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cs 1\Desktop\"/>
    </mc:Choice>
  </mc:AlternateContent>
  <bookViews>
    <workbookView xWindow="0" yWindow="0" windowWidth="24750" windowHeight="12330"/>
  </bookViews>
  <sheets>
    <sheet name="DITA ESTFARM S.R.L 01" sheetId="7" r:id="rId1"/>
    <sheet name="SC&quot;Imunotehnomed&quot;SRL corect" sheetId="9" r:id="rId2"/>
  </sheets>
  <definedNames>
    <definedName name="_xlnm._FilterDatabase" localSheetId="0" hidden="1">'DITA ESTFARM S.R.L 01'!$A$3:$A$78</definedName>
    <definedName name="_xlnm._FilterDatabase" localSheetId="1" hidden="1">'SC"Imunotehnomed"SRL corect'!$A$3:$B$253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9" l="1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4" i="9"/>
  <c r="L11" i="9"/>
  <c r="L8" i="9"/>
  <c r="L5" i="9"/>
  <c r="L6" i="9"/>
  <c r="L7" i="9"/>
  <c r="L9" i="9"/>
  <c r="L10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4" i="9"/>
  <c r="H146" i="9"/>
  <c r="H253" i="9"/>
  <c r="H145" i="9"/>
  <c r="H252" i="9"/>
  <c r="H144" i="9"/>
  <c r="H143" i="9"/>
  <c r="H142" i="9"/>
  <c r="H141" i="9"/>
  <c r="H140" i="9"/>
  <c r="H139" i="9"/>
  <c r="H251" i="9"/>
  <c r="H250" i="9"/>
  <c r="H138" i="9"/>
  <c r="H137" i="9"/>
  <c r="H136" i="9"/>
  <c r="H249" i="9"/>
  <c r="H135" i="9"/>
  <c r="H248" i="9"/>
  <c r="H134" i="9"/>
  <c r="H247" i="9"/>
  <c r="H133" i="9"/>
  <c r="H132" i="9"/>
  <c r="H131" i="9"/>
  <c r="H246" i="9"/>
  <c r="H130" i="9"/>
  <c r="H129" i="9"/>
  <c r="H245" i="9"/>
  <c r="H128" i="9"/>
  <c r="H127" i="9"/>
  <c r="H126" i="9"/>
  <c r="H125" i="9"/>
  <c r="H244" i="9"/>
  <c r="H243" i="9"/>
  <c r="H242" i="9"/>
  <c r="H124" i="9"/>
  <c r="H123" i="9"/>
  <c r="H122" i="9"/>
  <c r="H121" i="9"/>
  <c r="H241" i="9"/>
  <c r="H240" i="9"/>
  <c r="H120" i="9"/>
  <c r="H239" i="9"/>
  <c r="H119" i="9"/>
  <c r="H118" i="9"/>
  <c r="H238" i="9"/>
  <c r="H237" i="9"/>
  <c r="H236" i="9"/>
  <c r="H117" i="9"/>
  <c r="H116" i="9"/>
  <c r="H235" i="9"/>
  <c r="H234" i="9"/>
  <c r="H233" i="9"/>
  <c r="H115" i="9"/>
  <c r="H232" i="9"/>
  <c r="H231" i="9"/>
  <c r="H230" i="9"/>
  <c r="H114" i="9"/>
  <c r="H229" i="9"/>
  <c r="H228" i="9"/>
  <c r="H113" i="9"/>
  <c r="H227" i="9"/>
  <c r="H226" i="9"/>
  <c r="H112" i="9"/>
  <c r="H111" i="9"/>
  <c r="H225" i="9"/>
  <c r="H224" i="9"/>
  <c r="H110" i="9"/>
  <c r="H223" i="9"/>
  <c r="H222" i="9"/>
  <c r="H109" i="9"/>
  <c r="H108" i="9"/>
  <c r="H221" i="9"/>
  <c r="H107" i="9"/>
  <c r="H106" i="9"/>
  <c r="H220" i="9"/>
  <c r="H219" i="9"/>
  <c r="H218" i="9"/>
  <c r="H105" i="9"/>
  <c r="H104" i="9"/>
  <c r="H103" i="9"/>
  <c r="H217" i="9"/>
  <c r="H102" i="9"/>
  <c r="H216" i="9"/>
  <c r="H101" i="9"/>
  <c r="H100" i="9"/>
  <c r="H215" i="9"/>
  <c r="H99" i="9"/>
  <c r="H98" i="9"/>
  <c r="H97" i="9"/>
  <c r="H214" i="9"/>
  <c r="H96" i="9"/>
  <c r="H95" i="9"/>
  <c r="H213" i="9"/>
  <c r="H212" i="9"/>
  <c r="H94" i="9"/>
  <c r="H93" i="9"/>
  <c r="H211" i="9"/>
  <c r="H92" i="9"/>
  <c r="H210" i="9"/>
  <c r="H91" i="9"/>
  <c r="H209" i="9"/>
  <c r="H90" i="9"/>
  <c r="H89" i="9"/>
  <c r="H208" i="9"/>
  <c r="H207" i="9"/>
  <c r="H206" i="9"/>
  <c r="H205" i="9"/>
  <c r="H88" i="9"/>
  <c r="H87" i="9"/>
  <c r="H86" i="9"/>
  <c r="H85" i="9"/>
  <c r="H84" i="9"/>
  <c r="H204" i="9"/>
  <c r="H83" i="9"/>
  <c r="H203" i="9"/>
  <c r="H82" i="9"/>
  <c r="H81" i="9"/>
  <c r="H202" i="9"/>
  <c r="H201" i="9"/>
  <c r="H200" i="9"/>
  <c r="H80" i="9"/>
  <c r="H79" i="9"/>
  <c r="H78" i="9"/>
  <c r="H199" i="9"/>
  <c r="H77" i="9"/>
  <c r="H76" i="9"/>
  <c r="H75" i="9"/>
  <c r="H74" i="9"/>
  <c r="H198" i="9"/>
  <c r="H73" i="9"/>
  <c r="H197" i="9"/>
  <c r="H196" i="9"/>
  <c r="H195" i="9"/>
  <c r="H194" i="9"/>
  <c r="H72" i="9"/>
  <c r="H193" i="9"/>
  <c r="H71" i="9"/>
  <c r="H70" i="9"/>
  <c r="H69" i="9"/>
  <c r="H192" i="9"/>
  <c r="H68" i="9"/>
  <c r="H191" i="9"/>
  <c r="H190" i="9"/>
  <c r="H67" i="9"/>
  <c r="H189" i="9"/>
  <c r="H66" i="9"/>
  <c r="H65" i="9"/>
  <c r="H188" i="9"/>
  <c r="H187" i="9"/>
  <c r="H64" i="9"/>
  <c r="H63" i="9"/>
  <c r="H186" i="9"/>
  <c r="H185" i="9"/>
  <c r="H62" i="9"/>
  <c r="H184" i="9"/>
  <c r="H61" i="9"/>
  <c r="H60" i="9"/>
  <c r="H59" i="9"/>
  <c r="H58" i="9"/>
  <c r="H183" i="9"/>
  <c r="H182" i="9"/>
  <c r="H181" i="9"/>
  <c r="H180" i="9"/>
  <c r="H57" i="9"/>
  <c r="H56" i="9"/>
  <c r="H55" i="9"/>
  <c r="H54" i="9"/>
  <c r="H53" i="9"/>
  <c r="H52" i="9"/>
  <c r="H51" i="9"/>
  <c r="H50" i="9"/>
  <c r="H179" i="9"/>
  <c r="H178" i="9"/>
  <c r="H49" i="9"/>
  <c r="H48" i="9"/>
  <c r="H47" i="9"/>
  <c r="H177" i="9"/>
  <c r="H46" i="9"/>
  <c r="H176" i="9"/>
  <c r="H45" i="9"/>
  <c r="H44" i="9"/>
  <c r="H43" i="9"/>
  <c r="H42" i="9"/>
  <c r="H41" i="9"/>
  <c r="H40" i="9"/>
  <c r="H175" i="9"/>
  <c r="H39" i="9"/>
  <c r="H174" i="9"/>
  <c r="H38" i="9"/>
  <c r="H37" i="9"/>
  <c r="H173" i="9"/>
  <c r="H172" i="9"/>
  <c r="H36" i="9"/>
  <c r="H35" i="9"/>
  <c r="H34" i="9"/>
  <c r="H33" i="9"/>
  <c r="H171" i="9"/>
  <c r="H32" i="9"/>
  <c r="H170" i="9"/>
  <c r="H31" i="9"/>
  <c r="H30" i="9"/>
  <c r="H169" i="9"/>
  <c r="H29" i="9"/>
  <c r="H28" i="9"/>
  <c r="H27" i="9"/>
  <c r="H26" i="9"/>
  <c r="H25" i="9"/>
  <c r="H24" i="9"/>
  <c r="H23" i="9"/>
  <c r="H22" i="9"/>
  <c r="H168" i="9"/>
  <c r="H21" i="9"/>
  <c r="H20" i="9"/>
  <c r="H19" i="9"/>
  <c r="H18" i="9"/>
  <c r="H17" i="9"/>
  <c r="H16" i="9"/>
  <c r="H167" i="9"/>
  <c r="H15" i="9"/>
  <c r="H14" i="9"/>
  <c r="H166" i="9"/>
  <c r="H13" i="9"/>
  <c r="H165" i="9"/>
  <c r="H164" i="9"/>
  <c r="H12" i="9"/>
  <c r="H11" i="9"/>
  <c r="H163" i="9"/>
  <c r="H162" i="9"/>
  <c r="H161" i="9"/>
  <c r="H160" i="9"/>
  <c r="H159" i="9"/>
  <c r="H158" i="9"/>
  <c r="H10" i="9"/>
  <c r="H157" i="9"/>
  <c r="H9" i="9"/>
  <c r="H8" i="9"/>
  <c r="H156" i="9"/>
  <c r="H7" i="9"/>
  <c r="H6" i="9"/>
  <c r="H155" i="9"/>
  <c r="H5" i="9"/>
  <c r="H154" i="9"/>
  <c r="H153" i="9"/>
  <c r="H152" i="9"/>
  <c r="H151" i="9"/>
  <c r="H4" i="9"/>
  <c r="H150" i="9"/>
  <c r="H149" i="9"/>
  <c r="H148" i="9"/>
  <c r="H147" i="9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M1" i="9" l="1"/>
  <c r="O1" i="9" s="1"/>
  <c r="L1" i="7"/>
  <c r="N1" i="7" s="1"/>
</calcChain>
</file>

<file path=xl/sharedStrings.xml><?xml version="1.0" encoding="utf-8"?>
<sst xmlns="http://schemas.openxmlformats.org/spreadsheetml/2006/main" count="2474" uniqueCount="633">
  <si>
    <t xml:space="preserve">Sisteme de perfuzie a solutiilor cu ac metalic, L-tub-150cm </t>
  </si>
  <si>
    <t xml:space="preserve">Sisteme de transfuzie a sîngelui, cu ac polimer </t>
  </si>
  <si>
    <t>Nr Lot</t>
  </si>
  <si>
    <t>Unitatea de măsură</t>
  </si>
  <si>
    <t>Operatorul Economic</t>
  </si>
  <si>
    <t>1-71125</t>
  </si>
  <si>
    <t>bucată</t>
  </si>
  <si>
    <t>SC"Imunotehnomed"SRL</t>
  </si>
  <si>
    <t>2-71125</t>
  </si>
  <si>
    <t>DITA ESTFARM S.R.L</t>
  </si>
  <si>
    <t>HIVS21/112/Changzhou Holinx Industries Co., Ltd./China</t>
  </si>
  <si>
    <t>Blood Transfusion Set (DM000317110)/Shandong Yiguang Medical Instruments Co., Ltd/Republica Populară Chineză</t>
  </si>
  <si>
    <t xml:space="preserve"> Agenția Rezerve Materiale</t>
  </si>
  <si>
    <t xml:space="preserve"> AMT Botanica</t>
  </si>
  <si>
    <t xml:space="preserve"> AMT Buiucani</t>
  </si>
  <si>
    <t xml:space="preserve"> AMT Ciocana</t>
  </si>
  <si>
    <t xml:space="preserve"> AMT Rîșcani</t>
  </si>
  <si>
    <t xml:space="preserve"> CCD al MA</t>
  </si>
  <si>
    <t xml:space="preserve"> CentruFtiziopneumReabilitare Copii ,,Cornești,,</t>
  </si>
  <si>
    <t xml:space="preserve"> CFRC Tirnova_202172374547</t>
  </si>
  <si>
    <t xml:space="preserve"> CIMF Alexandru Cojocaru</t>
  </si>
  <si>
    <t xml:space="preserve"> CIMF CORCODEL GEORGETA</t>
  </si>
  <si>
    <t xml:space="preserve"> CIMF Ludmila Saptefrati_20217295519</t>
  </si>
  <si>
    <t xml:space="preserve"> CIMF Plesca Elena</t>
  </si>
  <si>
    <t xml:space="preserve"> CIMF Todorov Svetlana_202172955116</t>
  </si>
  <si>
    <t xml:space="preserve"> CM LCRC-Munteanu</t>
  </si>
  <si>
    <t xml:space="preserve"> CMF Balti</t>
  </si>
  <si>
    <t xml:space="preserve"> CMF Floresti</t>
  </si>
  <si>
    <t xml:space="preserve"> CMF L.Blega</t>
  </si>
  <si>
    <t xml:space="preserve"> CMF PANFILII PAVEL</t>
  </si>
  <si>
    <t xml:space="preserve"> CMF Satiamed</t>
  </si>
  <si>
    <t xml:space="preserve"> CMF Trei Medici (CS Oliscani)</t>
  </si>
  <si>
    <t xml:space="preserve"> CNAMUP</t>
  </si>
  <si>
    <t xml:space="preserve"> CP Copii Dizab Orhei</t>
  </si>
  <si>
    <t xml:space="preserve"> CP Internat Brinzeni</t>
  </si>
  <si>
    <t xml:space="preserve"> CP PVPD Cocieri</t>
  </si>
  <si>
    <t xml:space="preserve"> CPPsi PD CHisinau</t>
  </si>
  <si>
    <t xml:space="preserve"> CPT Badiceni</t>
  </si>
  <si>
    <t xml:space="preserve"> CPTPD Balti_202172955131</t>
  </si>
  <si>
    <t xml:space="preserve"> CPTPD COcieri_202172955137</t>
  </si>
  <si>
    <t xml:space="preserve"> CR Speranta- Vadul lui Voda</t>
  </si>
  <si>
    <t xml:space="preserve"> CRDM</t>
  </si>
  <si>
    <t xml:space="preserve"> CRRC</t>
  </si>
  <si>
    <t xml:space="preserve"> CS Anenii Noi</t>
  </si>
  <si>
    <t xml:space="preserve"> CS Bacioi</t>
  </si>
  <si>
    <t xml:space="preserve"> CS Badiceni</t>
  </si>
  <si>
    <t xml:space="preserve"> CS Baimaclia</t>
  </si>
  <si>
    <t xml:space="preserve"> CS Balabanesti</t>
  </si>
  <si>
    <t xml:space="preserve"> CS Bardar</t>
  </si>
  <si>
    <t xml:space="preserve"> Cs Basarabeasca</t>
  </si>
  <si>
    <t xml:space="preserve"> CS Bilicenii Vechi</t>
  </si>
  <si>
    <t xml:space="preserve"> CS Bobeica</t>
  </si>
  <si>
    <t xml:space="preserve"> CS Borogani</t>
  </si>
  <si>
    <t xml:space="preserve"> CS Braviceni</t>
  </si>
  <si>
    <t xml:space="preserve"> CS Briceni</t>
  </si>
  <si>
    <t xml:space="preserve"> CS Brinzenii Noi</t>
  </si>
  <si>
    <t xml:space="preserve"> CS Budești</t>
  </si>
  <si>
    <t xml:space="preserve"> CS Bujor</t>
  </si>
  <si>
    <t xml:space="preserve"> CS Bulboaca</t>
  </si>
  <si>
    <t xml:space="preserve"> CS Cahul</t>
  </si>
  <si>
    <t xml:space="preserve"> CS Calarași</t>
  </si>
  <si>
    <t xml:space="preserve"> CS Cantemir</t>
  </si>
  <si>
    <t xml:space="preserve"> CS CAUSENI</t>
  </si>
  <si>
    <t xml:space="preserve"> CS Cazanesti</t>
  </si>
  <si>
    <t xml:space="preserve"> CS Ceadir Lunga_202172955142</t>
  </si>
  <si>
    <t xml:space="preserve"> CS Cetireni</t>
  </si>
  <si>
    <t xml:space="preserve"> CS Chetris</t>
  </si>
  <si>
    <t xml:space="preserve"> CS Chetrosu</t>
  </si>
  <si>
    <t xml:space="preserve"> CS Chiperceni</t>
  </si>
  <si>
    <t xml:space="preserve"> CS Chirsova</t>
  </si>
  <si>
    <t xml:space="preserve"> CS Chiscareni</t>
  </si>
  <si>
    <t xml:space="preserve"> CS Cimislia</t>
  </si>
  <si>
    <t xml:space="preserve"> CS CIoc-Maidan</t>
  </si>
  <si>
    <t xml:space="preserve"> CS Ciolacu Nou</t>
  </si>
  <si>
    <t xml:space="preserve"> CS Ciorescu</t>
  </si>
  <si>
    <t xml:space="preserve"> CS Cioropcani_202172955147</t>
  </si>
  <si>
    <t xml:space="preserve"> CS Ciuciuleni</t>
  </si>
  <si>
    <t xml:space="preserve"> CS Ciutulesti</t>
  </si>
  <si>
    <t xml:space="preserve"> CS Cociulia</t>
  </si>
  <si>
    <t xml:space="preserve"> CS Colibasi</t>
  </si>
  <si>
    <t xml:space="preserve"> CS Colonita</t>
  </si>
  <si>
    <t xml:space="preserve"> CS Comrat</t>
  </si>
  <si>
    <t xml:space="preserve"> CS Copanca</t>
  </si>
  <si>
    <t xml:space="preserve"> CS Copăceni</t>
  </si>
  <si>
    <t xml:space="preserve"> CS Copceac</t>
  </si>
  <si>
    <t xml:space="preserve"> CS Corlateni</t>
  </si>
  <si>
    <t xml:space="preserve"> CS Cornesti</t>
  </si>
  <si>
    <t xml:space="preserve"> CS Corten</t>
  </si>
  <si>
    <t xml:space="preserve"> CS Cosauti</t>
  </si>
  <si>
    <t xml:space="preserve"> CS Costesti</t>
  </si>
  <si>
    <t xml:space="preserve"> CS Cotiujenii Mari</t>
  </si>
  <si>
    <t xml:space="preserve"> CS Cotiujenii Mici</t>
  </si>
  <si>
    <t xml:space="preserve"> CS Criuleni</t>
  </si>
  <si>
    <t xml:space="preserve"> CS Cuhurestii de Sus</t>
  </si>
  <si>
    <t xml:space="preserve"> CS Cupcini</t>
  </si>
  <si>
    <t xml:space="preserve"> CS Danuteni</t>
  </si>
  <si>
    <t xml:space="preserve"> CS Donduseni</t>
  </si>
  <si>
    <t xml:space="preserve"> CS Draganesti</t>
  </si>
  <si>
    <t xml:space="preserve"> CS Dubasari</t>
  </si>
  <si>
    <t xml:space="preserve"> CS Dubasarii Vechi</t>
  </si>
  <si>
    <t xml:space="preserve"> CS Durlești</t>
  </si>
  <si>
    <t xml:space="preserve"> CS Edineț</t>
  </si>
  <si>
    <t xml:space="preserve"> CS Falesti</t>
  </si>
  <si>
    <t xml:space="preserve"> CS Filipeni</t>
  </si>
  <si>
    <t xml:space="preserve"> CS Firladeni</t>
  </si>
  <si>
    <t xml:space="preserve"> CS Flaminzeni-Coscodeni</t>
  </si>
  <si>
    <t xml:space="preserve"> CS Floreni</t>
  </si>
  <si>
    <t xml:space="preserve"> CS Ghetlova</t>
  </si>
  <si>
    <t xml:space="preserve"> CS Ghindesti</t>
  </si>
  <si>
    <t xml:space="preserve"> CS Giurgiulești</t>
  </si>
  <si>
    <t xml:space="preserve"> CS Glodeni</t>
  </si>
  <si>
    <t xml:space="preserve"> CS Grătiești</t>
  </si>
  <si>
    <t xml:space="preserve"> CS Gribova</t>
  </si>
  <si>
    <t xml:space="preserve"> CS Gura Galbenei</t>
  </si>
  <si>
    <t xml:space="preserve"> CS Hasnesenii Mari_202182115655</t>
  </si>
  <si>
    <t xml:space="preserve"> CS Hijdieni</t>
  </si>
  <si>
    <t xml:space="preserve"> CS HIncesti</t>
  </si>
  <si>
    <t xml:space="preserve"> CS Hirbovat</t>
  </si>
  <si>
    <t xml:space="preserve"> CS Horesti</t>
  </si>
  <si>
    <t xml:space="preserve"> CS Hrusova</t>
  </si>
  <si>
    <t xml:space="preserve"> CS Iabloana</t>
  </si>
  <si>
    <t xml:space="preserve"> CS Ialoveni</t>
  </si>
  <si>
    <t xml:space="preserve"> CS Ignatei</t>
  </si>
  <si>
    <t xml:space="preserve"> CS Isacova</t>
  </si>
  <si>
    <t xml:space="preserve"> CS Ivancea</t>
  </si>
  <si>
    <t xml:space="preserve"> CS Larga</t>
  </si>
  <si>
    <t xml:space="preserve"> CS Larga Noua</t>
  </si>
  <si>
    <t xml:space="preserve"> CS Leova</t>
  </si>
  <si>
    <t xml:space="preserve"> CS Limbenii Vechi</t>
  </si>
  <si>
    <t xml:space="preserve"> CS LIpcani</t>
  </si>
  <si>
    <t xml:space="preserve"> CS Magdacesti</t>
  </si>
  <si>
    <t xml:space="preserve"> CS Manoilesti</t>
  </si>
  <si>
    <t xml:space="preserve"> CS Maramonovca</t>
  </si>
  <si>
    <t xml:space="preserve"> CS Marandeni</t>
  </si>
  <si>
    <t xml:space="preserve"> CS Mateuti</t>
  </si>
  <si>
    <t xml:space="preserve"> CS Mereni</t>
  </si>
  <si>
    <t xml:space="preserve"> CS Milestii Mici</t>
  </si>
  <si>
    <t xml:space="preserve"> CS Mindic</t>
  </si>
  <si>
    <t xml:space="preserve"> CS Musaitu (Vinogradovca)_20218211445</t>
  </si>
  <si>
    <t xml:space="preserve"> CS Napadeni</t>
  </si>
  <si>
    <t xml:space="preserve"> CS Nisporeni</t>
  </si>
  <si>
    <t xml:space="preserve"> CS Ochiul ALb</t>
  </si>
  <si>
    <t xml:space="preserve"> CS Ocnita</t>
  </si>
  <si>
    <t xml:space="preserve"> CS Olanesti</t>
  </si>
  <si>
    <t xml:space="preserve"> CS Oniscani</t>
  </si>
  <si>
    <t xml:space="preserve"> CS Orhei Nr.1</t>
  </si>
  <si>
    <t xml:space="preserve"> CS Panasesti</t>
  </si>
  <si>
    <t xml:space="preserve"> CS Parcani, Soroca</t>
  </si>
  <si>
    <t xml:space="preserve"> CS Pelinia</t>
  </si>
  <si>
    <t xml:space="preserve"> CS Pepeni</t>
  </si>
  <si>
    <t xml:space="preserve"> CS Peresecina</t>
  </si>
  <si>
    <t xml:space="preserve"> CS Petresti</t>
  </si>
  <si>
    <t xml:space="preserve"> CS Pirjolteni</t>
  </si>
  <si>
    <t xml:space="preserve"> CS Pirlita</t>
  </si>
  <si>
    <t xml:space="preserve"> CS Prodanesti</t>
  </si>
  <si>
    <t xml:space="preserve"> CS Racovat</t>
  </si>
  <si>
    <t xml:space="preserve"> CS Radoaia</t>
  </si>
  <si>
    <t xml:space="preserve"> CS Raspopeni</t>
  </si>
  <si>
    <t xml:space="preserve"> CS Razeni</t>
  </si>
  <si>
    <t xml:space="preserve"> CS Recea, Riscani</t>
  </si>
  <si>
    <t xml:space="preserve"> CS Rezina</t>
  </si>
  <si>
    <t xml:space="preserve"> CS Riscani</t>
  </si>
  <si>
    <t xml:space="preserve"> CS Ruseștii Noi</t>
  </si>
  <si>
    <t xml:space="preserve"> CS Sadaclia</t>
  </si>
  <si>
    <t xml:space="preserve"> CS Salcuta</t>
  </si>
  <si>
    <t xml:space="preserve"> CS Sanatauca</t>
  </si>
  <si>
    <t xml:space="preserve"> CS Saptebani</t>
  </si>
  <si>
    <t xml:space="preserve"> Cs Sarateni</t>
  </si>
  <si>
    <t xml:space="preserve"> CS Sculeni</t>
  </si>
  <si>
    <t xml:space="preserve"> CS SIngerei</t>
  </si>
  <si>
    <t xml:space="preserve"> CS Sipoteni</t>
  </si>
  <si>
    <t xml:space="preserve"> CS Sireti</t>
  </si>
  <si>
    <t xml:space="preserve"> CS Slobozia Cremene</t>
  </si>
  <si>
    <t xml:space="preserve"> CS Slobozia Mare</t>
  </si>
  <si>
    <t xml:space="preserve"> CS Sofia</t>
  </si>
  <si>
    <t xml:space="preserve"> CS Soldanesti</t>
  </si>
  <si>
    <t xml:space="preserve"> CS Speia</t>
  </si>
  <si>
    <t xml:space="preserve"> CS STraseni</t>
  </si>
  <si>
    <t xml:space="preserve"> CS Sturzovca</t>
  </si>
  <si>
    <t xml:space="preserve"> CS SUri</t>
  </si>
  <si>
    <t xml:space="preserve"> CS Susleni</t>
  </si>
  <si>
    <t xml:space="preserve"> CS Taraclia</t>
  </si>
  <si>
    <t xml:space="preserve"> CS Taraclia, Causeni</t>
  </si>
  <si>
    <t xml:space="preserve"> CS Telenesti</t>
  </si>
  <si>
    <t xml:space="preserve"> CS Tintareni</t>
  </si>
  <si>
    <t xml:space="preserve"> CS Tocuz</t>
  </si>
  <si>
    <t xml:space="preserve"> CS Tomai</t>
  </si>
  <si>
    <t xml:space="preserve"> CS Truseni</t>
  </si>
  <si>
    <t xml:space="preserve"> CS Tvardița</t>
  </si>
  <si>
    <t xml:space="preserve"> CS Țarigrad</t>
  </si>
  <si>
    <t xml:space="preserve"> CS Țaul</t>
  </si>
  <si>
    <t xml:space="preserve"> CS Ungheni</t>
  </si>
  <si>
    <t xml:space="preserve"> CS Vadeni</t>
  </si>
  <si>
    <t xml:space="preserve"> CS Vadul Rascov</t>
  </si>
  <si>
    <t xml:space="preserve"> CS Valcineț</t>
  </si>
  <si>
    <t xml:space="preserve"> CS Valea Perjei</t>
  </si>
  <si>
    <t xml:space="preserve"> CS Varatic</t>
  </si>
  <si>
    <t xml:space="preserve"> CS Varnita</t>
  </si>
  <si>
    <t xml:space="preserve"> CS Varzarestii-Noi- Pitusca</t>
  </si>
  <si>
    <t xml:space="preserve"> CS Vasieni</t>
  </si>
  <si>
    <t xml:space="preserve"> CS VASILCAU</t>
  </si>
  <si>
    <t xml:space="preserve"> CS Vatra</t>
  </si>
  <si>
    <t xml:space="preserve"> CS Visoca</t>
  </si>
  <si>
    <t xml:space="preserve"> CS Vorniceni</t>
  </si>
  <si>
    <t xml:space="preserve"> CS Zaicana</t>
  </si>
  <si>
    <t xml:space="preserve"> CS Zgurita</t>
  </si>
  <si>
    <t xml:space="preserve"> CSM Chisinau</t>
  </si>
  <si>
    <t xml:space="preserve"> CSM Copii Cisinau</t>
  </si>
  <si>
    <t xml:space="preserve"> CSR Anenii Noi</t>
  </si>
  <si>
    <t xml:space="preserve"> CSR Comrat</t>
  </si>
  <si>
    <t xml:space="preserve"> CSR Floresti</t>
  </si>
  <si>
    <t xml:space="preserve"> CSR Soroca</t>
  </si>
  <si>
    <t xml:space="preserve"> CSR STefan-Voda</t>
  </si>
  <si>
    <t xml:space="preserve"> DRN</t>
  </si>
  <si>
    <t xml:space="preserve"> IFP Chiril Draganiuc</t>
  </si>
  <si>
    <t xml:space="preserve"> INN</t>
  </si>
  <si>
    <t xml:space="preserve"> Institutul de Cardiologie</t>
  </si>
  <si>
    <t xml:space="preserve"> Institutul de Medicina Urgenta</t>
  </si>
  <si>
    <t xml:space="preserve"> Institutul Mamei si Copilului</t>
  </si>
  <si>
    <t xml:space="preserve"> Institutul Oncologic</t>
  </si>
  <si>
    <t xml:space="preserve"> Maternitatea Municipala Nr.2</t>
  </si>
  <si>
    <t xml:space="preserve"> Policlinica de STAT_202182115728</t>
  </si>
  <si>
    <t xml:space="preserve"> SC Balti</t>
  </si>
  <si>
    <t xml:space="preserve"> SCBI Toma CIorba</t>
  </si>
  <si>
    <t xml:space="preserve"> SCM Arh. Mihail</t>
  </si>
  <si>
    <t xml:space="preserve"> SCM Gh.Paladi</t>
  </si>
  <si>
    <t xml:space="preserve"> SCM nr.4</t>
  </si>
  <si>
    <t xml:space="preserve"> SCM Sfanta Treime</t>
  </si>
  <si>
    <t xml:space="preserve"> SCMBCC</t>
  </si>
  <si>
    <t xml:space="preserve"> SCMC al MA</t>
  </si>
  <si>
    <t xml:space="preserve"> SCMC nr.1</t>
  </si>
  <si>
    <t xml:space="preserve"> SCMC VIgnatenco</t>
  </si>
  <si>
    <t xml:space="preserve"> SCMFtiziopneumologie</t>
  </si>
  <si>
    <t xml:space="preserve"> SCMS MPS</t>
  </si>
  <si>
    <t xml:space="preserve"> SCPsihiatrie</t>
  </si>
  <si>
    <t xml:space="preserve"> SCR Timofei Mosneaga_202172955151</t>
  </si>
  <si>
    <t xml:space="preserve"> SCTO</t>
  </si>
  <si>
    <t xml:space="preserve"> SDMC</t>
  </si>
  <si>
    <t xml:space="preserve"> SIS RM</t>
  </si>
  <si>
    <t xml:space="preserve"> SM al MAI</t>
  </si>
  <si>
    <t xml:space="preserve"> Spitalul Carpineni</t>
  </si>
  <si>
    <t xml:space="preserve"> Spitalul de Stat</t>
  </si>
  <si>
    <t xml:space="preserve"> SPsihiatrie Balti</t>
  </si>
  <si>
    <t xml:space="preserve"> SPsihiatrie Orhei</t>
  </si>
  <si>
    <t xml:space="preserve"> SR Anenii Noi_202172955312</t>
  </si>
  <si>
    <t xml:space="preserve"> SR Basarabeasca</t>
  </si>
  <si>
    <t xml:space="preserve"> SR Briceni</t>
  </si>
  <si>
    <t xml:space="preserve"> SR Cahul</t>
  </si>
  <si>
    <t xml:space="preserve"> SR Cantemir</t>
  </si>
  <si>
    <t xml:space="preserve"> SR Călărași</t>
  </si>
  <si>
    <t xml:space="preserve"> SR Căușeni</t>
  </si>
  <si>
    <t xml:space="preserve"> SR Ceadir Lunga</t>
  </si>
  <si>
    <t xml:space="preserve"> SR Cimislia</t>
  </si>
  <si>
    <t xml:space="preserve"> SR Comrat</t>
  </si>
  <si>
    <t xml:space="preserve"> SR Criuleni</t>
  </si>
  <si>
    <t xml:space="preserve"> SR Donduseni</t>
  </si>
  <si>
    <t xml:space="preserve"> SR Drochia</t>
  </si>
  <si>
    <t xml:space="preserve"> SR Edinet</t>
  </si>
  <si>
    <t xml:space="preserve"> Sr Falesti</t>
  </si>
  <si>
    <t xml:space="preserve"> SR Floresti</t>
  </si>
  <si>
    <t xml:space="preserve"> Sr Glodeni</t>
  </si>
  <si>
    <t xml:space="preserve"> SR Hincesti_202172955324</t>
  </si>
  <si>
    <t xml:space="preserve"> SR Ialoveni</t>
  </si>
  <si>
    <t xml:space="preserve"> SR Leova</t>
  </si>
  <si>
    <t xml:space="preserve"> SR Nisporeni</t>
  </si>
  <si>
    <t xml:space="preserve"> Sr Ocnita</t>
  </si>
  <si>
    <t xml:space="preserve"> SR Orhei</t>
  </si>
  <si>
    <t xml:space="preserve"> SR Rezina</t>
  </si>
  <si>
    <t xml:space="preserve"> SR Riscani</t>
  </si>
  <si>
    <t xml:space="preserve"> SR Singerei</t>
  </si>
  <si>
    <t xml:space="preserve"> SR Soldanesti</t>
  </si>
  <si>
    <t xml:space="preserve"> SR Soroca</t>
  </si>
  <si>
    <t xml:space="preserve"> Sr STefan Voda</t>
  </si>
  <si>
    <t xml:space="preserve"> SR Strășeni</t>
  </si>
  <si>
    <t xml:space="preserve"> SR Taraclia</t>
  </si>
  <si>
    <t xml:space="preserve"> SR Telenesti</t>
  </si>
  <si>
    <t xml:space="preserve"> SR Ungheni</t>
  </si>
  <si>
    <t xml:space="preserve"> SR Vulcanesti</t>
  </si>
  <si>
    <t>Beneficiari</t>
  </si>
  <si>
    <t>trebuie semnat fizic</t>
  </si>
  <si>
    <t>Verificat</t>
  </si>
  <si>
    <t>Nr. Contractului</t>
  </si>
  <si>
    <t>Nr. de inregistrare a CAPCS</t>
  </si>
  <si>
    <t>Denumirea Lotului</t>
  </si>
  <si>
    <t>Cantitatea solicitata</t>
  </si>
  <si>
    <t>Suma initiala cu TVA</t>
  </si>
  <si>
    <t>Prețul fără TVA</t>
  </si>
  <si>
    <t>Prețul cu TVA</t>
  </si>
  <si>
    <t>Cantitatea real contractata</t>
  </si>
  <si>
    <t>Suma finala fara TVA</t>
  </si>
  <si>
    <t>Suma finala cu TVA</t>
  </si>
  <si>
    <t>Garantia</t>
  </si>
  <si>
    <t>Data Inregistrarii</t>
  </si>
  <si>
    <t>Format</t>
  </si>
  <si>
    <t>Modelul articolului Producătorul/ Țara de origine</t>
  </si>
  <si>
    <t>Coduri</t>
  </si>
  <si>
    <t>SUMA SPRE CONTRACTARE</t>
  </si>
  <si>
    <t>GARANTIA</t>
  </si>
  <si>
    <t>21057086/01/01</t>
  </si>
  <si>
    <t>21057086/01/02</t>
  </si>
  <si>
    <t>21057086/01/03</t>
  </si>
  <si>
    <t>21057086/01/04</t>
  </si>
  <si>
    <t>21057086/01/05</t>
  </si>
  <si>
    <t>21057086/01/06</t>
  </si>
  <si>
    <t>21057086/01/07</t>
  </si>
  <si>
    <t>21057086/01/08</t>
  </si>
  <si>
    <t>21057086/01/09</t>
  </si>
  <si>
    <t>21057086/01/10</t>
  </si>
  <si>
    <t>21057086/01/11</t>
  </si>
  <si>
    <t>21057086/01/12</t>
  </si>
  <si>
    <t>21057086/01/13</t>
  </si>
  <si>
    <t>21057086/01/14</t>
  </si>
  <si>
    <t>21057086/01/15</t>
  </si>
  <si>
    <t>21057086/01/16</t>
  </si>
  <si>
    <t>21057086/01/17</t>
  </si>
  <si>
    <t>21057086/01/18</t>
  </si>
  <si>
    <t>21057086/01/19</t>
  </si>
  <si>
    <t>21057086/01/20</t>
  </si>
  <si>
    <t>21057086/01/21</t>
  </si>
  <si>
    <t>21057086/01/22</t>
  </si>
  <si>
    <t>21057086/01/23</t>
  </si>
  <si>
    <t>21057086/01/24</t>
  </si>
  <si>
    <t>21057086/01/25</t>
  </si>
  <si>
    <t>21057086/01/26</t>
  </si>
  <si>
    <t>21057086/01/27</t>
  </si>
  <si>
    <t>21057086/01/28</t>
  </si>
  <si>
    <t>21057086/01/29</t>
  </si>
  <si>
    <t>21057086/01/30</t>
  </si>
  <si>
    <t>21057086/01/31</t>
  </si>
  <si>
    <t>21057086/01/32</t>
  </si>
  <si>
    <t>21057086/01/33</t>
  </si>
  <si>
    <t>21057086/01/34</t>
  </si>
  <si>
    <t>21057086/01/35</t>
  </si>
  <si>
    <t>21057086/01/36</t>
  </si>
  <si>
    <t>21057086/01/37</t>
  </si>
  <si>
    <t>21057086/01/38</t>
  </si>
  <si>
    <t>21057086/01/39</t>
  </si>
  <si>
    <t>21057086/01/40</t>
  </si>
  <si>
    <t>21057086/01/41</t>
  </si>
  <si>
    <t>21057086/01/42</t>
  </si>
  <si>
    <t>21057086/01/43</t>
  </si>
  <si>
    <t>21057086/01/44</t>
  </si>
  <si>
    <t>21057086/01/45</t>
  </si>
  <si>
    <t>21057086/01/46</t>
  </si>
  <si>
    <t>21057086/01/47</t>
  </si>
  <si>
    <t>21057086/01/48</t>
  </si>
  <si>
    <t>21057086/01/49</t>
  </si>
  <si>
    <t>21057086/01/50</t>
  </si>
  <si>
    <t>21057086/01/51</t>
  </si>
  <si>
    <t>21057086/01/52</t>
  </si>
  <si>
    <t>21057086/01/53</t>
  </si>
  <si>
    <t>21057086/01/54</t>
  </si>
  <si>
    <t>21057086/01/55</t>
  </si>
  <si>
    <t>21057086/01/56</t>
  </si>
  <si>
    <t>21057086/01/57</t>
  </si>
  <si>
    <t>21057086/01/58</t>
  </si>
  <si>
    <t>21057086/01/59</t>
  </si>
  <si>
    <t>21057086/01/60</t>
  </si>
  <si>
    <t>21057086/01/61</t>
  </si>
  <si>
    <t>21057086/01/62</t>
  </si>
  <si>
    <t>21057086/01/63</t>
  </si>
  <si>
    <t>21057086/01/64</t>
  </si>
  <si>
    <t>21057086/01/65</t>
  </si>
  <si>
    <t>21057086/01/66</t>
  </si>
  <si>
    <t>21057086/01/67</t>
  </si>
  <si>
    <t>21057086/01/68</t>
  </si>
  <si>
    <t>21057086/01/69</t>
  </si>
  <si>
    <t>21057086/01/70</t>
  </si>
  <si>
    <t>21057086/01/71</t>
  </si>
  <si>
    <t>21057086/01/72</t>
  </si>
  <si>
    <t>21057086/01/73</t>
  </si>
  <si>
    <t>21057086/01/74</t>
  </si>
  <si>
    <t>21057086/01/75</t>
  </si>
  <si>
    <t>21057086/02/01</t>
  </si>
  <si>
    <t>21057086/02/02</t>
  </si>
  <si>
    <t>21057086/02/03</t>
  </si>
  <si>
    <t>21057086/02/04</t>
  </si>
  <si>
    <t>21057086/02/05</t>
  </si>
  <si>
    <t>21057086/02/06</t>
  </si>
  <si>
    <t>21057086/02/07</t>
  </si>
  <si>
    <t>21057086/02/08</t>
  </si>
  <si>
    <t>21057086/02/09</t>
  </si>
  <si>
    <t>21057086/02/10</t>
  </si>
  <si>
    <t>21057086/02/11</t>
  </si>
  <si>
    <t>21057086/02/12</t>
  </si>
  <si>
    <t>21057086/02/13</t>
  </si>
  <si>
    <t>21057086/02/14</t>
  </si>
  <si>
    <t>21057086/02/15</t>
  </si>
  <si>
    <t>21057086/02/16</t>
  </si>
  <si>
    <t>21057086/02/17</t>
  </si>
  <si>
    <t>21057086/02/18</t>
  </si>
  <si>
    <t>21057086/02/19</t>
  </si>
  <si>
    <t>21057086/02/20</t>
  </si>
  <si>
    <t>21057086/02/21</t>
  </si>
  <si>
    <t>21057086/02/22</t>
  </si>
  <si>
    <t>21057086/02/23</t>
  </si>
  <si>
    <t>21057086/02/24</t>
  </si>
  <si>
    <t>21057086/02/25</t>
  </si>
  <si>
    <t>21057086/02/26</t>
  </si>
  <si>
    <t>21057086/02/27</t>
  </si>
  <si>
    <t>21057086/02/28</t>
  </si>
  <si>
    <t>21057086/02/29</t>
  </si>
  <si>
    <t>21057086/02/30</t>
  </si>
  <si>
    <t>21057086/02/31</t>
  </si>
  <si>
    <t>21057086/02/32</t>
  </si>
  <si>
    <t>21057086/02/33</t>
  </si>
  <si>
    <t>21057086/02/34</t>
  </si>
  <si>
    <t>21057086/02/35</t>
  </si>
  <si>
    <t>21057086/02/36</t>
  </si>
  <si>
    <t>21057086/02/37</t>
  </si>
  <si>
    <t>21057086/02/38</t>
  </si>
  <si>
    <t>21057086/02/39</t>
  </si>
  <si>
    <t>21057086/02/40</t>
  </si>
  <si>
    <t>21057086/02/41</t>
  </si>
  <si>
    <t>21057086/02/42</t>
  </si>
  <si>
    <t>21057086/02/43</t>
  </si>
  <si>
    <t>21057086/02/44</t>
  </si>
  <si>
    <t>21057086/02/45</t>
  </si>
  <si>
    <t>21057086/02/46</t>
  </si>
  <si>
    <t>21057086/02/47</t>
  </si>
  <si>
    <t>21057086/02/48</t>
  </si>
  <si>
    <t>21057086/02/49</t>
  </si>
  <si>
    <t>21057086/02/50</t>
  </si>
  <si>
    <t>21057086/02/51</t>
  </si>
  <si>
    <t>21057086/02/52</t>
  </si>
  <si>
    <t>21057086/02/53</t>
  </si>
  <si>
    <t>21057086/02/54</t>
  </si>
  <si>
    <t>21057086/02/55</t>
  </si>
  <si>
    <t>21057086/02/56</t>
  </si>
  <si>
    <t>21057086/02/57</t>
  </si>
  <si>
    <t>21057086/02/58</t>
  </si>
  <si>
    <t>21057086/02/59</t>
  </si>
  <si>
    <t>21057086/02/60</t>
  </si>
  <si>
    <t>21057086/02/61</t>
  </si>
  <si>
    <t>21057086/02/62</t>
  </si>
  <si>
    <t>21057086/02/63</t>
  </si>
  <si>
    <t>21057086/02/64</t>
  </si>
  <si>
    <t>21057086/02/65</t>
  </si>
  <si>
    <t>21057086/02/66</t>
  </si>
  <si>
    <t>21057086/02/67</t>
  </si>
  <si>
    <t>21057086/02/68</t>
  </si>
  <si>
    <t>21057086/02/69</t>
  </si>
  <si>
    <t>21057086/02/70</t>
  </si>
  <si>
    <t>21057086/02/71</t>
  </si>
  <si>
    <t>21057086/02/72</t>
  </si>
  <si>
    <t>21057086/02/73</t>
  </si>
  <si>
    <t>21057086/02/74</t>
  </si>
  <si>
    <t>21057086/02/75</t>
  </si>
  <si>
    <t>21057086/02/76</t>
  </si>
  <si>
    <t>21057086/02/77</t>
  </si>
  <si>
    <t>21057086/02/78</t>
  </si>
  <si>
    <t>21057086/02/79</t>
  </si>
  <si>
    <t>21057086/02/80</t>
  </si>
  <si>
    <t>21057086/02/81</t>
  </si>
  <si>
    <t>21057086/02/82</t>
  </si>
  <si>
    <t>21057086/02/83</t>
  </si>
  <si>
    <t>21057086/02/84</t>
  </si>
  <si>
    <t>21057086/02/85</t>
  </si>
  <si>
    <t>21057086/02/86</t>
  </si>
  <si>
    <t>21057086/02/87</t>
  </si>
  <si>
    <t>21057086/02/88</t>
  </si>
  <si>
    <t>21057086/02/89</t>
  </si>
  <si>
    <t>21057086/02/90</t>
  </si>
  <si>
    <t>21057086/02/91</t>
  </si>
  <si>
    <t>21057086/02/92</t>
  </si>
  <si>
    <t>21057086/02/93</t>
  </si>
  <si>
    <t>21057086/02/94</t>
  </si>
  <si>
    <t>21057086/02/95</t>
  </si>
  <si>
    <t>21057086/02/96</t>
  </si>
  <si>
    <t>21057086/02/97</t>
  </si>
  <si>
    <t>21057086/02/98</t>
  </si>
  <si>
    <t>21057086/02/99</t>
  </si>
  <si>
    <t>21057086/02/100</t>
  </si>
  <si>
    <t>21057086/02/101</t>
  </si>
  <si>
    <t>21057086/02/102</t>
  </si>
  <si>
    <t>21057086/02/103</t>
  </si>
  <si>
    <t>21057086/02/104</t>
  </si>
  <si>
    <t>21057086/02/105</t>
  </si>
  <si>
    <t>21057086/02/106</t>
  </si>
  <si>
    <t>21057086/02/107</t>
  </si>
  <si>
    <t>21057086/02/108</t>
  </si>
  <si>
    <t>21057086/02/109</t>
  </si>
  <si>
    <t>21057086/02/110</t>
  </si>
  <si>
    <t>21057086/02/111</t>
  </si>
  <si>
    <t>21057086/02/112</t>
  </si>
  <si>
    <t>21057086/02/113</t>
  </si>
  <si>
    <t>21057086/02/114</t>
  </si>
  <si>
    <t>21057086/02/115</t>
  </si>
  <si>
    <t>21057086/02/116</t>
  </si>
  <si>
    <t>21057086/02/117</t>
  </si>
  <si>
    <t>21057086/02/118</t>
  </si>
  <si>
    <t>21057086/02/119</t>
  </si>
  <si>
    <t>21057086/02/120</t>
  </si>
  <si>
    <t>21057086/02/121</t>
  </si>
  <si>
    <t>21057086/02/122</t>
  </si>
  <si>
    <t>21057086/02/123</t>
  </si>
  <si>
    <t>21057086/02/124</t>
  </si>
  <si>
    <t>21057086/02/125</t>
  </si>
  <si>
    <t>21057086/02/126</t>
  </si>
  <si>
    <t>21057086/02/127</t>
  </si>
  <si>
    <t>21057086/02/128</t>
  </si>
  <si>
    <t>21057086/02/129</t>
  </si>
  <si>
    <t>21057086/02/130</t>
  </si>
  <si>
    <t>21057086/02/131</t>
  </si>
  <si>
    <t>21057086/02/132</t>
  </si>
  <si>
    <t>21057086/02/133</t>
  </si>
  <si>
    <t>21057086/02/134</t>
  </si>
  <si>
    <t>21057086/02/135</t>
  </si>
  <si>
    <t>21057086/02/136</t>
  </si>
  <si>
    <t>21057086/02/137</t>
  </si>
  <si>
    <t>21057086/02/138</t>
  </si>
  <si>
    <t>21057086/02/139</t>
  </si>
  <si>
    <t>21057086/02/140</t>
  </si>
  <si>
    <t>21057086/02/141</t>
  </si>
  <si>
    <t>21057086/02/142</t>
  </si>
  <si>
    <t>21057086/02/143</t>
  </si>
  <si>
    <t>21057086/02/144</t>
  </si>
  <si>
    <t>21057086/02/145</t>
  </si>
  <si>
    <t>21057086/02/146</t>
  </si>
  <si>
    <t>21057086/02/147</t>
  </si>
  <si>
    <t>21057086/02/148</t>
  </si>
  <si>
    <t>21057086/02/149</t>
  </si>
  <si>
    <t>21057086/02/150</t>
  </si>
  <si>
    <t>21057086/02/151</t>
  </si>
  <si>
    <t>21057086/02/152</t>
  </si>
  <si>
    <t>21057086/02/153</t>
  </si>
  <si>
    <t>21057086/02/154</t>
  </si>
  <si>
    <t>21057086/02/155</t>
  </si>
  <si>
    <t>21057086/02/156</t>
  </si>
  <si>
    <t>21057086/02/157</t>
  </si>
  <si>
    <t>21057086/02/158</t>
  </si>
  <si>
    <t>21057086/02/159</t>
  </si>
  <si>
    <t>21057086/02/160</t>
  </si>
  <si>
    <t>21057086/02/161</t>
  </si>
  <si>
    <t>21057086/02/162</t>
  </si>
  <si>
    <t>21057086/02/163</t>
  </si>
  <si>
    <t>21057086/02/164</t>
  </si>
  <si>
    <t>21057086/02/165</t>
  </si>
  <si>
    <t>21057086/02/166</t>
  </si>
  <si>
    <t>21057086/02/167</t>
  </si>
  <si>
    <t>21057086/02/168</t>
  </si>
  <si>
    <t>21057086/02/169</t>
  </si>
  <si>
    <t>21057086/02/170</t>
  </si>
  <si>
    <t>21057086/02/171</t>
  </si>
  <si>
    <t>21057086/02/172</t>
  </si>
  <si>
    <t>21057086/02/173</t>
  </si>
  <si>
    <t>21057086/02/174</t>
  </si>
  <si>
    <t>21057086/02/175</t>
  </si>
  <si>
    <t>21057086/02/176</t>
  </si>
  <si>
    <t>21057086/02/177</t>
  </si>
  <si>
    <t>21057086/02/178</t>
  </si>
  <si>
    <t>21057086/02/179</t>
  </si>
  <si>
    <t>21057086/02/180</t>
  </si>
  <si>
    <t>21057086/02/181</t>
  </si>
  <si>
    <t>21057086/02/182</t>
  </si>
  <si>
    <t>21057086/02/183</t>
  </si>
  <si>
    <t>21057086/02/184</t>
  </si>
  <si>
    <t>21057086/02/185</t>
  </si>
  <si>
    <t>21057086/02/186</t>
  </si>
  <si>
    <t>21057086/02/187</t>
  </si>
  <si>
    <t>21057086/02/188</t>
  </si>
  <si>
    <t>21057086/02/189</t>
  </si>
  <si>
    <t>21057086/02/190</t>
  </si>
  <si>
    <t>21057086/02/191</t>
  </si>
  <si>
    <t>21057086/02/192</t>
  </si>
  <si>
    <t>21057086/02/193</t>
  </si>
  <si>
    <t>21057086/02/194</t>
  </si>
  <si>
    <t>21057086/02/195</t>
  </si>
  <si>
    <t>21057086/02/196</t>
  </si>
  <si>
    <t>21057086/02/197</t>
  </si>
  <si>
    <t>21057086/02/198</t>
  </si>
  <si>
    <t>21057086/02/199</t>
  </si>
  <si>
    <t>21057086/02/200</t>
  </si>
  <si>
    <t>21057086/02/201</t>
  </si>
  <si>
    <t>21057086/02/202</t>
  </si>
  <si>
    <t>21057086/02/203</t>
  </si>
  <si>
    <t>21057086/02/204</t>
  </si>
  <si>
    <t>21057086/02/205</t>
  </si>
  <si>
    <t>21057086/02/206</t>
  </si>
  <si>
    <t>21057086/02/207</t>
  </si>
  <si>
    <t>21057086/02/208</t>
  </si>
  <si>
    <t>21057086/02/209</t>
  </si>
  <si>
    <t>21057086/02/210</t>
  </si>
  <si>
    <t>21057086/02/211</t>
  </si>
  <si>
    <t>21057086/02/212</t>
  </si>
  <si>
    <t>21057086/02/213</t>
  </si>
  <si>
    <t>21057086/02/214</t>
  </si>
  <si>
    <t>21057086/02/215</t>
  </si>
  <si>
    <t>21057086/02/216</t>
  </si>
  <si>
    <t>21057086/02/217</t>
  </si>
  <si>
    <t>21057086/02/218</t>
  </si>
  <si>
    <t>21057086/02/219</t>
  </si>
  <si>
    <t>21057086/02/220</t>
  </si>
  <si>
    <t>21057086/02/221</t>
  </si>
  <si>
    <t>21057086/02/222</t>
  </si>
  <si>
    <t>21057086/02/223</t>
  </si>
  <si>
    <t>21057086/02/224</t>
  </si>
  <si>
    <t>21057086/02/225</t>
  </si>
  <si>
    <t>21057086/02/226</t>
  </si>
  <si>
    <t>21057086/02/227</t>
  </si>
  <si>
    <t>21057086/02/228</t>
  </si>
  <si>
    <t>21057086/02/229</t>
  </si>
  <si>
    <t>21057086/02/230</t>
  </si>
  <si>
    <t>21057086/02/231</t>
  </si>
  <si>
    <t>21057086/02/232</t>
  </si>
  <si>
    <t>21057086/02/233</t>
  </si>
  <si>
    <t>21057086/02/234</t>
  </si>
  <si>
    <t>21057086/02/235</t>
  </si>
  <si>
    <t>21057086/02/236</t>
  </si>
  <si>
    <t>21057086/02/237</t>
  </si>
  <si>
    <t>21057086/02/238</t>
  </si>
  <si>
    <t>21057086/02/239</t>
  </si>
  <si>
    <t>21057086/02/240</t>
  </si>
  <si>
    <t>21057086/02/241</t>
  </si>
  <si>
    <t>21057086/02/242</t>
  </si>
  <si>
    <t>21057086/02/243</t>
  </si>
  <si>
    <t>21057086/02/244</t>
  </si>
  <si>
    <t>21057086/02/245</t>
  </si>
  <si>
    <t>21057086/02/246</t>
  </si>
  <si>
    <t>21057086/02/247</t>
  </si>
  <si>
    <t>21057086/02/248</t>
  </si>
  <si>
    <t>21057086/02/249</t>
  </si>
  <si>
    <t>21057086/02/250</t>
  </si>
  <si>
    <t>refuzuri</t>
  </si>
  <si>
    <t>refuz</t>
  </si>
  <si>
    <t>12.07.2022</t>
  </si>
  <si>
    <t>electronic</t>
  </si>
  <si>
    <t>Format semnătură</t>
  </si>
  <si>
    <t>olograf</t>
  </si>
  <si>
    <t>olografic</t>
  </si>
  <si>
    <t>Contracte inregistrate</t>
  </si>
  <si>
    <t>Contract inregistrat</t>
  </si>
  <si>
    <t>Contract lipsă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</si>
</sst>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[$-F800]dddd\,\ mmmm\ dd\,\ 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1" fillId="0" borderId="0" xfId="2"/>
    <xf numFmtId="0" fontId="1" fillId="4" borderId="0" xfId="2" applyFill="1"/>
    <xf numFmtId="0" fontId="1" fillId="5" borderId="0" xfId="2" applyFill="1"/>
    <xf numFmtId="0" fontId="0" fillId="6" borderId="0" xfId="0" applyFill="1"/>
    <xf numFmtId="0" fontId="0" fillId="3" borderId="0" xfId="0" applyFill="1"/>
    <xf numFmtId="0" fontId="4" fillId="3" borderId="0" xfId="0" applyFont="1" applyFill="1"/>
    <xf numFmtId="0" fontId="2" fillId="0" borderId="5" xfId="0" applyFont="1" applyBorder="1" applyAlignment="1">
      <alignment wrapText="1"/>
    </xf>
    <xf numFmtId="0" fontId="0" fillId="3" borderId="4" xfId="0" applyFill="1" applyBorder="1"/>
    <xf numFmtId="0" fontId="0" fillId="0" borderId="4" xfId="0" applyBorder="1"/>
    <xf numFmtId="0" fontId="0" fillId="0" borderId="8" xfId="0" applyBorder="1"/>
    <xf numFmtId="0" fontId="4" fillId="6" borderId="4" xfId="0" applyFont="1" applyFill="1" applyBorder="1"/>
    <xf numFmtId="0" fontId="0" fillId="5" borderId="4" xfId="0" applyFill="1" applyBorder="1"/>
    <xf numFmtId="0" fontId="0" fillId="7" borderId="0" xfId="0" applyFill="1"/>
    <xf numFmtId="14" fontId="0" fillId="3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Border="1"/>
    <xf numFmtId="0" fontId="1" fillId="7" borderId="0" xfId="2" applyFill="1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4" fontId="6" fillId="9" borderId="7" xfId="2" applyNumberFormat="1" applyFont="1" applyFill="1" applyBorder="1" applyAlignment="1">
      <alignment horizontal="center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yy"/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3:Q78" totalsRowShown="0" headerRowDxfId="17" dataDxfId="16" headerRowCellStyle="Обычный 2">
  <tableColumns count="16">
    <tableColumn id="1" name="Beneficiari" dataDxfId="33"/>
    <tableColumn id="2" name="Nr Lot" dataDxfId="32"/>
    <tableColumn id="3" name="Denumirea Lotului" dataDxfId="31"/>
    <tableColumn id="4" name="Unitatea de măsură" dataDxfId="30"/>
    <tableColumn id="5" name="Cantitatea solicitata" dataDxfId="29"/>
    <tableColumn id="6" name="Suma initiala cu TVA" dataDxfId="28">
      <calculatedColumnFormula>Таблица2[[#This Row],[Cantitatea solicitata]]*Таблица2[[#This Row],[Prețul cu TVA]]</calculatedColumnFormula>
    </tableColumn>
    <tableColumn id="7" name="Prețul fără TVA" dataDxfId="27"/>
    <tableColumn id="8" name="Prețul cu TVA" dataDxfId="26"/>
    <tableColumn id="9" name="Cantitatea real contractata" dataDxfId="25"/>
    <tableColumn id="10" name="Suma finala fara TVA" dataDxfId="24">
      <calculatedColumnFormula>Таблица2[[#This Row],[Cantitatea real contractata]]*Таблица2[[#This Row],[Prețul fără TVA]]</calculatedColumnFormula>
    </tableColumn>
    <tableColumn id="11" name="Suma finala cu TVA" dataDxfId="23">
      <calculatedColumnFormula>Таблица2[[#This Row],[Cantitatea real contractata]]*Таблица2[[#This Row],[Prețul cu TVA]]</calculatedColumnFormula>
    </tableColumn>
    <tableColumn id="12" name="Modelul articolului Producătorul/ Țara de origine" dataDxfId="22"/>
    <tableColumn id="13" name="Coduri" dataDxfId="21"/>
    <tableColumn id="14" name="Garantia" dataDxfId="20"/>
    <tableColumn id="15" name="Data Inregistrarii" dataDxfId="19"/>
    <tableColumn id="16" name="Format" dataDxfId="1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Q253" totalsRowShown="0" headerRowDxfId="37" dataDxfId="36" tableBorderDxfId="35" headerRowCellStyle="Обычный 2">
  <tableColumns count="17">
    <tableColumn id="1" name="Nr. Contractului" dataDxfId="34"/>
    <tableColumn id="2" name="Nr. de inregistrare a CAPCS" dataDxfId="15"/>
    <tableColumn id="3" name="Beneficiari" dataDxfId="14"/>
    <tableColumn id="4" name="Nr Lot" dataDxfId="13"/>
    <tableColumn id="5" name="Denumirea Lotului" dataDxfId="12"/>
    <tableColumn id="6" name="Unitatea de măsură" dataDxfId="11"/>
    <tableColumn id="7" name="Cantitatea solicitata" dataDxfId="10"/>
    <tableColumn id="8" name="Suma initiala cu TVA" dataDxfId="9">
      <calculatedColumnFormula>'SC"Imunotehnomed"SRL corect'!$G4*'SC"Imunotehnomed"SRL corect'!$J4</calculatedColumnFormula>
    </tableColumn>
    <tableColumn id="9" name="Prețul fără TVA" dataDxfId="8"/>
    <tableColumn id="10" name="Prețul cu TVA" dataDxfId="7"/>
    <tableColumn id="11" name="Cantitatea real contractata" dataDxfId="6"/>
    <tableColumn id="12" name="Suma finala fara TVA" dataDxfId="5">
      <calculatedColumnFormula>Table5[[#This Row],[Cantitatea real contractata]]*Table5[[#This Row],[Prețul fără TVA]]</calculatedColumnFormula>
    </tableColumn>
    <tableColumn id="13" name="Suma finala cu TVA" dataDxfId="4">
      <calculatedColumnFormula>Table5[[#This Row],[Cantitatea real contractata]]*Table5[[#This Row],[Prețul cu TVA]]</calculatedColumnFormula>
    </tableColumn>
    <tableColumn id="14" name="Modelul articolului Producătorul/ Țara de origine" dataDxfId="3"/>
    <tableColumn id="15" name="Coduri" dataDxfId="2"/>
    <tableColumn id="17" name="Data Inregistrarii" dataDxfId="1"/>
    <tableColumn id="18" name="Format semnătură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5"/>
  <sheetViews>
    <sheetView tabSelected="1" workbookViewId="0">
      <selection activeCell="Q78" sqref="A1:Q78"/>
    </sheetView>
  </sheetViews>
  <sheetFormatPr defaultRowHeight="15" x14ac:dyDescent="0.25"/>
  <cols>
    <col min="1" max="1" width="19.7109375" customWidth="1"/>
    <col min="2" max="2" width="10.5703125" customWidth="1"/>
    <col min="3" max="3" width="6.28515625" customWidth="1"/>
    <col min="4" max="4" width="17.7109375" customWidth="1"/>
    <col min="5" max="5" width="9.7109375" customWidth="1"/>
    <col min="6" max="6" width="10.85546875" customWidth="1"/>
    <col min="7" max="7" width="12.5703125" customWidth="1"/>
    <col min="8" max="8" width="14.42578125" customWidth="1"/>
    <col min="9" max="9" width="12.85546875" customWidth="1"/>
    <col min="10" max="10" width="11.28515625" style="1" customWidth="1"/>
    <col min="11" max="11" width="11.85546875" customWidth="1"/>
    <col min="12" max="12" width="14.42578125" style="1" customWidth="1"/>
    <col min="13" max="13" width="45.42578125" customWidth="1"/>
    <col min="14" max="14" width="11.85546875" customWidth="1"/>
    <col min="15" max="15" width="8.5703125" customWidth="1"/>
    <col min="16" max="16" width="15.85546875" customWidth="1"/>
    <col min="17" max="17" width="10.140625" customWidth="1"/>
  </cols>
  <sheetData>
    <row r="1" spans="1:21" x14ac:dyDescent="0.25">
      <c r="A1" s="20"/>
      <c r="B1" s="20" t="s">
        <v>4</v>
      </c>
      <c r="C1" s="20" t="s">
        <v>9</v>
      </c>
      <c r="D1" s="20"/>
      <c r="E1" s="20"/>
      <c r="F1" s="20"/>
      <c r="G1" s="20"/>
      <c r="H1" s="20"/>
      <c r="I1" s="20"/>
      <c r="J1" s="21" t="s">
        <v>296</v>
      </c>
      <c r="K1" s="20"/>
      <c r="L1" s="22">
        <f>SUM(Таблица2[Suma finala cu TVA])</f>
        <v>1245808.4579999996</v>
      </c>
      <c r="M1" s="23">
        <v>0.05</v>
      </c>
      <c r="N1" s="24">
        <f>M1*L1</f>
        <v>62290.422899999983</v>
      </c>
      <c r="O1" s="20" t="s">
        <v>297</v>
      </c>
      <c r="P1" s="20"/>
      <c r="Q1" s="20"/>
      <c r="R1" s="18"/>
      <c r="S1" s="18"/>
      <c r="T1" s="18"/>
      <c r="U1" s="18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1"/>
      <c r="K2" s="20"/>
      <c r="L2" s="21"/>
      <c r="M2" s="20"/>
      <c r="N2" s="20"/>
      <c r="O2" s="25"/>
      <c r="P2" s="25"/>
      <c r="Q2" s="25"/>
      <c r="R2" s="19"/>
      <c r="S2" s="19"/>
      <c r="T2" s="19"/>
      <c r="U2" s="18"/>
    </row>
    <row r="3" spans="1:21" ht="42.75" customHeight="1" x14ac:dyDescent="0.25">
      <c r="A3" s="26" t="s">
        <v>282</v>
      </c>
      <c r="B3" s="27" t="s">
        <v>278</v>
      </c>
      <c r="C3" s="27" t="s">
        <v>2</v>
      </c>
      <c r="D3" s="27" t="s">
        <v>283</v>
      </c>
      <c r="E3" s="27" t="s">
        <v>3</v>
      </c>
      <c r="F3" s="27" t="s">
        <v>284</v>
      </c>
      <c r="G3" s="27" t="s">
        <v>285</v>
      </c>
      <c r="H3" s="27" t="s">
        <v>286</v>
      </c>
      <c r="I3" s="27" t="s">
        <v>287</v>
      </c>
      <c r="J3" s="27" t="s">
        <v>288</v>
      </c>
      <c r="K3" s="27" t="s">
        <v>289</v>
      </c>
      <c r="L3" s="27" t="s">
        <v>290</v>
      </c>
      <c r="M3" s="27" t="s">
        <v>294</v>
      </c>
      <c r="N3" s="27" t="s">
        <v>295</v>
      </c>
      <c r="O3" s="28" t="s">
        <v>291</v>
      </c>
      <c r="P3" s="28" t="s">
        <v>292</v>
      </c>
      <c r="Q3" s="28" t="s">
        <v>293</v>
      </c>
      <c r="R3" s="2"/>
      <c r="S3" s="2"/>
      <c r="T3" s="2"/>
    </row>
    <row r="4" spans="1:21" s="6" customFormat="1" ht="60" x14ac:dyDescent="0.25">
      <c r="A4" s="29" t="s">
        <v>298</v>
      </c>
      <c r="B4" s="29" t="s">
        <v>12</v>
      </c>
      <c r="C4" s="29">
        <v>2</v>
      </c>
      <c r="D4" s="29" t="s">
        <v>1</v>
      </c>
      <c r="E4" s="29" t="s">
        <v>6</v>
      </c>
      <c r="F4" s="29">
        <v>3000</v>
      </c>
      <c r="G4" s="29">
        <f>Таблица2[[#This Row],[Cantitatea solicitata]]*Таблица2[[#This Row],[Prețul cu TVA]]</f>
        <v>15822</v>
      </c>
      <c r="H4" s="29">
        <v>4.3949999999999996</v>
      </c>
      <c r="I4" s="29">
        <v>5.274</v>
      </c>
      <c r="J4" s="29">
        <v>3000</v>
      </c>
      <c r="K4" s="29">
        <f>Таблица2[[#This Row],[Cantitatea real contractata]]*Таблица2[[#This Row],[Prețul fără TVA]]</f>
        <v>13184.999999999998</v>
      </c>
      <c r="L4" s="29">
        <f>Таблица2[[#This Row],[Cantitatea real contractata]]*Таблица2[[#This Row],[Prețul cu TVA]]</f>
        <v>15822</v>
      </c>
      <c r="M4" s="29" t="s">
        <v>11</v>
      </c>
      <c r="N4" s="29" t="s">
        <v>8</v>
      </c>
      <c r="O4" s="29"/>
      <c r="P4" s="15">
        <v>44762</v>
      </c>
      <c r="Q4" s="29" t="s">
        <v>629</v>
      </c>
    </row>
    <row r="5" spans="1:21" s="5" customFormat="1" ht="60" x14ac:dyDescent="0.25">
      <c r="A5" s="16" t="s">
        <v>299</v>
      </c>
      <c r="B5" s="16" t="s">
        <v>31</v>
      </c>
      <c r="C5" s="16">
        <v>2</v>
      </c>
      <c r="D5" s="16" t="s">
        <v>1</v>
      </c>
      <c r="E5" s="16" t="s">
        <v>6</v>
      </c>
      <c r="F5" s="16">
        <v>500</v>
      </c>
      <c r="G5" s="16">
        <f>Таблица2[[#This Row],[Cantitatea solicitata]]*Таблица2[[#This Row],[Prețul cu TVA]]</f>
        <v>2637</v>
      </c>
      <c r="H5" s="16">
        <v>4.3949999999999996</v>
      </c>
      <c r="I5" s="16">
        <v>5.274</v>
      </c>
      <c r="J5" s="16">
        <v>500</v>
      </c>
      <c r="K5" s="16">
        <f>Таблица2[[#This Row],[Cantitatea real contractata]]*Таблица2[[#This Row],[Prețul fără TVA]]</f>
        <v>2197.5</v>
      </c>
      <c r="L5" s="16">
        <f>Таблица2[[#This Row],[Cantitatea real contractata]]*Таблица2[[#This Row],[Prețul cu TVA]]</f>
        <v>2637</v>
      </c>
      <c r="M5" s="16" t="s">
        <v>11</v>
      </c>
      <c r="N5" s="16" t="s">
        <v>8</v>
      </c>
      <c r="O5" s="16"/>
      <c r="P5" s="16"/>
      <c r="Q5" s="16"/>
    </row>
    <row r="6" spans="1:21" s="6" customFormat="1" ht="60" x14ac:dyDescent="0.25">
      <c r="A6" s="29" t="s">
        <v>300</v>
      </c>
      <c r="B6" s="29" t="s">
        <v>55</v>
      </c>
      <c r="C6" s="29">
        <v>2</v>
      </c>
      <c r="D6" s="29" t="s">
        <v>1</v>
      </c>
      <c r="E6" s="29" t="s">
        <v>6</v>
      </c>
      <c r="F6" s="29">
        <v>120</v>
      </c>
      <c r="G6" s="29">
        <f>Таблица2[[#This Row],[Cantitatea solicitata]]*Таблица2[[#This Row],[Prețul cu TVA]]</f>
        <v>632.88</v>
      </c>
      <c r="H6" s="29">
        <v>4.3949999999999996</v>
      </c>
      <c r="I6" s="29">
        <v>5.274</v>
      </c>
      <c r="J6" s="29">
        <v>120</v>
      </c>
      <c r="K6" s="29">
        <f>Таблица2[[#This Row],[Cantitatea real contractata]]*Таблица2[[#This Row],[Prețul fără TVA]]</f>
        <v>527.4</v>
      </c>
      <c r="L6" s="29">
        <f>Таблица2[[#This Row],[Cantitatea real contractata]]*Таблица2[[#This Row],[Prețul cu TVA]]</f>
        <v>632.88</v>
      </c>
      <c r="M6" s="29" t="s">
        <v>11</v>
      </c>
      <c r="N6" s="29" t="s">
        <v>8</v>
      </c>
      <c r="O6" s="29"/>
      <c r="P6" s="15">
        <v>44750</v>
      </c>
      <c r="Q6" s="29" t="s">
        <v>626</v>
      </c>
    </row>
    <row r="7" spans="1:21" s="6" customFormat="1" ht="60" x14ac:dyDescent="0.25">
      <c r="A7" s="29" t="s">
        <v>301</v>
      </c>
      <c r="B7" s="29" t="s">
        <v>73</v>
      </c>
      <c r="C7" s="29">
        <v>2</v>
      </c>
      <c r="D7" s="29" t="s">
        <v>1</v>
      </c>
      <c r="E7" s="29" t="s">
        <v>6</v>
      </c>
      <c r="F7" s="29">
        <v>500</v>
      </c>
      <c r="G7" s="29">
        <f>Таблица2[[#This Row],[Cantitatea solicitata]]*Таблица2[[#This Row],[Prețul cu TVA]]</f>
        <v>2637</v>
      </c>
      <c r="H7" s="29">
        <v>4.3949999999999996</v>
      </c>
      <c r="I7" s="29">
        <v>5.274</v>
      </c>
      <c r="J7" s="29">
        <v>500</v>
      </c>
      <c r="K7" s="29">
        <f>Таблица2[[#This Row],[Cantitatea real contractata]]*Таблица2[[#This Row],[Prețul fără TVA]]</f>
        <v>2197.5</v>
      </c>
      <c r="L7" s="29">
        <f>Таблица2[[#This Row],[Cantitatea real contractata]]*Таблица2[[#This Row],[Prețul cu TVA]]</f>
        <v>2637</v>
      </c>
      <c r="M7" s="29" t="s">
        <v>11</v>
      </c>
      <c r="N7" s="29" t="s">
        <v>8</v>
      </c>
      <c r="O7" s="29"/>
      <c r="P7" s="15">
        <v>44750</v>
      </c>
      <c r="Q7" s="29" t="s">
        <v>626</v>
      </c>
    </row>
    <row r="8" spans="1:21" s="6" customFormat="1" ht="60" x14ac:dyDescent="0.25">
      <c r="A8" s="29" t="s">
        <v>302</v>
      </c>
      <c r="B8" s="29" t="s">
        <v>83</v>
      </c>
      <c r="C8" s="29">
        <v>2</v>
      </c>
      <c r="D8" s="29" t="s">
        <v>1</v>
      </c>
      <c r="E8" s="29" t="s">
        <v>6</v>
      </c>
      <c r="F8" s="29">
        <v>400</v>
      </c>
      <c r="G8" s="29">
        <f>Таблица2[[#This Row],[Cantitatea solicitata]]*Таблица2[[#This Row],[Prețul cu TVA]]</f>
        <v>2109.6</v>
      </c>
      <c r="H8" s="29">
        <v>4.3949999999999996</v>
      </c>
      <c r="I8" s="29">
        <v>5.274</v>
      </c>
      <c r="J8" s="29">
        <v>400</v>
      </c>
      <c r="K8" s="29">
        <f>Таблица2[[#This Row],[Cantitatea real contractata]]*Таблица2[[#This Row],[Prețul fără TVA]]</f>
        <v>1757.9999999999998</v>
      </c>
      <c r="L8" s="29">
        <f>Таблица2[[#This Row],[Cantitatea real contractata]]*Таблица2[[#This Row],[Prețul cu TVA]]</f>
        <v>2109.6</v>
      </c>
      <c r="M8" s="29" t="s">
        <v>11</v>
      </c>
      <c r="N8" s="29" t="s">
        <v>8</v>
      </c>
      <c r="O8" s="29"/>
      <c r="P8" s="17" t="s">
        <v>625</v>
      </c>
      <c r="Q8" s="29" t="s">
        <v>626</v>
      </c>
    </row>
    <row r="9" spans="1:21" s="6" customFormat="1" ht="60" x14ac:dyDescent="0.25">
      <c r="A9" s="29" t="s">
        <v>303</v>
      </c>
      <c r="B9" s="29" t="s">
        <v>88</v>
      </c>
      <c r="C9" s="29">
        <v>2</v>
      </c>
      <c r="D9" s="29" t="s">
        <v>1</v>
      </c>
      <c r="E9" s="29" t="s">
        <v>6</v>
      </c>
      <c r="F9" s="29">
        <v>100</v>
      </c>
      <c r="G9" s="29">
        <f>Таблица2[[#This Row],[Cantitatea solicitata]]*Таблица2[[#This Row],[Prețul cu TVA]]</f>
        <v>527.4</v>
      </c>
      <c r="H9" s="29">
        <v>4.3949999999999996</v>
      </c>
      <c r="I9" s="29">
        <v>5.274</v>
      </c>
      <c r="J9" s="29">
        <v>100</v>
      </c>
      <c r="K9" s="29">
        <f>Таблица2[[#This Row],[Cantitatea real contractata]]*Таблица2[[#This Row],[Prețul fără TVA]]</f>
        <v>439.49999999999994</v>
      </c>
      <c r="L9" s="29">
        <f>Таблица2[[#This Row],[Cantitatea real contractata]]*Таблица2[[#This Row],[Prețul cu TVA]]</f>
        <v>527.4</v>
      </c>
      <c r="M9" s="29" t="s">
        <v>11</v>
      </c>
      <c r="N9" s="29" t="s">
        <v>8</v>
      </c>
      <c r="O9" s="29"/>
      <c r="P9" s="17" t="s">
        <v>625</v>
      </c>
      <c r="Q9" s="29" t="s">
        <v>626</v>
      </c>
    </row>
    <row r="10" spans="1:21" s="6" customFormat="1" ht="60" x14ac:dyDescent="0.25">
      <c r="A10" s="29" t="s">
        <v>304</v>
      </c>
      <c r="B10" s="29" t="s">
        <v>93</v>
      </c>
      <c r="C10" s="29">
        <v>2</v>
      </c>
      <c r="D10" s="29" t="s">
        <v>1</v>
      </c>
      <c r="E10" s="29" t="s">
        <v>6</v>
      </c>
      <c r="F10" s="29">
        <v>50</v>
      </c>
      <c r="G10" s="29">
        <f>Таблица2[[#This Row],[Cantitatea solicitata]]*Таблица2[[#This Row],[Prețul cu TVA]]</f>
        <v>263.7</v>
      </c>
      <c r="H10" s="29">
        <v>4.3949999999999996</v>
      </c>
      <c r="I10" s="29">
        <v>5.274</v>
      </c>
      <c r="J10" s="29">
        <v>50</v>
      </c>
      <c r="K10" s="29">
        <f>Таблица2[[#This Row],[Cantitatea real contractata]]*Таблица2[[#This Row],[Prețul fără TVA]]</f>
        <v>219.74999999999997</v>
      </c>
      <c r="L10" s="29">
        <f>Таблица2[[#This Row],[Cantitatea real contractata]]*Таблица2[[#This Row],[Prețul cu TVA]]</f>
        <v>263.7</v>
      </c>
      <c r="M10" s="29" t="s">
        <v>11</v>
      </c>
      <c r="N10" s="29" t="s">
        <v>8</v>
      </c>
      <c r="O10" s="29"/>
      <c r="P10" s="15">
        <v>44750</v>
      </c>
      <c r="Q10" s="29" t="s">
        <v>626</v>
      </c>
    </row>
    <row r="11" spans="1:21" s="6" customFormat="1" ht="60" x14ac:dyDescent="0.25">
      <c r="A11" s="29" t="s">
        <v>305</v>
      </c>
      <c r="B11" s="29" t="s">
        <v>97</v>
      </c>
      <c r="C11" s="29">
        <v>2</v>
      </c>
      <c r="D11" s="29" t="s">
        <v>1</v>
      </c>
      <c r="E11" s="29" t="s">
        <v>6</v>
      </c>
      <c r="F11" s="29">
        <v>200</v>
      </c>
      <c r="G11" s="29">
        <f>Таблица2[[#This Row],[Cantitatea solicitata]]*Таблица2[[#This Row],[Prețul cu TVA]]</f>
        <v>1054.8</v>
      </c>
      <c r="H11" s="29">
        <v>4.3949999999999996</v>
      </c>
      <c r="I11" s="29">
        <v>5.274</v>
      </c>
      <c r="J11" s="29">
        <v>200</v>
      </c>
      <c r="K11" s="29">
        <f>Таблица2[[#This Row],[Cantitatea real contractata]]*Таблица2[[#This Row],[Prețul fără TVA]]</f>
        <v>878.99999999999989</v>
      </c>
      <c r="L11" s="29">
        <f>Таблица2[[#This Row],[Cantitatea real contractata]]*Таблица2[[#This Row],[Prețul cu TVA]]</f>
        <v>1054.8</v>
      </c>
      <c r="M11" s="29" t="s">
        <v>11</v>
      </c>
      <c r="N11" s="29" t="s">
        <v>8</v>
      </c>
      <c r="O11" s="29"/>
      <c r="P11" s="15">
        <v>44750</v>
      </c>
      <c r="Q11" s="29" t="s">
        <v>626</v>
      </c>
    </row>
    <row r="12" spans="1:21" s="5" customFormat="1" ht="60" x14ac:dyDescent="0.25">
      <c r="A12" s="16" t="s">
        <v>306</v>
      </c>
      <c r="B12" s="16" t="s">
        <v>103</v>
      </c>
      <c r="C12" s="16">
        <v>2</v>
      </c>
      <c r="D12" s="16" t="s">
        <v>1</v>
      </c>
      <c r="E12" s="16" t="s">
        <v>6</v>
      </c>
      <c r="F12" s="16">
        <v>50</v>
      </c>
      <c r="G12" s="16">
        <f>Таблица2[[#This Row],[Cantitatea solicitata]]*Таблица2[[#This Row],[Prețul cu TVA]]</f>
        <v>263.7</v>
      </c>
      <c r="H12" s="16">
        <v>4.3949999999999996</v>
      </c>
      <c r="I12" s="16">
        <v>5.274</v>
      </c>
      <c r="J12" s="16">
        <v>50</v>
      </c>
      <c r="K12" s="16">
        <f>Таблица2[[#This Row],[Cantitatea real contractata]]*Таблица2[[#This Row],[Prețul fără TVA]]</f>
        <v>219.74999999999997</v>
      </c>
      <c r="L12" s="16">
        <f>Таблица2[[#This Row],[Cantitatea real contractata]]*Таблица2[[#This Row],[Prețul cu TVA]]</f>
        <v>263.7</v>
      </c>
      <c r="M12" s="16" t="s">
        <v>11</v>
      </c>
      <c r="N12" s="16" t="s">
        <v>8</v>
      </c>
      <c r="O12" s="16"/>
      <c r="P12" s="16"/>
      <c r="Q12" s="16"/>
    </row>
    <row r="13" spans="1:21" s="6" customFormat="1" ht="60" x14ac:dyDescent="0.25">
      <c r="A13" s="29" t="s">
        <v>307</v>
      </c>
      <c r="B13" s="29" t="s">
        <v>109</v>
      </c>
      <c r="C13" s="29">
        <v>2</v>
      </c>
      <c r="D13" s="29" t="s">
        <v>1</v>
      </c>
      <c r="E13" s="29" t="s">
        <v>6</v>
      </c>
      <c r="F13" s="29">
        <v>50</v>
      </c>
      <c r="G13" s="29">
        <f>Таблица2[[#This Row],[Cantitatea solicitata]]*Таблица2[[#This Row],[Prețul cu TVA]]</f>
        <v>263.7</v>
      </c>
      <c r="H13" s="29">
        <v>4.3949999999999996</v>
      </c>
      <c r="I13" s="29">
        <v>5.274</v>
      </c>
      <c r="J13" s="29">
        <v>50</v>
      </c>
      <c r="K13" s="29">
        <f>Таблица2[[#This Row],[Cantitatea real contractata]]*Таблица2[[#This Row],[Prețul fără TVA]]</f>
        <v>219.74999999999997</v>
      </c>
      <c r="L13" s="29">
        <f>Таблица2[[#This Row],[Cantitatea real contractata]]*Таблица2[[#This Row],[Prețul cu TVA]]</f>
        <v>263.7</v>
      </c>
      <c r="M13" s="29" t="s">
        <v>11</v>
      </c>
      <c r="N13" s="29" t="s">
        <v>8</v>
      </c>
      <c r="O13" s="29"/>
      <c r="P13" s="17" t="s">
        <v>625</v>
      </c>
      <c r="Q13" s="29" t="s">
        <v>626</v>
      </c>
    </row>
    <row r="14" spans="1:21" s="6" customFormat="1" ht="60" x14ac:dyDescent="0.25">
      <c r="A14" s="29" t="s">
        <v>308</v>
      </c>
      <c r="B14" s="29" t="s">
        <v>123</v>
      </c>
      <c r="C14" s="29">
        <v>2</v>
      </c>
      <c r="D14" s="29" t="s">
        <v>1</v>
      </c>
      <c r="E14" s="29" t="s">
        <v>6</v>
      </c>
      <c r="F14" s="29">
        <v>100</v>
      </c>
      <c r="G14" s="29">
        <f>Таблица2[[#This Row],[Cantitatea solicitata]]*Таблица2[[#This Row],[Prețul cu TVA]]</f>
        <v>527.4</v>
      </c>
      <c r="H14" s="29">
        <v>4.3949999999999996</v>
      </c>
      <c r="I14" s="29">
        <v>5.274</v>
      </c>
      <c r="J14" s="29">
        <v>100</v>
      </c>
      <c r="K14" s="29">
        <f>Таблица2[[#This Row],[Cantitatea real contractata]]*Таблица2[[#This Row],[Prețul fără TVA]]</f>
        <v>439.49999999999994</v>
      </c>
      <c r="L14" s="29">
        <f>Таблица2[[#This Row],[Cantitatea real contractata]]*Таблица2[[#This Row],[Prețul cu TVA]]</f>
        <v>527.4</v>
      </c>
      <c r="M14" s="29" t="s">
        <v>11</v>
      </c>
      <c r="N14" s="29" t="s">
        <v>8</v>
      </c>
      <c r="O14" s="29"/>
      <c r="P14" s="17" t="s">
        <v>625</v>
      </c>
      <c r="Q14" s="29" t="s">
        <v>626</v>
      </c>
    </row>
    <row r="15" spans="1:21" s="6" customFormat="1" ht="60" x14ac:dyDescent="0.25">
      <c r="A15" s="29" t="s">
        <v>309</v>
      </c>
      <c r="B15" s="29" t="s">
        <v>126</v>
      </c>
      <c r="C15" s="29">
        <v>2</v>
      </c>
      <c r="D15" s="29" t="s">
        <v>1</v>
      </c>
      <c r="E15" s="29" t="s">
        <v>6</v>
      </c>
      <c r="F15" s="29">
        <v>600</v>
      </c>
      <c r="G15" s="29">
        <f>Таблица2[[#This Row],[Cantitatea solicitata]]*Таблица2[[#This Row],[Prețul cu TVA]]</f>
        <v>3164.4</v>
      </c>
      <c r="H15" s="29">
        <v>4.3949999999999996</v>
      </c>
      <c r="I15" s="29">
        <v>5.274</v>
      </c>
      <c r="J15" s="29">
        <v>600</v>
      </c>
      <c r="K15" s="29">
        <f>Таблица2[[#This Row],[Cantitatea real contractata]]*Таблица2[[#This Row],[Prețul fără TVA]]</f>
        <v>2636.9999999999995</v>
      </c>
      <c r="L15" s="29">
        <f>Таблица2[[#This Row],[Cantitatea real contractata]]*Таблица2[[#This Row],[Prețul cu TVA]]</f>
        <v>3164.4</v>
      </c>
      <c r="M15" s="29" t="s">
        <v>11</v>
      </c>
      <c r="N15" s="29" t="s">
        <v>8</v>
      </c>
      <c r="O15" s="29"/>
      <c r="P15" s="15">
        <v>44750</v>
      </c>
      <c r="Q15" s="29" t="s">
        <v>626</v>
      </c>
    </row>
    <row r="16" spans="1:21" s="6" customFormat="1" ht="60" x14ac:dyDescent="0.25">
      <c r="A16" s="29" t="s">
        <v>310</v>
      </c>
      <c r="B16" s="29" t="s">
        <v>141</v>
      </c>
      <c r="C16" s="29">
        <v>2</v>
      </c>
      <c r="D16" s="29" t="s">
        <v>1</v>
      </c>
      <c r="E16" s="29" t="s">
        <v>6</v>
      </c>
      <c r="F16" s="29">
        <v>100</v>
      </c>
      <c r="G16" s="29">
        <f>Таблица2[[#This Row],[Cantitatea solicitata]]*Таблица2[[#This Row],[Prețul cu TVA]]</f>
        <v>527.4</v>
      </c>
      <c r="H16" s="29">
        <v>4.3949999999999996</v>
      </c>
      <c r="I16" s="29">
        <v>5.274</v>
      </c>
      <c r="J16" s="29">
        <v>100</v>
      </c>
      <c r="K16" s="29">
        <f>Таблица2[[#This Row],[Cantitatea real contractata]]*Таблица2[[#This Row],[Prețul fără TVA]]</f>
        <v>439.49999999999994</v>
      </c>
      <c r="L16" s="29">
        <f>Таблица2[[#This Row],[Cantitatea real contractata]]*Таблица2[[#This Row],[Prețul cu TVA]]</f>
        <v>527.4</v>
      </c>
      <c r="M16" s="29" t="s">
        <v>11</v>
      </c>
      <c r="N16" s="29" t="s">
        <v>8</v>
      </c>
      <c r="O16" s="29"/>
      <c r="P16" s="15">
        <v>44750</v>
      </c>
      <c r="Q16" s="29" t="s">
        <v>626</v>
      </c>
    </row>
    <row r="17" spans="1:17" s="6" customFormat="1" ht="60" x14ac:dyDescent="0.25">
      <c r="A17" s="29" t="s">
        <v>311</v>
      </c>
      <c r="B17" s="29" t="s">
        <v>144</v>
      </c>
      <c r="C17" s="29">
        <v>2</v>
      </c>
      <c r="D17" s="29" t="s">
        <v>1</v>
      </c>
      <c r="E17" s="29" t="s">
        <v>6</v>
      </c>
      <c r="F17" s="29">
        <v>500</v>
      </c>
      <c r="G17" s="29">
        <f>Таблица2[[#This Row],[Cantitatea solicitata]]*Таблица2[[#This Row],[Prețul cu TVA]]</f>
        <v>2637</v>
      </c>
      <c r="H17" s="29">
        <v>4.3949999999999996</v>
      </c>
      <c r="I17" s="29">
        <v>5.274</v>
      </c>
      <c r="J17" s="29">
        <v>500</v>
      </c>
      <c r="K17" s="29">
        <f>Таблица2[[#This Row],[Cantitatea real contractata]]*Таблица2[[#This Row],[Prețul fără TVA]]</f>
        <v>2197.5</v>
      </c>
      <c r="L17" s="29">
        <f>Таблица2[[#This Row],[Cantitatea real contractata]]*Таблица2[[#This Row],[Prețul cu TVA]]</f>
        <v>2637</v>
      </c>
      <c r="M17" s="29" t="s">
        <v>11</v>
      </c>
      <c r="N17" s="29" t="s">
        <v>8</v>
      </c>
      <c r="O17" s="29"/>
      <c r="P17" s="15">
        <v>44750</v>
      </c>
      <c r="Q17" s="29" t="s">
        <v>626</v>
      </c>
    </row>
    <row r="18" spans="1:17" s="6" customFormat="1" ht="60" x14ac:dyDescent="0.25">
      <c r="A18" s="29" t="s">
        <v>312</v>
      </c>
      <c r="B18" s="29" t="s">
        <v>154</v>
      </c>
      <c r="C18" s="29">
        <v>2</v>
      </c>
      <c r="D18" s="29" t="s">
        <v>1</v>
      </c>
      <c r="E18" s="29" t="s">
        <v>6</v>
      </c>
      <c r="F18" s="29">
        <v>20</v>
      </c>
      <c r="G18" s="29">
        <f>Таблица2[[#This Row],[Cantitatea solicitata]]*Таблица2[[#This Row],[Prețul cu TVA]]</f>
        <v>105.48</v>
      </c>
      <c r="H18" s="29">
        <v>4.3949999999999996</v>
      </c>
      <c r="I18" s="29">
        <v>5.274</v>
      </c>
      <c r="J18" s="29">
        <v>20</v>
      </c>
      <c r="K18" s="29">
        <f>Таблица2[[#This Row],[Cantitatea real contractata]]*Таблица2[[#This Row],[Prețul fără TVA]]</f>
        <v>87.899999999999991</v>
      </c>
      <c r="L18" s="29">
        <f>Таблица2[[#This Row],[Cantitatea real contractata]]*Таблица2[[#This Row],[Prețul cu TVA]]</f>
        <v>105.48</v>
      </c>
      <c r="M18" s="29" t="s">
        <v>11</v>
      </c>
      <c r="N18" s="29" t="s">
        <v>8</v>
      </c>
      <c r="O18" s="29"/>
      <c r="P18" s="15">
        <v>44750</v>
      </c>
      <c r="Q18" s="29" t="s">
        <v>626</v>
      </c>
    </row>
    <row r="19" spans="1:17" s="6" customFormat="1" ht="60" x14ac:dyDescent="0.25">
      <c r="A19" s="29" t="s">
        <v>313</v>
      </c>
      <c r="B19" s="29" t="s">
        <v>157</v>
      </c>
      <c r="C19" s="29">
        <v>2</v>
      </c>
      <c r="D19" s="29" t="s">
        <v>1</v>
      </c>
      <c r="E19" s="29" t="s">
        <v>6</v>
      </c>
      <c r="F19" s="29">
        <v>200</v>
      </c>
      <c r="G19" s="29">
        <f>Таблица2[[#This Row],[Cantitatea solicitata]]*Таблица2[[#This Row],[Prețul cu TVA]]</f>
        <v>1054.8</v>
      </c>
      <c r="H19" s="29">
        <v>4.3949999999999996</v>
      </c>
      <c r="I19" s="29">
        <v>5.274</v>
      </c>
      <c r="J19" s="29">
        <v>200</v>
      </c>
      <c r="K19" s="29">
        <f>Таблица2[[#This Row],[Cantitatea real contractata]]*Таблица2[[#This Row],[Prețul fără TVA]]</f>
        <v>878.99999999999989</v>
      </c>
      <c r="L19" s="29">
        <f>Таблица2[[#This Row],[Cantitatea real contractata]]*Таблица2[[#This Row],[Prețul cu TVA]]</f>
        <v>1054.8</v>
      </c>
      <c r="M19" s="29" t="s">
        <v>11</v>
      </c>
      <c r="N19" s="29" t="s">
        <v>8</v>
      </c>
      <c r="O19" s="29"/>
      <c r="P19" s="15">
        <v>44750</v>
      </c>
      <c r="Q19" s="29" t="s">
        <v>626</v>
      </c>
    </row>
    <row r="20" spans="1:17" s="6" customFormat="1" ht="60" x14ac:dyDescent="0.25">
      <c r="A20" s="29" t="s">
        <v>314</v>
      </c>
      <c r="B20" s="29" t="s">
        <v>166</v>
      </c>
      <c r="C20" s="29">
        <v>2</v>
      </c>
      <c r="D20" s="29" t="s">
        <v>1</v>
      </c>
      <c r="E20" s="29" t="s">
        <v>6</v>
      </c>
      <c r="F20" s="29">
        <v>10</v>
      </c>
      <c r="G20" s="29">
        <f>Таблица2[[#This Row],[Cantitatea solicitata]]*Таблица2[[#This Row],[Prețul cu TVA]]</f>
        <v>52.74</v>
      </c>
      <c r="H20" s="29">
        <v>4.3949999999999996</v>
      </c>
      <c r="I20" s="29">
        <v>5.274</v>
      </c>
      <c r="J20" s="29">
        <v>10</v>
      </c>
      <c r="K20" s="29">
        <f>Таблица2[[#This Row],[Cantitatea real contractata]]*Таблица2[[#This Row],[Prețul fără TVA]]</f>
        <v>43.949999999999996</v>
      </c>
      <c r="L20" s="29">
        <f>Таблица2[[#This Row],[Cantitatea real contractata]]*Таблица2[[#This Row],[Prețul cu TVA]]</f>
        <v>52.74</v>
      </c>
      <c r="M20" s="29" t="s">
        <v>11</v>
      </c>
      <c r="N20" s="29" t="s">
        <v>8</v>
      </c>
      <c r="O20" s="29"/>
      <c r="P20" s="15">
        <v>44750</v>
      </c>
      <c r="Q20" s="29" t="s">
        <v>626</v>
      </c>
    </row>
    <row r="21" spans="1:17" s="6" customFormat="1" ht="60" x14ac:dyDescent="0.25">
      <c r="A21" s="29" t="s">
        <v>315</v>
      </c>
      <c r="B21" s="29" t="s">
        <v>176</v>
      </c>
      <c r="C21" s="29">
        <v>2</v>
      </c>
      <c r="D21" s="29" t="s">
        <v>1</v>
      </c>
      <c r="E21" s="29" t="s">
        <v>6</v>
      </c>
      <c r="F21" s="29">
        <v>50</v>
      </c>
      <c r="G21" s="29">
        <f>Таблица2[[#This Row],[Cantitatea solicitata]]*Таблица2[[#This Row],[Prețul cu TVA]]</f>
        <v>263.7</v>
      </c>
      <c r="H21" s="29">
        <v>4.3949999999999996</v>
      </c>
      <c r="I21" s="29">
        <v>5.274</v>
      </c>
      <c r="J21" s="29">
        <v>50</v>
      </c>
      <c r="K21" s="29">
        <f>Таблица2[[#This Row],[Cantitatea real contractata]]*Таблица2[[#This Row],[Prețul fără TVA]]</f>
        <v>219.74999999999997</v>
      </c>
      <c r="L21" s="29">
        <f>Таблица2[[#This Row],[Cantitatea real contractata]]*Таблица2[[#This Row],[Prețul cu TVA]]</f>
        <v>263.7</v>
      </c>
      <c r="M21" s="29" t="s">
        <v>11</v>
      </c>
      <c r="N21" s="29" t="s">
        <v>8</v>
      </c>
      <c r="O21" s="29"/>
      <c r="P21" s="15">
        <v>44750</v>
      </c>
      <c r="Q21" s="29" t="s">
        <v>626</v>
      </c>
    </row>
    <row r="22" spans="1:17" s="6" customFormat="1" ht="60" x14ac:dyDescent="0.25">
      <c r="A22" s="29" t="s">
        <v>316</v>
      </c>
      <c r="B22" s="29" t="s">
        <v>192</v>
      </c>
      <c r="C22" s="29">
        <v>2</v>
      </c>
      <c r="D22" s="29" t="s">
        <v>1</v>
      </c>
      <c r="E22" s="29" t="s">
        <v>6</v>
      </c>
      <c r="F22" s="29">
        <v>300</v>
      </c>
      <c r="G22" s="29">
        <f>Таблица2[[#This Row],[Cantitatea solicitata]]*Таблица2[[#This Row],[Prețul cu TVA]]</f>
        <v>1582.2</v>
      </c>
      <c r="H22" s="29">
        <v>4.3949999999999996</v>
      </c>
      <c r="I22" s="29">
        <v>5.274</v>
      </c>
      <c r="J22" s="29">
        <v>300</v>
      </c>
      <c r="K22" s="29">
        <f>Таблица2[[#This Row],[Cantitatea real contractata]]*Таблица2[[#This Row],[Prețul fără TVA]]</f>
        <v>1318.4999999999998</v>
      </c>
      <c r="L22" s="29">
        <f>Таблица2[[#This Row],[Cantitatea real contractata]]*Таблица2[[#This Row],[Prețul cu TVA]]</f>
        <v>1582.2</v>
      </c>
      <c r="M22" s="29" t="s">
        <v>11</v>
      </c>
      <c r="N22" s="29" t="s">
        <v>8</v>
      </c>
      <c r="O22" s="29"/>
      <c r="P22" s="15">
        <v>44750</v>
      </c>
      <c r="Q22" s="29" t="s">
        <v>626</v>
      </c>
    </row>
    <row r="23" spans="1:17" s="5" customFormat="1" ht="60" x14ac:dyDescent="0.25">
      <c r="A23" s="16" t="s">
        <v>317</v>
      </c>
      <c r="B23" s="16" t="s">
        <v>193</v>
      </c>
      <c r="C23" s="16">
        <v>2</v>
      </c>
      <c r="D23" s="16" t="s">
        <v>1</v>
      </c>
      <c r="E23" s="16" t="s">
        <v>6</v>
      </c>
      <c r="F23" s="16">
        <v>200</v>
      </c>
      <c r="G23" s="16">
        <f>Таблица2[[#This Row],[Cantitatea solicitata]]*Таблица2[[#This Row],[Prețul cu TVA]]</f>
        <v>1054.8</v>
      </c>
      <c r="H23" s="16">
        <v>4.3949999999999996</v>
      </c>
      <c r="I23" s="16">
        <v>5.274</v>
      </c>
      <c r="J23" s="16">
        <v>200</v>
      </c>
      <c r="K23" s="16">
        <f>Таблица2[[#This Row],[Cantitatea real contractata]]*Таблица2[[#This Row],[Prețul fără TVA]]</f>
        <v>878.99999999999989</v>
      </c>
      <c r="L23" s="16">
        <f>Таблица2[[#This Row],[Cantitatea real contractata]]*Таблица2[[#This Row],[Prețul cu TVA]]</f>
        <v>1054.8</v>
      </c>
      <c r="M23" s="16" t="s">
        <v>11</v>
      </c>
      <c r="N23" s="16" t="s">
        <v>8</v>
      </c>
      <c r="O23" s="16"/>
      <c r="P23" s="16"/>
      <c r="Q23" s="16"/>
    </row>
    <row r="24" spans="1:17" s="6" customFormat="1" ht="60" x14ac:dyDescent="0.25">
      <c r="A24" s="29" t="s">
        <v>318</v>
      </c>
      <c r="B24" s="29" t="s">
        <v>201</v>
      </c>
      <c r="C24" s="29">
        <v>2</v>
      </c>
      <c r="D24" s="29" t="s">
        <v>1</v>
      </c>
      <c r="E24" s="29" t="s">
        <v>6</v>
      </c>
      <c r="F24" s="29">
        <v>1000</v>
      </c>
      <c r="G24" s="29">
        <f>Таблица2[[#This Row],[Cantitatea solicitata]]*Таблица2[[#This Row],[Prețul cu TVA]]</f>
        <v>5274</v>
      </c>
      <c r="H24" s="29">
        <v>4.3949999999999996</v>
      </c>
      <c r="I24" s="29">
        <v>5.274</v>
      </c>
      <c r="J24" s="29">
        <v>1000</v>
      </c>
      <c r="K24" s="29">
        <f>Таблица2[[#This Row],[Cantitatea real contractata]]*Таблица2[[#This Row],[Prețul fără TVA]]</f>
        <v>4395</v>
      </c>
      <c r="L24" s="29">
        <f>Таблица2[[#This Row],[Cantitatea real contractata]]*Таблица2[[#This Row],[Prețul cu TVA]]</f>
        <v>5274</v>
      </c>
      <c r="M24" s="29" t="s">
        <v>11</v>
      </c>
      <c r="N24" s="29" t="s">
        <v>8</v>
      </c>
      <c r="O24" s="29"/>
      <c r="P24" s="15">
        <v>44750</v>
      </c>
      <c r="Q24" s="29" t="s">
        <v>626</v>
      </c>
    </row>
    <row r="25" spans="1:17" s="6" customFormat="1" ht="60" x14ac:dyDescent="0.25">
      <c r="A25" s="29" t="s">
        <v>319</v>
      </c>
      <c r="B25" s="29" t="s">
        <v>209</v>
      </c>
      <c r="C25" s="29">
        <v>2</v>
      </c>
      <c r="D25" s="29" t="s">
        <v>1</v>
      </c>
      <c r="E25" s="29" t="s">
        <v>6</v>
      </c>
      <c r="F25" s="29">
        <v>7</v>
      </c>
      <c r="G25" s="29">
        <f>Таблица2[[#This Row],[Cantitatea solicitata]]*Таблица2[[#This Row],[Prețul cu TVA]]</f>
        <v>36.917999999999999</v>
      </c>
      <c r="H25" s="29">
        <v>4.3949999999999996</v>
      </c>
      <c r="I25" s="29">
        <v>5.274</v>
      </c>
      <c r="J25" s="29">
        <v>7</v>
      </c>
      <c r="K25" s="29">
        <f>Таблица2[[#This Row],[Cantitatea real contractata]]*Таблица2[[#This Row],[Prețul fără TVA]]</f>
        <v>30.764999999999997</v>
      </c>
      <c r="L25" s="29">
        <f>Таблица2[[#This Row],[Cantitatea real contractata]]*Таблица2[[#This Row],[Prețul cu TVA]]</f>
        <v>36.917999999999999</v>
      </c>
      <c r="M25" s="29" t="s">
        <v>11</v>
      </c>
      <c r="N25" s="29" t="s">
        <v>8</v>
      </c>
      <c r="O25" s="29"/>
      <c r="P25" s="15">
        <v>44750</v>
      </c>
      <c r="Q25" s="29" t="s">
        <v>626</v>
      </c>
    </row>
    <row r="26" spans="1:17" s="6" customFormat="1" ht="60" x14ac:dyDescent="0.25">
      <c r="A26" s="29" t="s">
        <v>320</v>
      </c>
      <c r="B26" s="29" t="s">
        <v>214</v>
      </c>
      <c r="C26" s="29">
        <v>2</v>
      </c>
      <c r="D26" s="29" t="s">
        <v>1</v>
      </c>
      <c r="E26" s="29" t="s">
        <v>6</v>
      </c>
      <c r="F26" s="29">
        <v>600</v>
      </c>
      <c r="G26" s="29">
        <f>Таблица2[[#This Row],[Cantitatea solicitata]]*Таблица2[[#This Row],[Prețul cu TVA]]</f>
        <v>3164.4</v>
      </c>
      <c r="H26" s="29">
        <v>4.3949999999999996</v>
      </c>
      <c r="I26" s="29">
        <v>5.274</v>
      </c>
      <c r="J26" s="29">
        <v>600</v>
      </c>
      <c r="K26" s="29">
        <f>Таблица2[[#This Row],[Cantitatea real contractata]]*Таблица2[[#This Row],[Prețul fără TVA]]</f>
        <v>2636.9999999999995</v>
      </c>
      <c r="L26" s="29">
        <f>Таблица2[[#This Row],[Cantitatea real contractata]]*Таблица2[[#This Row],[Prețul cu TVA]]</f>
        <v>3164.4</v>
      </c>
      <c r="M26" s="29" t="s">
        <v>11</v>
      </c>
      <c r="N26" s="29" t="s">
        <v>8</v>
      </c>
      <c r="O26" s="29"/>
      <c r="P26" s="15">
        <v>44750</v>
      </c>
      <c r="Q26" s="29" t="s">
        <v>626</v>
      </c>
    </row>
    <row r="27" spans="1:17" s="6" customFormat="1" ht="60" x14ac:dyDescent="0.25">
      <c r="A27" s="29" t="s">
        <v>321</v>
      </c>
      <c r="B27" s="29" t="s">
        <v>215</v>
      </c>
      <c r="C27" s="29">
        <v>2</v>
      </c>
      <c r="D27" s="29" t="s">
        <v>1</v>
      </c>
      <c r="E27" s="29" t="s">
        <v>6</v>
      </c>
      <c r="F27" s="29">
        <v>8000</v>
      </c>
      <c r="G27" s="29">
        <f>Таблица2[[#This Row],[Cantitatea solicitata]]*Таблица2[[#This Row],[Prețul cu TVA]]</f>
        <v>42192</v>
      </c>
      <c r="H27" s="29">
        <v>4.3949999999999996</v>
      </c>
      <c r="I27" s="29">
        <v>5.274</v>
      </c>
      <c r="J27" s="29">
        <v>8000</v>
      </c>
      <c r="K27" s="29">
        <f>Таблица2[[#This Row],[Cantitatea real contractata]]*Таблица2[[#This Row],[Prețul fără TVA]]</f>
        <v>35160</v>
      </c>
      <c r="L27" s="29">
        <f>Таблица2[[#This Row],[Cantitatea real contractata]]*Таблица2[[#This Row],[Prețul cu TVA]]</f>
        <v>42192</v>
      </c>
      <c r="M27" s="29" t="s">
        <v>11</v>
      </c>
      <c r="N27" s="29" t="s">
        <v>8</v>
      </c>
      <c r="O27" s="29"/>
      <c r="P27" s="15">
        <v>44750</v>
      </c>
      <c r="Q27" s="29" t="s">
        <v>626</v>
      </c>
    </row>
    <row r="28" spans="1:17" s="6" customFormat="1" ht="60" x14ac:dyDescent="0.25">
      <c r="A28" s="29" t="s">
        <v>322</v>
      </c>
      <c r="B28" s="29" t="s">
        <v>216</v>
      </c>
      <c r="C28" s="29">
        <v>2</v>
      </c>
      <c r="D28" s="29" t="s">
        <v>1</v>
      </c>
      <c r="E28" s="29" t="s">
        <v>6</v>
      </c>
      <c r="F28" s="29">
        <v>600</v>
      </c>
      <c r="G28" s="29">
        <f>Таблица2[[#This Row],[Cantitatea solicitata]]*Таблица2[[#This Row],[Prețul cu TVA]]</f>
        <v>3164.4</v>
      </c>
      <c r="H28" s="29">
        <v>4.3949999999999996</v>
      </c>
      <c r="I28" s="29">
        <v>5.274</v>
      </c>
      <c r="J28" s="29">
        <v>600</v>
      </c>
      <c r="K28" s="29">
        <f>Таблица2[[#This Row],[Cantitatea real contractata]]*Таблица2[[#This Row],[Prețul fără TVA]]</f>
        <v>2636.9999999999995</v>
      </c>
      <c r="L28" s="29">
        <f>Таблица2[[#This Row],[Cantitatea real contractata]]*Таблица2[[#This Row],[Prețul cu TVA]]</f>
        <v>3164.4</v>
      </c>
      <c r="M28" s="29" t="s">
        <v>11</v>
      </c>
      <c r="N28" s="29" t="s">
        <v>8</v>
      </c>
      <c r="O28" s="29"/>
      <c r="P28" s="15">
        <v>44762</v>
      </c>
      <c r="Q28" s="29" t="s">
        <v>629</v>
      </c>
    </row>
    <row r="29" spans="1:17" s="6" customFormat="1" ht="60" x14ac:dyDescent="0.25">
      <c r="A29" s="29" t="s">
        <v>323</v>
      </c>
      <c r="B29" s="29" t="s">
        <v>217</v>
      </c>
      <c r="C29" s="29">
        <v>2</v>
      </c>
      <c r="D29" s="29" t="s">
        <v>1</v>
      </c>
      <c r="E29" s="29" t="s">
        <v>6</v>
      </c>
      <c r="F29" s="29">
        <v>35000</v>
      </c>
      <c r="G29" s="29">
        <f>Таблица2[[#This Row],[Cantitatea solicitata]]*Таблица2[[#This Row],[Prețul cu TVA]]</f>
        <v>184590</v>
      </c>
      <c r="H29" s="29">
        <v>4.3949999999999996</v>
      </c>
      <c r="I29" s="29">
        <v>5.274</v>
      </c>
      <c r="J29" s="29">
        <v>35000</v>
      </c>
      <c r="K29" s="29">
        <f>Таблица2[[#This Row],[Cantitatea real contractata]]*Таблица2[[#This Row],[Prețul fără TVA]]</f>
        <v>153824.99999999997</v>
      </c>
      <c r="L29" s="29">
        <f>Таблица2[[#This Row],[Cantitatea real contractata]]*Таблица2[[#This Row],[Prețul cu TVA]]</f>
        <v>184590</v>
      </c>
      <c r="M29" s="29" t="s">
        <v>11</v>
      </c>
      <c r="N29" s="29" t="s">
        <v>8</v>
      </c>
      <c r="O29" s="29"/>
      <c r="P29" s="15">
        <v>44750</v>
      </c>
      <c r="Q29" s="29" t="s">
        <v>626</v>
      </c>
    </row>
    <row r="30" spans="1:17" s="6" customFormat="1" ht="60" x14ac:dyDescent="0.25">
      <c r="A30" s="29" t="s">
        <v>324</v>
      </c>
      <c r="B30" s="29" t="s">
        <v>218</v>
      </c>
      <c r="C30" s="29">
        <v>2</v>
      </c>
      <c r="D30" s="29" t="s">
        <v>1</v>
      </c>
      <c r="E30" s="29" t="s">
        <v>6</v>
      </c>
      <c r="F30" s="29">
        <v>12960</v>
      </c>
      <c r="G30" s="29">
        <f>Таблица2[[#This Row],[Cantitatea solicitata]]*Таблица2[[#This Row],[Prețul cu TVA]]</f>
        <v>68351.039999999994</v>
      </c>
      <c r="H30" s="29">
        <v>4.3949999999999996</v>
      </c>
      <c r="I30" s="29">
        <v>5.274</v>
      </c>
      <c r="J30" s="29">
        <v>12960</v>
      </c>
      <c r="K30" s="29">
        <f>Таблица2[[#This Row],[Cantitatea real contractata]]*Таблица2[[#This Row],[Prețul fără TVA]]</f>
        <v>56959.199999999997</v>
      </c>
      <c r="L30" s="29">
        <f>Таблица2[[#This Row],[Cantitatea real contractata]]*Таблица2[[#This Row],[Prețul cu TVA]]</f>
        <v>68351.039999999994</v>
      </c>
      <c r="M30" s="29" t="s">
        <v>11</v>
      </c>
      <c r="N30" s="29" t="s">
        <v>8</v>
      </c>
      <c r="O30" s="29"/>
      <c r="P30" s="15">
        <v>44750</v>
      </c>
      <c r="Q30" s="29" t="s">
        <v>626</v>
      </c>
    </row>
    <row r="31" spans="1:17" s="6" customFormat="1" ht="60" x14ac:dyDescent="0.25">
      <c r="A31" s="29" t="s">
        <v>325</v>
      </c>
      <c r="B31" s="29" t="s">
        <v>219</v>
      </c>
      <c r="C31" s="29">
        <v>2</v>
      </c>
      <c r="D31" s="29" t="s">
        <v>1</v>
      </c>
      <c r="E31" s="29" t="s">
        <v>6</v>
      </c>
      <c r="F31" s="29">
        <v>42000</v>
      </c>
      <c r="G31" s="29">
        <f>Таблица2[[#This Row],[Cantitatea solicitata]]*Таблица2[[#This Row],[Prețul cu TVA]]</f>
        <v>221508</v>
      </c>
      <c r="H31" s="29">
        <v>4.3949999999999996</v>
      </c>
      <c r="I31" s="29">
        <v>5.274</v>
      </c>
      <c r="J31" s="29">
        <v>42000</v>
      </c>
      <c r="K31" s="29">
        <f>Таблица2[[#This Row],[Cantitatea real contractata]]*Таблица2[[#This Row],[Prețul fără TVA]]</f>
        <v>184589.99999999997</v>
      </c>
      <c r="L31" s="29">
        <f>Таблица2[[#This Row],[Cantitatea real contractata]]*Таблица2[[#This Row],[Prețul cu TVA]]</f>
        <v>221508</v>
      </c>
      <c r="M31" s="29" t="s">
        <v>11</v>
      </c>
      <c r="N31" s="29" t="s">
        <v>8</v>
      </c>
      <c r="O31" s="29"/>
      <c r="P31" s="15">
        <v>44750</v>
      </c>
      <c r="Q31" s="29" t="s">
        <v>626</v>
      </c>
    </row>
    <row r="32" spans="1:17" s="6" customFormat="1" ht="75" x14ac:dyDescent="0.25">
      <c r="A32" s="29" t="s">
        <v>326</v>
      </c>
      <c r="B32" s="29" t="s">
        <v>220</v>
      </c>
      <c r="C32" s="29">
        <v>2</v>
      </c>
      <c r="D32" s="29" t="s">
        <v>1</v>
      </c>
      <c r="E32" s="29" t="s">
        <v>6</v>
      </c>
      <c r="F32" s="29">
        <v>50</v>
      </c>
      <c r="G32" s="29">
        <f>Таблица2[[#This Row],[Cantitatea solicitata]]*Таблица2[[#This Row],[Prețul cu TVA]]</f>
        <v>263.7</v>
      </c>
      <c r="H32" s="29">
        <v>4.3949999999999996</v>
      </c>
      <c r="I32" s="29">
        <v>5.274</v>
      </c>
      <c r="J32" s="29">
        <v>50</v>
      </c>
      <c r="K32" s="29">
        <f>Таблица2[[#This Row],[Cantitatea real contractata]]*Таблица2[[#This Row],[Prețul fără TVA]]</f>
        <v>219.74999999999997</v>
      </c>
      <c r="L32" s="29">
        <f>Таблица2[[#This Row],[Cantitatea real contractata]]*Таблица2[[#This Row],[Prețul cu TVA]]</f>
        <v>263.7</v>
      </c>
      <c r="M32" s="29" t="s">
        <v>11</v>
      </c>
      <c r="N32" s="29" t="s">
        <v>8</v>
      </c>
      <c r="O32" s="29"/>
      <c r="P32" s="15">
        <v>44750</v>
      </c>
      <c r="Q32" s="29" t="s">
        <v>626</v>
      </c>
    </row>
    <row r="33" spans="1:17" s="6" customFormat="1" ht="60" x14ac:dyDescent="0.25">
      <c r="A33" s="29" t="s">
        <v>327</v>
      </c>
      <c r="B33" s="29" t="s">
        <v>222</v>
      </c>
      <c r="C33" s="29">
        <v>2</v>
      </c>
      <c r="D33" s="29" t="s">
        <v>1</v>
      </c>
      <c r="E33" s="29" t="s">
        <v>6</v>
      </c>
      <c r="F33" s="29">
        <v>5000</v>
      </c>
      <c r="G33" s="29">
        <f>Таблица2[[#This Row],[Cantitatea solicitata]]*Таблица2[[#This Row],[Prețul cu TVA]]</f>
        <v>26370</v>
      </c>
      <c r="H33" s="29">
        <v>4.3949999999999996</v>
      </c>
      <c r="I33" s="29">
        <v>5.274</v>
      </c>
      <c r="J33" s="29">
        <v>5000</v>
      </c>
      <c r="K33" s="29">
        <f>Таблица2[[#This Row],[Cantitatea real contractata]]*Таблица2[[#This Row],[Prețul fără TVA]]</f>
        <v>21974.999999999996</v>
      </c>
      <c r="L33" s="29">
        <f>Таблица2[[#This Row],[Cantitatea real contractata]]*Таблица2[[#This Row],[Prețul cu TVA]]</f>
        <v>26370</v>
      </c>
      <c r="M33" s="29" t="s">
        <v>11</v>
      </c>
      <c r="N33" s="29" t="s">
        <v>8</v>
      </c>
      <c r="O33" s="29"/>
      <c r="P33" s="15">
        <v>44750</v>
      </c>
      <c r="Q33" s="29" t="s">
        <v>626</v>
      </c>
    </row>
    <row r="34" spans="1:17" s="6" customFormat="1" ht="60" x14ac:dyDescent="0.25">
      <c r="A34" s="29" t="s">
        <v>328</v>
      </c>
      <c r="B34" s="29" t="s">
        <v>224</v>
      </c>
      <c r="C34" s="29">
        <v>2</v>
      </c>
      <c r="D34" s="29" t="s">
        <v>1</v>
      </c>
      <c r="E34" s="29" t="s">
        <v>6</v>
      </c>
      <c r="F34" s="29">
        <v>2000</v>
      </c>
      <c r="G34" s="29">
        <f>Таблица2[[#This Row],[Cantitatea solicitata]]*Таблица2[[#This Row],[Prețul cu TVA]]</f>
        <v>10548</v>
      </c>
      <c r="H34" s="29">
        <v>4.3949999999999996</v>
      </c>
      <c r="I34" s="29">
        <v>5.274</v>
      </c>
      <c r="J34" s="29">
        <v>2000</v>
      </c>
      <c r="K34" s="29">
        <f>Таблица2[[#This Row],[Cantitatea real contractata]]*Таблица2[[#This Row],[Prețul fără TVA]]</f>
        <v>8790</v>
      </c>
      <c r="L34" s="29">
        <f>Таблица2[[#This Row],[Cantitatea real contractata]]*Таблица2[[#This Row],[Prețul cu TVA]]</f>
        <v>10548</v>
      </c>
      <c r="M34" s="29" t="s">
        <v>11</v>
      </c>
      <c r="N34" s="29" t="s">
        <v>8</v>
      </c>
      <c r="O34" s="29"/>
      <c r="P34" s="15">
        <v>44750</v>
      </c>
      <c r="Q34" s="29" t="s">
        <v>626</v>
      </c>
    </row>
    <row r="35" spans="1:17" s="6" customFormat="1" ht="60" x14ac:dyDescent="0.25">
      <c r="A35" s="29" t="s">
        <v>329</v>
      </c>
      <c r="B35" s="29" t="s">
        <v>225</v>
      </c>
      <c r="C35" s="29">
        <v>2</v>
      </c>
      <c r="D35" s="29" t="s">
        <v>1</v>
      </c>
      <c r="E35" s="29" t="s">
        <v>6</v>
      </c>
      <c r="F35" s="29">
        <v>2200</v>
      </c>
      <c r="G35" s="29">
        <f>Таблица2[[#This Row],[Cantitatea solicitata]]*Таблица2[[#This Row],[Prețul cu TVA]]</f>
        <v>11602.8</v>
      </c>
      <c r="H35" s="29">
        <v>4.3949999999999996</v>
      </c>
      <c r="I35" s="29">
        <v>5.274</v>
      </c>
      <c r="J35" s="29">
        <v>2200</v>
      </c>
      <c r="K35" s="29">
        <f>Таблица2[[#This Row],[Cantitatea real contractata]]*Таблица2[[#This Row],[Prețul fără TVA]]</f>
        <v>9668.9999999999982</v>
      </c>
      <c r="L35" s="29">
        <f>Таблица2[[#This Row],[Cantitatea real contractata]]*Таблица2[[#This Row],[Prețul cu TVA]]</f>
        <v>11602.8</v>
      </c>
      <c r="M35" s="29" t="s">
        <v>11</v>
      </c>
      <c r="N35" s="29" t="s">
        <v>8</v>
      </c>
      <c r="O35" s="29"/>
      <c r="P35" s="17" t="s">
        <v>625</v>
      </c>
      <c r="Q35" s="29" t="s">
        <v>626</v>
      </c>
    </row>
    <row r="36" spans="1:17" s="6" customFormat="1" ht="60" x14ac:dyDescent="0.25">
      <c r="A36" s="29" t="s">
        <v>330</v>
      </c>
      <c r="B36" s="29" t="s">
        <v>227</v>
      </c>
      <c r="C36" s="29">
        <v>2</v>
      </c>
      <c r="D36" s="29" t="s">
        <v>1</v>
      </c>
      <c r="E36" s="29" t="s">
        <v>6</v>
      </c>
      <c r="F36" s="29">
        <v>20000</v>
      </c>
      <c r="G36" s="29">
        <f>Таблица2[[#This Row],[Cantitatea solicitata]]*Таблица2[[#This Row],[Prețul cu TVA]]</f>
        <v>105480</v>
      </c>
      <c r="H36" s="29">
        <v>4.3949999999999996</v>
      </c>
      <c r="I36" s="29">
        <v>5.274</v>
      </c>
      <c r="J36" s="29">
        <v>20000</v>
      </c>
      <c r="K36" s="29">
        <f>Таблица2[[#This Row],[Cantitatea real contractata]]*Таблица2[[#This Row],[Prețul fără TVA]]</f>
        <v>87899.999999999985</v>
      </c>
      <c r="L36" s="29">
        <f>Таблица2[[#This Row],[Cantitatea real contractata]]*Таблица2[[#This Row],[Prețul cu TVA]]</f>
        <v>105480</v>
      </c>
      <c r="M36" s="29" t="s">
        <v>11</v>
      </c>
      <c r="N36" s="29" t="s">
        <v>8</v>
      </c>
      <c r="O36" s="29"/>
      <c r="P36" s="17" t="s">
        <v>625</v>
      </c>
      <c r="Q36" s="29" t="s">
        <v>626</v>
      </c>
    </row>
    <row r="37" spans="1:17" s="6" customFormat="1" ht="60" x14ac:dyDescent="0.25">
      <c r="A37" s="29" t="s">
        <v>331</v>
      </c>
      <c r="B37" s="29" t="s">
        <v>231</v>
      </c>
      <c r="C37" s="29">
        <v>2</v>
      </c>
      <c r="D37" s="29" t="s">
        <v>1</v>
      </c>
      <c r="E37" s="29" t="s">
        <v>6</v>
      </c>
      <c r="F37" s="29">
        <v>100</v>
      </c>
      <c r="G37" s="29">
        <f>Таблица2[[#This Row],[Cantitatea solicitata]]*Таблица2[[#This Row],[Prețul cu TVA]]</f>
        <v>527.4</v>
      </c>
      <c r="H37" s="29">
        <v>4.3949999999999996</v>
      </c>
      <c r="I37" s="29">
        <v>5.274</v>
      </c>
      <c r="J37" s="29">
        <v>100</v>
      </c>
      <c r="K37" s="29">
        <f>Таблица2[[#This Row],[Cantitatea real contractata]]*Таблица2[[#This Row],[Prețul fără TVA]]</f>
        <v>439.49999999999994</v>
      </c>
      <c r="L37" s="29">
        <f>Таблица2[[#This Row],[Cantitatea real contractata]]*Таблица2[[#This Row],[Prețul cu TVA]]</f>
        <v>527.4</v>
      </c>
      <c r="M37" s="29" t="s">
        <v>11</v>
      </c>
      <c r="N37" s="29" t="s">
        <v>8</v>
      </c>
      <c r="O37" s="29"/>
      <c r="P37" s="15">
        <v>44750</v>
      </c>
      <c r="Q37" s="29" t="s">
        <v>626</v>
      </c>
    </row>
    <row r="38" spans="1:17" s="6" customFormat="1" ht="60" x14ac:dyDescent="0.25">
      <c r="A38" s="29" t="s">
        <v>332</v>
      </c>
      <c r="B38" s="29" t="s">
        <v>232</v>
      </c>
      <c r="C38" s="29">
        <v>2</v>
      </c>
      <c r="D38" s="29" t="s">
        <v>1</v>
      </c>
      <c r="E38" s="29" t="s">
        <v>6</v>
      </c>
      <c r="F38" s="29">
        <v>150</v>
      </c>
      <c r="G38" s="29">
        <f>Таблица2[[#This Row],[Cantitatea solicitata]]*Таблица2[[#This Row],[Prețul cu TVA]]</f>
        <v>791.1</v>
      </c>
      <c r="H38" s="29">
        <v>4.3949999999999996</v>
      </c>
      <c r="I38" s="29">
        <v>5.274</v>
      </c>
      <c r="J38" s="29">
        <v>150</v>
      </c>
      <c r="K38" s="29">
        <f>Таблица2[[#This Row],[Cantitatea real contractata]]*Таблица2[[#This Row],[Prețul fără TVA]]</f>
        <v>659.24999999999989</v>
      </c>
      <c r="L38" s="29">
        <f>Таблица2[[#This Row],[Cantitatea real contractata]]*Таблица2[[#This Row],[Prețul cu TVA]]</f>
        <v>791.1</v>
      </c>
      <c r="M38" s="29" t="s">
        <v>11</v>
      </c>
      <c r="N38" s="29" t="s">
        <v>8</v>
      </c>
      <c r="O38" s="29"/>
      <c r="P38" s="17" t="s">
        <v>625</v>
      </c>
      <c r="Q38" s="29" t="s">
        <v>626</v>
      </c>
    </row>
    <row r="39" spans="1:17" s="6" customFormat="1" ht="60" x14ac:dyDescent="0.25">
      <c r="A39" s="29" t="s">
        <v>333</v>
      </c>
      <c r="B39" s="29" t="s">
        <v>233</v>
      </c>
      <c r="C39" s="29">
        <v>2</v>
      </c>
      <c r="D39" s="29" t="s">
        <v>1</v>
      </c>
      <c r="E39" s="29" t="s">
        <v>6</v>
      </c>
      <c r="F39" s="29">
        <v>500</v>
      </c>
      <c r="G39" s="29">
        <f>Таблица2[[#This Row],[Cantitatea solicitata]]*Таблица2[[#This Row],[Prețul cu TVA]]</f>
        <v>2637</v>
      </c>
      <c r="H39" s="29">
        <v>4.3949999999999996</v>
      </c>
      <c r="I39" s="29">
        <v>5.274</v>
      </c>
      <c r="J39" s="29">
        <v>500</v>
      </c>
      <c r="K39" s="29">
        <f>Таблица2[[#This Row],[Cantitatea real contractata]]*Таблица2[[#This Row],[Prețul fără TVA]]</f>
        <v>2197.5</v>
      </c>
      <c r="L39" s="29">
        <f>Таблица2[[#This Row],[Cantitatea real contractata]]*Таблица2[[#This Row],[Prețul cu TVA]]</f>
        <v>2637</v>
      </c>
      <c r="M39" s="29" t="s">
        <v>11</v>
      </c>
      <c r="N39" s="29" t="s">
        <v>8</v>
      </c>
      <c r="O39" s="29"/>
      <c r="P39" s="15">
        <v>44750</v>
      </c>
      <c r="Q39" s="29" t="s">
        <v>626</v>
      </c>
    </row>
    <row r="40" spans="1:17" s="6" customFormat="1" ht="75" x14ac:dyDescent="0.25">
      <c r="A40" s="29" t="s">
        <v>334</v>
      </c>
      <c r="B40" s="29" t="s">
        <v>235</v>
      </c>
      <c r="C40" s="29">
        <v>2</v>
      </c>
      <c r="D40" s="29" t="s">
        <v>1</v>
      </c>
      <c r="E40" s="29" t="s">
        <v>6</v>
      </c>
      <c r="F40" s="29">
        <v>30000</v>
      </c>
      <c r="G40" s="29">
        <f>Таблица2[[#This Row],[Cantitatea solicitata]]*Таблица2[[#This Row],[Prețul cu TVA]]</f>
        <v>158220</v>
      </c>
      <c r="H40" s="29">
        <v>4.3949999999999996</v>
      </c>
      <c r="I40" s="29">
        <v>5.274</v>
      </c>
      <c r="J40" s="29">
        <v>30000</v>
      </c>
      <c r="K40" s="29">
        <f>Таблица2[[#This Row],[Cantitatea real contractata]]*Таблица2[[#This Row],[Prețul fără TVA]]</f>
        <v>131850</v>
      </c>
      <c r="L40" s="29">
        <f>Таблица2[[#This Row],[Cantitatea real contractata]]*Таблица2[[#This Row],[Prețul cu TVA]]</f>
        <v>158220</v>
      </c>
      <c r="M40" s="29" t="s">
        <v>11</v>
      </c>
      <c r="N40" s="29" t="s">
        <v>8</v>
      </c>
      <c r="O40" s="29"/>
      <c r="P40" s="15">
        <v>44750</v>
      </c>
      <c r="Q40" s="29" t="s">
        <v>626</v>
      </c>
    </row>
    <row r="41" spans="1:17" s="6" customFormat="1" ht="60" x14ac:dyDescent="0.25">
      <c r="A41" s="29" t="s">
        <v>335</v>
      </c>
      <c r="B41" s="29" t="s">
        <v>236</v>
      </c>
      <c r="C41" s="29">
        <v>2</v>
      </c>
      <c r="D41" s="29" t="s">
        <v>1</v>
      </c>
      <c r="E41" s="29" t="s">
        <v>6</v>
      </c>
      <c r="F41" s="29">
        <v>9000</v>
      </c>
      <c r="G41" s="29">
        <f>Таблица2[[#This Row],[Cantitatea solicitata]]*Таблица2[[#This Row],[Prețul cu TVA]]</f>
        <v>47466</v>
      </c>
      <c r="H41" s="29">
        <v>4.3949999999999996</v>
      </c>
      <c r="I41" s="29">
        <v>5.274</v>
      </c>
      <c r="J41" s="29">
        <v>9000</v>
      </c>
      <c r="K41" s="29">
        <f>Таблица2[[#This Row],[Cantitatea real contractata]]*Таблица2[[#This Row],[Prețul fără TVA]]</f>
        <v>39554.999999999993</v>
      </c>
      <c r="L41" s="29">
        <f>Таблица2[[#This Row],[Cantitatea real contractata]]*Таблица2[[#This Row],[Prețul cu TVA]]</f>
        <v>47466</v>
      </c>
      <c r="M41" s="29" t="s">
        <v>11</v>
      </c>
      <c r="N41" s="29" t="s">
        <v>8</v>
      </c>
      <c r="O41" s="29"/>
      <c r="P41" s="15">
        <v>44750</v>
      </c>
      <c r="Q41" s="29" t="s">
        <v>626</v>
      </c>
    </row>
    <row r="42" spans="1:17" s="6" customFormat="1" ht="60" x14ac:dyDescent="0.25">
      <c r="A42" s="29" t="s">
        <v>336</v>
      </c>
      <c r="B42" s="29" t="s">
        <v>237</v>
      </c>
      <c r="C42" s="29">
        <v>2</v>
      </c>
      <c r="D42" s="29" t="s">
        <v>1</v>
      </c>
      <c r="E42" s="29" t="s">
        <v>6</v>
      </c>
      <c r="F42" s="29">
        <v>200</v>
      </c>
      <c r="G42" s="29">
        <f>Таблица2[[#This Row],[Cantitatea solicitata]]*Таблица2[[#This Row],[Prețul cu TVA]]</f>
        <v>1054.8</v>
      </c>
      <c r="H42" s="29">
        <v>4.3949999999999996</v>
      </c>
      <c r="I42" s="29">
        <v>5.274</v>
      </c>
      <c r="J42" s="29">
        <v>200</v>
      </c>
      <c r="K42" s="29">
        <f>Таблица2[[#This Row],[Cantitatea real contractata]]*Таблица2[[#This Row],[Prețul fără TVA]]</f>
        <v>878.99999999999989</v>
      </c>
      <c r="L42" s="29">
        <f>Таблица2[[#This Row],[Cantitatea real contractata]]*Таблица2[[#This Row],[Prețul cu TVA]]</f>
        <v>1054.8</v>
      </c>
      <c r="M42" s="29" t="s">
        <v>11</v>
      </c>
      <c r="N42" s="29" t="s">
        <v>8</v>
      </c>
      <c r="O42" s="29"/>
      <c r="P42" s="15">
        <v>44750</v>
      </c>
      <c r="Q42" s="29" t="s">
        <v>626</v>
      </c>
    </row>
    <row r="43" spans="1:17" s="6" customFormat="1" ht="60" x14ac:dyDescent="0.25">
      <c r="A43" s="29" t="s">
        <v>337</v>
      </c>
      <c r="B43" s="29" t="s">
        <v>239</v>
      </c>
      <c r="C43" s="29">
        <v>2</v>
      </c>
      <c r="D43" s="29" t="s">
        <v>1</v>
      </c>
      <c r="E43" s="29" t="s">
        <v>6</v>
      </c>
      <c r="F43" s="29">
        <v>1000</v>
      </c>
      <c r="G43" s="29">
        <f>Таблица2[[#This Row],[Cantitatea solicitata]]*Таблица2[[#This Row],[Prețul cu TVA]]</f>
        <v>5274</v>
      </c>
      <c r="H43" s="29">
        <v>4.3949999999999996</v>
      </c>
      <c r="I43" s="29">
        <v>5.274</v>
      </c>
      <c r="J43" s="29">
        <v>1000</v>
      </c>
      <c r="K43" s="29">
        <f>Таблица2[[#This Row],[Cantitatea real contractata]]*Таблица2[[#This Row],[Prețul fără TVA]]</f>
        <v>4395</v>
      </c>
      <c r="L43" s="29">
        <f>Таблица2[[#This Row],[Cantitatea real contractata]]*Таблица2[[#This Row],[Prețul cu TVA]]</f>
        <v>5274</v>
      </c>
      <c r="M43" s="29" t="s">
        <v>11</v>
      </c>
      <c r="N43" s="29" t="s">
        <v>8</v>
      </c>
      <c r="O43" s="29"/>
      <c r="P43" s="15">
        <v>44763</v>
      </c>
      <c r="Q43" s="29" t="s">
        <v>629</v>
      </c>
    </row>
    <row r="44" spans="1:17" s="6" customFormat="1" ht="60" x14ac:dyDescent="0.25">
      <c r="A44" s="29" t="s">
        <v>338</v>
      </c>
      <c r="B44" s="29" t="s">
        <v>241</v>
      </c>
      <c r="C44" s="29">
        <v>2</v>
      </c>
      <c r="D44" s="29" t="s">
        <v>1</v>
      </c>
      <c r="E44" s="29" t="s">
        <v>6</v>
      </c>
      <c r="F44" s="29">
        <v>1000</v>
      </c>
      <c r="G44" s="29">
        <f>Таблица2[[#This Row],[Cantitatea solicitata]]*Таблица2[[#This Row],[Prețul cu TVA]]</f>
        <v>5274</v>
      </c>
      <c r="H44" s="29">
        <v>4.3949999999999996</v>
      </c>
      <c r="I44" s="29">
        <v>5.274</v>
      </c>
      <c r="J44" s="29">
        <v>1000</v>
      </c>
      <c r="K44" s="29">
        <f>Таблица2[[#This Row],[Cantitatea real contractata]]*Таблица2[[#This Row],[Prețul fără TVA]]</f>
        <v>4395</v>
      </c>
      <c r="L44" s="29">
        <f>Таблица2[[#This Row],[Cantitatea real contractata]]*Таблица2[[#This Row],[Prețul cu TVA]]</f>
        <v>5274</v>
      </c>
      <c r="M44" s="29" t="s">
        <v>11</v>
      </c>
      <c r="N44" s="29" t="s">
        <v>8</v>
      </c>
      <c r="O44" s="29"/>
      <c r="P44" s="15">
        <v>44750</v>
      </c>
      <c r="Q44" s="29" t="s">
        <v>626</v>
      </c>
    </row>
    <row r="45" spans="1:17" s="6" customFormat="1" ht="60" x14ac:dyDescent="0.25">
      <c r="A45" s="29" t="s">
        <v>339</v>
      </c>
      <c r="B45" s="29" t="s">
        <v>242</v>
      </c>
      <c r="C45" s="29">
        <v>2</v>
      </c>
      <c r="D45" s="29" t="s">
        <v>1</v>
      </c>
      <c r="E45" s="29" t="s">
        <v>6</v>
      </c>
      <c r="F45" s="29">
        <v>50</v>
      </c>
      <c r="G45" s="29">
        <f>Таблица2[[#This Row],[Cantitatea solicitata]]*Таблица2[[#This Row],[Prețul cu TVA]]</f>
        <v>263.7</v>
      </c>
      <c r="H45" s="29">
        <v>4.3949999999999996</v>
      </c>
      <c r="I45" s="29">
        <v>5.274</v>
      </c>
      <c r="J45" s="29">
        <v>50</v>
      </c>
      <c r="K45" s="29">
        <f>Таблица2[[#This Row],[Cantitatea real contractata]]*Таблица2[[#This Row],[Prețul fără TVA]]</f>
        <v>219.74999999999997</v>
      </c>
      <c r="L45" s="29">
        <f>Таблица2[[#This Row],[Cantitatea real contractata]]*Таблица2[[#This Row],[Prețul cu TVA]]</f>
        <v>263.7</v>
      </c>
      <c r="M45" s="29" t="s">
        <v>11</v>
      </c>
      <c r="N45" s="29" t="s">
        <v>8</v>
      </c>
      <c r="O45" s="29"/>
      <c r="P45" s="15">
        <v>44750</v>
      </c>
      <c r="Q45" s="29" t="s">
        <v>626</v>
      </c>
    </row>
    <row r="46" spans="1:17" s="6" customFormat="1" ht="60" x14ac:dyDescent="0.25">
      <c r="A46" s="29" t="s">
        <v>340</v>
      </c>
      <c r="B46" s="29" t="s">
        <v>245</v>
      </c>
      <c r="C46" s="29">
        <v>2</v>
      </c>
      <c r="D46" s="29" t="s">
        <v>1</v>
      </c>
      <c r="E46" s="29" t="s">
        <v>6</v>
      </c>
      <c r="F46" s="29">
        <v>250</v>
      </c>
      <c r="G46" s="29">
        <f>Таблица2[[#This Row],[Cantitatea solicitata]]*Таблица2[[#This Row],[Prețul cu TVA]]</f>
        <v>1318.5</v>
      </c>
      <c r="H46" s="29">
        <v>4.3949999999999996</v>
      </c>
      <c r="I46" s="29">
        <v>5.274</v>
      </c>
      <c r="J46" s="29">
        <v>250</v>
      </c>
      <c r="K46" s="29">
        <f>Таблица2[[#This Row],[Cantitatea real contractata]]*Таблица2[[#This Row],[Prețul fără TVA]]</f>
        <v>1098.75</v>
      </c>
      <c r="L46" s="29">
        <f>Таблица2[[#This Row],[Cantitatea real contractata]]*Таблица2[[#This Row],[Prețul cu TVA]]</f>
        <v>1318.5</v>
      </c>
      <c r="M46" s="29" t="s">
        <v>11</v>
      </c>
      <c r="N46" s="29" t="s">
        <v>8</v>
      </c>
      <c r="O46" s="29"/>
      <c r="P46" s="15">
        <v>44750</v>
      </c>
      <c r="Q46" s="29" t="s">
        <v>626</v>
      </c>
    </row>
    <row r="47" spans="1:17" s="6" customFormat="1" ht="60" x14ac:dyDescent="0.25">
      <c r="A47" s="29" t="s">
        <v>341</v>
      </c>
      <c r="B47" s="29" t="s">
        <v>246</v>
      </c>
      <c r="C47" s="29">
        <v>2</v>
      </c>
      <c r="D47" s="29" t="s">
        <v>1</v>
      </c>
      <c r="E47" s="29" t="s">
        <v>6</v>
      </c>
      <c r="F47" s="29">
        <v>500</v>
      </c>
      <c r="G47" s="29">
        <f>Таблица2[[#This Row],[Cantitatea solicitata]]*Таблица2[[#This Row],[Prețul cu TVA]]</f>
        <v>2637</v>
      </c>
      <c r="H47" s="29">
        <v>4.3949999999999996</v>
      </c>
      <c r="I47" s="29">
        <v>5.274</v>
      </c>
      <c r="J47" s="29">
        <v>500</v>
      </c>
      <c r="K47" s="29">
        <f>Таблица2[[#This Row],[Cantitatea real contractata]]*Таблица2[[#This Row],[Prețul fără TVA]]</f>
        <v>2197.5</v>
      </c>
      <c r="L47" s="29">
        <f>Таблица2[[#This Row],[Cantitatea real contractata]]*Таблица2[[#This Row],[Prețul cu TVA]]</f>
        <v>2637</v>
      </c>
      <c r="M47" s="29" t="s">
        <v>11</v>
      </c>
      <c r="N47" s="29" t="s">
        <v>8</v>
      </c>
      <c r="O47" s="29"/>
      <c r="P47" s="15">
        <v>44750</v>
      </c>
      <c r="Q47" s="29" t="s">
        <v>626</v>
      </c>
    </row>
    <row r="48" spans="1:17" s="6" customFormat="1" ht="60" x14ac:dyDescent="0.25">
      <c r="A48" s="29" t="s">
        <v>342</v>
      </c>
      <c r="B48" s="29" t="s">
        <v>247</v>
      </c>
      <c r="C48" s="29">
        <v>2</v>
      </c>
      <c r="D48" s="29" t="s">
        <v>1</v>
      </c>
      <c r="E48" s="29" t="s">
        <v>6</v>
      </c>
      <c r="F48" s="29">
        <v>10150</v>
      </c>
      <c r="G48" s="29">
        <f>Таблица2[[#This Row],[Cantitatea solicitata]]*Таблица2[[#This Row],[Prețul cu TVA]]</f>
        <v>53531.1</v>
      </c>
      <c r="H48" s="29">
        <v>4.3949999999999996</v>
      </c>
      <c r="I48" s="29">
        <v>5.274</v>
      </c>
      <c r="J48" s="29">
        <v>10150</v>
      </c>
      <c r="K48" s="29">
        <f>Таблица2[[#This Row],[Cantitatea real contractata]]*Таблица2[[#This Row],[Prețul fără TVA]]</f>
        <v>44609.249999999993</v>
      </c>
      <c r="L48" s="29">
        <f>Таблица2[[#This Row],[Cantitatea real contractata]]*Таблица2[[#This Row],[Prețul cu TVA]]</f>
        <v>53531.1</v>
      </c>
      <c r="M48" s="29" t="s">
        <v>11</v>
      </c>
      <c r="N48" s="29" t="s">
        <v>8</v>
      </c>
      <c r="O48" s="29"/>
      <c r="P48" s="15">
        <v>44750</v>
      </c>
      <c r="Q48" s="29" t="s">
        <v>626</v>
      </c>
    </row>
    <row r="49" spans="1:17" s="6" customFormat="1" ht="60" x14ac:dyDescent="0.25">
      <c r="A49" s="29" t="s">
        <v>343</v>
      </c>
      <c r="B49" s="29" t="s">
        <v>248</v>
      </c>
      <c r="C49" s="29">
        <v>2</v>
      </c>
      <c r="D49" s="29" t="s">
        <v>1</v>
      </c>
      <c r="E49" s="29" t="s">
        <v>6</v>
      </c>
      <c r="F49" s="29">
        <v>1500</v>
      </c>
      <c r="G49" s="29">
        <f>Таблица2[[#This Row],[Cantitatea solicitata]]*Таблица2[[#This Row],[Prețul cu TVA]]</f>
        <v>7911</v>
      </c>
      <c r="H49" s="29">
        <v>4.3949999999999996</v>
      </c>
      <c r="I49" s="29">
        <v>5.274</v>
      </c>
      <c r="J49" s="29">
        <v>1500</v>
      </c>
      <c r="K49" s="29">
        <f>Таблица2[[#This Row],[Cantitatea real contractata]]*Таблица2[[#This Row],[Prețul fără TVA]]</f>
        <v>6592.4999999999991</v>
      </c>
      <c r="L49" s="29">
        <f>Таблица2[[#This Row],[Cantitatea real contractata]]*Таблица2[[#This Row],[Prețul cu TVA]]</f>
        <v>7911</v>
      </c>
      <c r="M49" s="29" t="s">
        <v>11</v>
      </c>
      <c r="N49" s="29" t="s">
        <v>8</v>
      </c>
      <c r="O49" s="29"/>
      <c r="P49" s="15">
        <v>44750</v>
      </c>
      <c r="Q49" s="29" t="s">
        <v>626</v>
      </c>
    </row>
    <row r="50" spans="1:17" s="6" customFormat="1" ht="60" x14ac:dyDescent="0.25">
      <c r="A50" s="29" t="s">
        <v>344</v>
      </c>
      <c r="B50" s="29" t="s">
        <v>249</v>
      </c>
      <c r="C50" s="29">
        <v>2</v>
      </c>
      <c r="D50" s="29" t="s">
        <v>1</v>
      </c>
      <c r="E50" s="29" t="s">
        <v>6</v>
      </c>
      <c r="F50" s="29">
        <v>700</v>
      </c>
      <c r="G50" s="29">
        <f>Таблица2[[#This Row],[Cantitatea solicitata]]*Таблица2[[#This Row],[Prețul cu TVA]]</f>
        <v>3691.8</v>
      </c>
      <c r="H50" s="29">
        <v>4.3949999999999996</v>
      </c>
      <c r="I50" s="29">
        <v>5.274</v>
      </c>
      <c r="J50" s="29">
        <v>700</v>
      </c>
      <c r="K50" s="29">
        <f>Таблица2[[#This Row],[Cantitatea real contractata]]*Таблица2[[#This Row],[Prețul fără TVA]]</f>
        <v>3076.4999999999995</v>
      </c>
      <c r="L50" s="29">
        <f>Таблица2[[#This Row],[Cantitatea real contractata]]*Таблица2[[#This Row],[Prețul cu TVA]]</f>
        <v>3691.8</v>
      </c>
      <c r="M50" s="29" t="s">
        <v>11</v>
      </c>
      <c r="N50" s="29" t="s">
        <v>8</v>
      </c>
      <c r="O50" s="29"/>
      <c r="P50" s="15">
        <v>44750</v>
      </c>
      <c r="Q50" s="29" t="s">
        <v>626</v>
      </c>
    </row>
    <row r="51" spans="1:17" s="6" customFormat="1" ht="60" x14ac:dyDescent="0.25">
      <c r="A51" s="29" t="s">
        <v>345</v>
      </c>
      <c r="B51" s="29" t="s">
        <v>250</v>
      </c>
      <c r="C51" s="29">
        <v>2</v>
      </c>
      <c r="D51" s="29" t="s">
        <v>1</v>
      </c>
      <c r="E51" s="29" t="s">
        <v>6</v>
      </c>
      <c r="F51" s="29">
        <v>750</v>
      </c>
      <c r="G51" s="29">
        <f>Таблица2[[#This Row],[Cantitatea solicitata]]*Таблица2[[#This Row],[Prețul cu TVA]]</f>
        <v>3955.5</v>
      </c>
      <c r="H51" s="29">
        <v>4.3949999999999996</v>
      </c>
      <c r="I51" s="29">
        <v>5.274</v>
      </c>
      <c r="J51" s="29">
        <v>750</v>
      </c>
      <c r="K51" s="29">
        <f>Таблица2[[#This Row],[Cantitatea real contractata]]*Таблица2[[#This Row],[Prețul fără TVA]]</f>
        <v>3296.2499999999995</v>
      </c>
      <c r="L51" s="29">
        <f>Таблица2[[#This Row],[Cantitatea real contractata]]*Таблица2[[#This Row],[Prețul cu TVA]]</f>
        <v>3955.5</v>
      </c>
      <c r="M51" s="29" t="s">
        <v>11</v>
      </c>
      <c r="N51" s="29" t="s">
        <v>8</v>
      </c>
      <c r="O51" s="29"/>
      <c r="P51" s="15">
        <v>44750</v>
      </c>
      <c r="Q51" s="29" t="s">
        <v>626</v>
      </c>
    </row>
    <row r="52" spans="1:17" s="6" customFormat="1" ht="60" x14ac:dyDescent="0.25">
      <c r="A52" s="29" t="s">
        <v>346</v>
      </c>
      <c r="B52" s="29" t="s">
        <v>251</v>
      </c>
      <c r="C52" s="29">
        <v>2</v>
      </c>
      <c r="D52" s="29" t="s">
        <v>1</v>
      </c>
      <c r="E52" s="29" t="s">
        <v>6</v>
      </c>
      <c r="F52" s="29">
        <v>3000</v>
      </c>
      <c r="G52" s="29">
        <f>Таблица2[[#This Row],[Cantitatea solicitata]]*Таблица2[[#This Row],[Prețul cu TVA]]</f>
        <v>15822</v>
      </c>
      <c r="H52" s="29">
        <v>4.3949999999999996</v>
      </c>
      <c r="I52" s="29">
        <v>5.274</v>
      </c>
      <c r="J52" s="29">
        <v>3000</v>
      </c>
      <c r="K52" s="29">
        <f>Таблица2[[#This Row],[Cantitatea real contractata]]*Таблица2[[#This Row],[Prețul fără TVA]]</f>
        <v>13184.999999999998</v>
      </c>
      <c r="L52" s="29">
        <f>Таблица2[[#This Row],[Cantitatea real contractata]]*Таблица2[[#This Row],[Prețul cu TVA]]</f>
        <v>15822</v>
      </c>
      <c r="M52" s="29" t="s">
        <v>11</v>
      </c>
      <c r="N52" s="29" t="s">
        <v>8</v>
      </c>
      <c r="O52" s="29"/>
      <c r="P52" s="15">
        <v>44750</v>
      </c>
      <c r="Q52" s="29" t="s">
        <v>626</v>
      </c>
    </row>
    <row r="53" spans="1:17" s="6" customFormat="1" ht="60" x14ac:dyDescent="0.25">
      <c r="A53" s="29" t="s">
        <v>347</v>
      </c>
      <c r="B53" s="29" t="s">
        <v>252</v>
      </c>
      <c r="C53" s="29">
        <v>2</v>
      </c>
      <c r="D53" s="29" t="s">
        <v>1</v>
      </c>
      <c r="E53" s="29" t="s">
        <v>6</v>
      </c>
      <c r="F53" s="29">
        <v>500</v>
      </c>
      <c r="G53" s="29">
        <f>Таблица2[[#This Row],[Cantitatea solicitata]]*Таблица2[[#This Row],[Prețul cu TVA]]</f>
        <v>2637</v>
      </c>
      <c r="H53" s="29">
        <v>4.3949999999999996</v>
      </c>
      <c r="I53" s="29">
        <v>5.274</v>
      </c>
      <c r="J53" s="29">
        <v>500</v>
      </c>
      <c r="K53" s="29">
        <f>Таблица2[[#This Row],[Cantitatea real contractata]]*Таблица2[[#This Row],[Prețul fără TVA]]</f>
        <v>2197.5</v>
      </c>
      <c r="L53" s="29">
        <f>Таблица2[[#This Row],[Cantitatea real contractata]]*Таблица2[[#This Row],[Prețul cu TVA]]</f>
        <v>2637</v>
      </c>
      <c r="M53" s="29" t="s">
        <v>11</v>
      </c>
      <c r="N53" s="29" t="s">
        <v>8</v>
      </c>
      <c r="O53" s="29"/>
      <c r="P53" s="17" t="s">
        <v>625</v>
      </c>
      <c r="Q53" s="29" t="s">
        <v>626</v>
      </c>
    </row>
    <row r="54" spans="1:17" s="6" customFormat="1" ht="60" x14ac:dyDescent="0.25">
      <c r="A54" s="29" t="s">
        <v>348</v>
      </c>
      <c r="B54" s="29" t="s">
        <v>253</v>
      </c>
      <c r="C54" s="29">
        <v>2</v>
      </c>
      <c r="D54" s="29" t="s">
        <v>1</v>
      </c>
      <c r="E54" s="29" t="s">
        <v>6</v>
      </c>
      <c r="F54" s="29">
        <v>4000</v>
      </c>
      <c r="G54" s="29">
        <f>Таблица2[[#This Row],[Cantitatea solicitata]]*Таблица2[[#This Row],[Prețul cu TVA]]</f>
        <v>21096</v>
      </c>
      <c r="H54" s="29">
        <v>4.3949999999999996</v>
      </c>
      <c r="I54" s="29">
        <v>5.274</v>
      </c>
      <c r="J54" s="29">
        <v>4000</v>
      </c>
      <c r="K54" s="29">
        <f>Таблица2[[#This Row],[Cantitatea real contractata]]*Таблица2[[#This Row],[Prețul fără TVA]]</f>
        <v>17580</v>
      </c>
      <c r="L54" s="29">
        <f>Таблица2[[#This Row],[Cantitatea real contractata]]*Таблица2[[#This Row],[Prețul cu TVA]]</f>
        <v>21096</v>
      </c>
      <c r="M54" s="29" t="s">
        <v>11</v>
      </c>
      <c r="N54" s="29" t="s">
        <v>8</v>
      </c>
      <c r="O54" s="29"/>
      <c r="P54" s="15">
        <v>44750</v>
      </c>
      <c r="Q54" s="29" t="s">
        <v>626</v>
      </c>
    </row>
    <row r="55" spans="1:17" s="6" customFormat="1" ht="60" x14ac:dyDescent="0.25">
      <c r="A55" s="29" t="s">
        <v>349</v>
      </c>
      <c r="B55" s="29" t="s">
        <v>254</v>
      </c>
      <c r="C55" s="29">
        <v>2</v>
      </c>
      <c r="D55" s="29" t="s">
        <v>1</v>
      </c>
      <c r="E55" s="29" t="s">
        <v>6</v>
      </c>
      <c r="F55" s="29">
        <v>800</v>
      </c>
      <c r="G55" s="29">
        <f>Таблица2[[#This Row],[Cantitatea solicitata]]*Таблица2[[#This Row],[Prețul cu TVA]]</f>
        <v>4219.2</v>
      </c>
      <c r="H55" s="29">
        <v>4.3949999999999996</v>
      </c>
      <c r="I55" s="29">
        <v>5.274</v>
      </c>
      <c r="J55" s="29">
        <v>800</v>
      </c>
      <c r="K55" s="29">
        <f>Таблица2[[#This Row],[Cantitatea real contractata]]*Таблица2[[#This Row],[Prețul fără TVA]]</f>
        <v>3515.9999999999995</v>
      </c>
      <c r="L55" s="29">
        <f>Таблица2[[#This Row],[Cantitatea real contractata]]*Таблица2[[#This Row],[Prețul cu TVA]]</f>
        <v>4219.2</v>
      </c>
      <c r="M55" s="29" t="s">
        <v>11</v>
      </c>
      <c r="N55" s="29" t="s">
        <v>8</v>
      </c>
      <c r="O55" s="29"/>
      <c r="P55" s="17" t="s">
        <v>625</v>
      </c>
      <c r="Q55" s="29" t="s">
        <v>626</v>
      </c>
    </row>
    <row r="56" spans="1:17" s="6" customFormat="1" ht="60" x14ac:dyDescent="0.25">
      <c r="A56" s="29" t="s">
        <v>350</v>
      </c>
      <c r="B56" s="29" t="s">
        <v>255</v>
      </c>
      <c r="C56" s="29">
        <v>2</v>
      </c>
      <c r="D56" s="29" t="s">
        <v>1</v>
      </c>
      <c r="E56" s="29" t="s">
        <v>6</v>
      </c>
      <c r="F56" s="29">
        <v>300</v>
      </c>
      <c r="G56" s="29">
        <f>Таблица2[[#This Row],[Cantitatea solicitata]]*Таблица2[[#This Row],[Prețul cu TVA]]</f>
        <v>1582.2</v>
      </c>
      <c r="H56" s="29">
        <v>4.3949999999999996</v>
      </c>
      <c r="I56" s="29">
        <v>5.274</v>
      </c>
      <c r="J56" s="29">
        <v>300</v>
      </c>
      <c r="K56" s="29">
        <f>Таблица2[[#This Row],[Cantitatea real contractata]]*Таблица2[[#This Row],[Prețul fără TVA]]</f>
        <v>1318.4999999999998</v>
      </c>
      <c r="L56" s="29">
        <f>Таблица2[[#This Row],[Cantitatea real contractata]]*Таблица2[[#This Row],[Prețul cu TVA]]</f>
        <v>1582.2</v>
      </c>
      <c r="M56" s="29" t="s">
        <v>11</v>
      </c>
      <c r="N56" s="29" t="s">
        <v>8</v>
      </c>
      <c r="O56" s="29"/>
      <c r="P56" s="15">
        <v>44750</v>
      </c>
      <c r="Q56" s="29" t="s">
        <v>626</v>
      </c>
    </row>
    <row r="57" spans="1:17" s="6" customFormat="1" ht="60" x14ac:dyDescent="0.25">
      <c r="A57" s="29" t="s">
        <v>351</v>
      </c>
      <c r="B57" s="29" t="s">
        <v>256</v>
      </c>
      <c r="C57" s="29">
        <v>2</v>
      </c>
      <c r="D57" s="29" t="s">
        <v>1</v>
      </c>
      <c r="E57" s="29" t="s">
        <v>6</v>
      </c>
      <c r="F57" s="29">
        <v>2500</v>
      </c>
      <c r="G57" s="29">
        <f>Таблица2[[#This Row],[Cantitatea solicitata]]*Таблица2[[#This Row],[Prețul cu TVA]]</f>
        <v>13185</v>
      </c>
      <c r="H57" s="29">
        <v>4.3949999999999996</v>
      </c>
      <c r="I57" s="29">
        <v>5.274</v>
      </c>
      <c r="J57" s="29">
        <v>2500</v>
      </c>
      <c r="K57" s="29">
        <f>Таблица2[[#This Row],[Cantitatea real contractata]]*Таблица2[[#This Row],[Prețul fără TVA]]</f>
        <v>10987.499999999998</v>
      </c>
      <c r="L57" s="29">
        <f>Таблица2[[#This Row],[Cantitatea real contractata]]*Таблица2[[#This Row],[Prețul cu TVA]]</f>
        <v>13185</v>
      </c>
      <c r="M57" s="29" t="s">
        <v>11</v>
      </c>
      <c r="N57" s="29" t="s">
        <v>8</v>
      </c>
      <c r="O57" s="29"/>
      <c r="P57" s="15">
        <v>44750</v>
      </c>
      <c r="Q57" s="29" t="s">
        <v>626</v>
      </c>
    </row>
    <row r="58" spans="1:17" s="6" customFormat="1" ht="60" x14ac:dyDescent="0.25">
      <c r="A58" s="29" t="s">
        <v>352</v>
      </c>
      <c r="B58" s="29" t="s">
        <v>257</v>
      </c>
      <c r="C58" s="29">
        <v>2</v>
      </c>
      <c r="D58" s="29" t="s">
        <v>1</v>
      </c>
      <c r="E58" s="29" t="s">
        <v>6</v>
      </c>
      <c r="F58" s="29">
        <v>3200</v>
      </c>
      <c r="G58" s="29">
        <f>Таблица2[[#This Row],[Cantitatea solicitata]]*Таблица2[[#This Row],[Prețul cu TVA]]</f>
        <v>16876.8</v>
      </c>
      <c r="H58" s="29">
        <v>4.3949999999999996</v>
      </c>
      <c r="I58" s="29">
        <v>5.274</v>
      </c>
      <c r="J58" s="29">
        <v>3200</v>
      </c>
      <c r="K58" s="29">
        <f>Таблица2[[#This Row],[Cantitatea real contractata]]*Таблица2[[#This Row],[Prețul fără TVA]]</f>
        <v>14063.999999999998</v>
      </c>
      <c r="L58" s="29">
        <f>Таблица2[[#This Row],[Cantitatea real contractata]]*Таблица2[[#This Row],[Prețul cu TVA]]</f>
        <v>16876.8</v>
      </c>
      <c r="M58" s="29" t="s">
        <v>11</v>
      </c>
      <c r="N58" s="29" t="s">
        <v>8</v>
      </c>
      <c r="O58" s="29"/>
      <c r="P58" s="15">
        <v>44750</v>
      </c>
      <c r="Q58" s="29" t="s">
        <v>626</v>
      </c>
    </row>
    <row r="59" spans="1:17" s="6" customFormat="1" ht="60" x14ac:dyDescent="0.25">
      <c r="A59" s="29" t="s">
        <v>353</v>
      </c>
      <c r="B59" s="29" t="s">
        <v>258</v>
      </c>
      <c r="C59" s="29">
        <v>2</v>
      </c>
      <c r="D59" s="29" t="s">
        <v>1</v>
      </c>
      <c r="E59" s="29" t="s">
        <v>6</v>
      </c>
      <c r="F59" s="29">
        <v>800</v>
      </c>
      <c r="G59" s="29">
        <f>Таблица2[[#This Row],[Cantitatea solicitata]]*Таблица2[[#This Row],[Prețul cu TVA]]</f>
        <v>4219.2</v>
      </c>
      <c r="H59" s="29">
        <v>4.3949999999999996</v>
      </c>
      <c r="I59" s="29">
        <v>5.274</v>
      </c>
      <c r="J59" s="29">
        <v>800</v>
      </c>
      <c r="K59" s="29">
        <f>Таблица2[[#This Row],[Cantitatea real contractata]]*Таблица2[[#This Row],[Prețul fără TVA]]</f>
        <v>3515.9999999999995</v>
      </c>
      <c r="L59" s="29">
        <f>Таблица2[[#This Row],[Cantitatea real contractata]]*Таблица2[[#This Row],[Prețul cu TVA]]</f>
        <v>4219.2</v>
      </c>
      <c r="M59" s="29" t="s">
        <v>11</v>
      </c>
      <c r="N59" s="29" t="s">
        <v>8</v>
      </c>
      <c r="O59" s="29"/>
      <c r="P59" s="15">
        <v>44750</v>
      </c>
      <c r="Q59" s="29" t="s">
        <v>626</v>
      </c>
    </row>
    <row r="60" spans="1:17" s="6" customFormat="1" ht="60" x14ac:dyDescent="0.25">
      <c r="A60" s="29" t="s">
        <v>354</v>
      </c>
      <c r="B60" s="29" t="s">
        <v>259</v>
      </c>
      <c r="C60" s="29">
        <v>2</v>
      </c>
      <c r="D60" s="29" t="s">
        <v>1</v>
      </c>
      <c r="E60" s="29" t="s">
        <v>6</v>
      </c>
      <c r="F60" s="29">
        <v>700</v>
      </c>
      <c r="G60" s="29">
        <f>Таблица2[[#This Row],[Cantitatea solicitata]]*Таблица2[[#This Row],[Prețul cu TVA]]</f>
        <v>3691.8</v>
      </c>
      <c r="H60" s="29">
        <v>4.3949999999999996</v>
      </c>
      <c r="I60" s="29">
        <v>5.274</v>
      </c>
      <c r="J60" s="29">
        <v>700</v>
      </c>
      <c r="K60" s="29">
        <f>Таблица2[[#This Row],[Cantitatea real contractata]]*Таблица2[[#This Row],[Prețul fără TVA]]</f>
        <v>3076.4999999999995</v>
      </c>
      <c r="L60" s="29">
        <f>Таблица2[[#This Row],[Cantitatea real contractata]]*Таблица2[[#This Row],[Prețul cu TVA]]</f>
        <v>3691.8</v>
      </c>
      <c r="M60" s="29" t="s">
        <v>11</v>
      </c>
      <c r="N60" s="29" t="s">
        <v>8</v>
      </c>
      <c r="O60" s="29"/>
      <c r="P60" s="15">
        <v>44750</v>
      </c>
      <c r="Q60" s="29" t="s">
        <v>626</v>
      </c>
    </row>
    <row r="61" spans="1:17" s="6" customFormat="1" ht="60" x14ac:dyDescent="0.25">
      <c r="A61" s="29" t="s">
        <v>355</v>
      </c>
      <c r="B61" s="29" t="s">
        <v>260</v>
      </c>
      <c r="C61" s="29">
        <v>2</v>
      </c>
      <c r="D61" s="29" t="s">
        <v>1</v>
      </c>
      <c r="E61" s="29" t="s">
        <v>6</v>
      </c>
      <c r="F61" s="29">
        <v>2000</v>
      </c>
      <c r="G61" s="29">
        <f>Таблица2[[#This Row],[Cantitatea solicitata]]*Таблица2[[#This Row],[Prețul cu TVA]]</f>
        <v>10548</v>
      </c>
      <c r="H61" s="29">
        <v>4.3949999999999996</v>
      </c>
      <c r="I61" s="29">
        <v>5.274</v>
      </c>
      <c r="J61" s="29">
        <v>2000</v>
      </c>
      <c r="K61" s="29">
        <f>Таблица2[[#This Row],[Cantitatea real contractata]]*Таблица2[[#This Row],[Prețul fără TVA]]</f>
        <v>8790</v>
      </c>
      <c r="L61" s="29">
        <f>Таблица2[[#This Row],[Cantitatea real contractata]]*Таблица2[[#This Row],[Prețul cu TVA]]</f>
        <v>10548</v>
      </c>
      <c r="M61" s="29" t="s">
        <v>11</v>
      </c>
      <c r="N61" s="29" t="s">
        <v>8</v>
      </c>
      <c r="O61" s="29"/>
      <c r="P61" s="15">
        <v>44750</v>
      </c>
      <c r="Q61" s="29" t="s">
        <v>626</v>
      </c>
    </row>
    <row r="62" spans="1:17" s="6" customFormat="1" ht="60" x14ac:dyDescent="0.25">
      <c r="A62" s="29" t="s">
        <v>356</v>
      </c>
      <c r="B62" s="29" t="s">
        <v>261</v>
      </c>
      <c r="C62" s="29">
        <v>2</v>
      </c>
      <c r="D62" s="29" t="s">
        <v>1</v>
      </c>
      <c r="E62" s="29" t="s">
        <v>6</v>
      </c>
      <c r="F62" s="29">
        <v>5000</v>
      </c>
      <c r="G62" s="29">
        <f>Таблица2[[#This Row],[Cantitatea solicitata]]*Таблица2[[#This Row],[Prețul cu TVA]]</f>
        <v>26370</v>
      </c>
      <c r="H62" s="29">
        <v>4.3949999999999996</v>
      </c>
      <c r="I62" s="29">
        <v>5.274</v>
      </c>
      <c r="J62" s="29">
        <v>5000</v>
      </c>
      <c r="K62" s="29">
        <f>Таблица2[[#This Row],[Cantitatea real contractata]]*Таблица2[[#This Row],[Prețul fără TVA]]</f>
        <v>21974.999999999996</v>
      </c>
      <c r="L62" s="29">
        <f>Таблица2[[#This Row],[Cantitatea real contractata]]*Таблица2[[#This Row],[Prețul cu TVA]]</f>
        <v>26370</v>
      </c>
      <c r="M62" s="29" t="s">
        <v>11</v>
      </c>
      <c r="N62" s="29" t="s">
        <v>8</v>
      </c>
      <c r="O62" s="29"/>
      <c r="P62" s="17" t="s">
        <v>625</v>
      </c>
      <c r="Q62" s="29" t="s">
        <v>626</v>
      </c>
    </row>
    <row r="63" spans="1:17" s="6" customFormat="1" ht="60" x14ac:dyDescent="0.25">
      <c r="A63" s="29" t="s">
        <v>357</v>
      </c>
      <c r="B63" s="29" t="s">
        <v>262</v>
      </c>
      <c r="C63" s="29">
        <v>2</v>
      </c>
      <c r="D63" s="29" t="s">
        <v>1</v>
      </c>
      <c r="E63" s="29" t="s">
        <v>6</v>
      </c>
      <c r="F63" s="29">
        <v>300</v>
      </c>
      <c r="G63" s="29">
        <f>Таблица2[[#This Row],[Cantitatea solicitata]]*Таблица2[[#This Row],[Prețul cu TVA]]</f>
        <v>1582.2</v>
      </c>
      <c r="H63" s="29">
        <v>4.3949999999999996</v>
      </c>
      <c r="I63" s="29">
        <v>5.274</v>
      </c>
      <c r="J63" s="29">
        <v>300</v>
      </c>
      <c r="K63" s="29">
        <f>Таблица2[[#This Row],[Cantitatea real contractata]]*Таблица2[[#This Row],[Prețul fără TVA]]</f>
        <v>1318.4999999999998</v>
      </c>
      <c r="L63" s="29">
        <f>Таблица2[[#This Row],[Cantitatea real contractata]]*Таблица2[[#This Row],[Prețul cu TVA]]</f>
        <v>1582.2</v>
      </c>
      <c r="M63" s="29" t="s">
        <v>11</v>
      </c>
      <c r="N63" s="29" t="s">
        <v>8</v>
      </c>
      <c r="O63" s="29"/>
      <c r="P63" s="15">
        <v>44750</v>
      </c>
      <c r="Q63" s="29" t="s">
        <v>626</v>
      </c>
    </row>
    <row r="64" spans="1:17" s="6" customFormat="1" ht="60" x14ac:dyDescent="0.25">
      <c r="A64" s="29" t="s">
        <v>358</v>
      </c>
      <c r="B64" s="29" t="s">
        <v>263</v>
      </c>
      <c r="C64" s="29">
        <v>2</v>
      </c>
      <c r="D64" s="29" t="s">
        <v>1</v>
      </c>
      <c r="E64" s="29" t="s">
        <v>6</v>
      </c>
      <c r="F64" s="29">
        <v>600</v>
      </c>
      <c r="G64" s="29">
        <f>Таблица2[[#This Row],[Cantitatea solicitata]]*Таблица2[[#This Row],[Prețul cu TVA]]</f>
        <v>3164.4</v>
      </c>
      <c r="H64" s="29">
        <v>4.3949999999999996</v>
      </c>
      <c r="I64" s="29">
        <v>5.274</v>
      </c>
      <c r="J64" s="29">
        <v>600</v>
      </c>
      <c r="K64" s="29">
        <f>Таблица2[[#This Row],[Cantitatea real contractata]]*Таблица2[[#This Row],[Prețul fără TVA]]</f>
        <v>2636.9999999999995</v>
      </c>
      <c r="L64" s="29">
        <f>Таблица2[[#This Row],[Cantitatea real contractata]]*Таблица2[[#This Row],[Prețul cu TVA]]</f>
        <v>3164.4</v>
      </c>
      <c r="M64" s="29" t="s">
        <v>11</v>
      </c>
      <c r="N64" s="29" t="s">
        <v>8</v>
      </c>
      <c r="O64" s="29"/>
      <c r="P64" s="17" t="s">
        <v>625</v>
      </c>
      <c r="Q64" s="29" t="s">
        <v>626</v>
      </c>
    </row>
    <row r="65" spans="1:17" s="6" customFormat="1" ht="60" x14ac:dyDescent="0.25">
      <c r="A65" s="29" t="s">
        <v>359</v>
      </c>
      <c r="B65" s="29" t="s">
        <v>264</v>
      </c>
      <c r="C65" s="29">
        <v>2</v>
      </c>
      <c r="D65" s="29" t="s">
        <v>1</v>
      </c>
      <c r="E65" s="29" t="s">
        <v>6</v>
      </c>
      <c r="F65" s="29">
        <v>2000</v>
      </c>
      <c r="G65" s="29">
        <f>Таблица2[[#This Row],[Cantitatea solicitata]]*Таблица2[[#This Row],[Prețul cu TVA]]</f>
        <v>10548</v>
      </c>
      <c r="H65" s="29">
        <v>4.3949999999999996</v>
      </c>
      <c r="I65" s="29">
        <v>5.274</v>
      </c>
      <c r="J65" s="29">
        <v>2000</v>
      </c>
      <c r="K65" s="29">
        <f>Таблица2[[#This Row],[Cantitatea real contractata]]*Таблица2[[#This Row],[Prețul fără TVA]]</f>
        <v>8790</v>
      </c>
      <c r="L65" s="29">
        <f>Таблица2[[#This Row],[Cantitatea real contractata]]*Таблица2[[#This Row],[Prețul cu TVA]]</f>
        <v>10548</v>
      </c>
      <c r="M65" s="29" t="s">
        <v>11</v>
      </c>
      <c r="N65" s="29" t="s">
        <v>8</v>
      </c>
      <c r="O65" s="29"/>
      <c r="P65" s="15">
        <v>44750</v>
      </c>
      <c r="Q65" s="29" t="s">
        <v>626</v>
      </c>
    </row>
    <row r="66" spans="1:17" s="6" customFormat="1" ht="60" x14ac:dyDescent="0.25">
      <c r="A66" s="29" t="s">
        <v>360</v>
      </c>
      <c r="B66" s="29" t="s">
        <v>265</v>
      </c>
      <c r="C66" s="29">
        <v>2</v>
      </c>
      <c r="D66" s="29" t="s">
        <v>1</v>
      </c>
      <c r="E66" s="29" t="s">
        <v>6</v>
      </c>
      <c r="F66" s="29">
        <v>2000</v>
      </c>
      <c r="G66" s="29">
        <f>Таблица2[[#This Row],[Cantitatea solicitata]]*Таблица2[[#This Row],[Prețul cu TVA]]</f>
        <v>10548</v>
      </c>
      <c r="H66" s="29">
        <v>4.3949999999999996</v>
      </c>
      <c r="I66" s="29">
        <v>5.274</v>
      </c>
      <c r="J66" s="29">
        <v>2000</v>
      </c>
      <c r="K66" s="29">
        <f>Таблица2[[#This Row],[Cantitatea real contractata]]*Таблица2[[#This Row],[Prețul fără TVA]]</f>
        <v>8790</v>
      </c>
      <c r="L66" s="29">
        <f>Таблица2[[#This Row],[Cantitatea real contractata]]*Таблица2[[#This Row],[Prețul cu TVA]]</f>
        <v>10548</v>
      </c>
      <c r="M66" s="29" t="s">
        <v>11</v>
      </c>
      <c r="N66" s="29" t="s">
        <v>8</v>
      </c>
      <c r="O66" s="29"/>
      <c r="P66" s="15">
        <v>44750</v>
      </c>
      <c r="Q66" s="29" t="s">
        <v>626</v>
      </c>
    </row>
    <row r="67" spans="1:17" s="6" customFormat="1" ht="60" x14ac:dyDescent="0.25">
      <c r="A67" s="29" t="s">
        <v>361</v>
      </c>
      <c r="B67" s="29" t="s">
        <v>266</v>
      </c>
      <c r="C67" s="29">
        <v>2</v>
      </c>
      <c r="D67" s="29" t="s">
        <v>1</v>
      </c>
      <c r="E67" s="29" t="s">
        <v>6</v>
      </c>
      <c r="F67" s="29">
        <v>5000</v>
      </c>
      <c r="G67" s="29">
        <f>Таблица2[[#This Row],[Cantitatea solicitata]]*Таблица2[[#This Row],[Prețul cu TVA]]</f>
        <v>26370</v>
      </c>
      <c r="H67" s="29">
        <v>4.3949999999999996</v>
      </c>
      <c r="I67" s="29">
        <v>5.274</v>
      </c>
      <c r="J67" s="29">
        <v>5000</v>
      </c>
      <c r="K67" s="29">
        <f>Таблица2[[#This Row],[Cantitatea real contractata]]*Таблица2[[#This Row],[Prețul fără TVA]]</f>
        <v>21974.999999999996</v>
      </c>
      <c r="L67" s="29">
        <f>Таблица2[[#This Row],[Cantitatea real contractata]]*Таблица2[[#This Row],[Prețul cu TVA]]</f>
        <v>26370</v>
      </c>
      <c r="M67" s="29" t="s">
        <v>11</v>
      </c>
      <c r="N67" s="29" t="s">
        <v>8</v>
      </c>
      <c r="O67" s="29"/>
      <c r="P67" s="17" t="s">
        <v>625</v>
      </c>
      <c r="Q67" s="29" t="s">
        <v>626</v>
      </c>
    </row>
    <row r="68" spans="1:17" s="6" customFormat="1" ht="60" x14ac:dyDescent="0.25">
      <c r="A68" s="29" t="s">
        <v>362</v>
      </c>
      <c r="B68" s="29" t="s">
        <v>267</v>
      </c>
      <c r="C68" s="29">
        <v>2</v>
      </c>
      <c r="D68" s="29" t="s">
        <v>1</v>
      </c>
      <c r="E68" s="29" t="s">
        <v>6</v>
      </c>
      <c r="F68" s="29">
        <v>1000</v>
      </c>
      <c r="G68" s="29">
        <f>Таблица2[[#This Row],[Cantitatea solicitata]]*Таблица2[[#This Row],[Prețul cu TVA]]</f>
        <v>5274</v>
      </c>
      <c r="H68" s="29">
        <v>4.3949999999999996</v>
      </c>
      <c r="I68" s="29">
        <v>5.274</v>
      </c>
      <c r="J68" s="29">
        <v>1000</v>
      </c>
      <c r="K68" s="29">
        <f>Таблица2[[#This Row],[Cantitatea real contractata]]*Таблица2[[#This Row],[Prețul fără TVA]]</f>
        <v>4395</v>
      </c>
      <c r="L68" s="29">
        <f>Таблица2[[#This Row],[Cantitatea real contractata]]*Таблица2[[#This Row],[Prețul cu TVA]]</f>
        <v>5274</v>
      </c>
      <c r="M68" s="29" t="s">
        <v>11</v>
      </c>
      <c r="N68" s="29" t="s">
        <v>8</v>
      </c>
      <c r="O68" s="29"/>
      <c r="P68" s="15">
        <v>44750</v>
      </c>
      <c r="Q68" s="29" t="s">
        <v>626</v>
      </c>
    </row>
    <row r="69" spans="1:17" s="6" customFormat="1" ht="60" x14ac:dyDescent="0.25">
      <c r="A69" s="29" t="s">
        <v>363</v>
      </c>
      <c r="B69" s="29" t="s">
        <v>268</v>
      </c>
      <c r="C69" s="29">
        <v>2</v>
      </c>
      <c r="D69" s="29" t="s">
        <v>1</v>
      </c>
      <c r="E69" s="29" t="s">
        <v>6</v>
      </c>
      <c r="F69" s="29">
        <v>600</v>
      </c>
      <c r="G69" s="29">
        <f>Таблица2[[#This Row],[Cantitatea solicitata]]*Таблица2[[#This Row],[Prețul cu TVA]]</f>
        <v>3164.4</v>
      </c>
      <c r="H69" s="29">
        <v>4.3949999999999996</v>
      </c>
      <c r="I69" s="29">
        <v>5.274</v>
      </c>
      <c r="J69" s="29">
        <v>600</v>
      </c>
      <c r="K69" s="29">
        <f>Таблица2[[#This Row],[Cantitatea real contractata]]*Таблица2[[#This Row],[Prețul fără TVA]]</f>
        <v>2636.9999999999995</v>
      </c>
      <c r="L69" s="29">
        <f>Таблица2[[#This Row],[Cantitatea real contractata]]*Таблица2[[#This Row],[Prețul cu TVA]]</f>
        <v>3164.4</v>
      </c>
      <c r="M69" s="29" t="s">
        <v>11</v>
      </c>
      <c r="N69" s="29" t="s">
        <v>8</v>
      </c>
      <c r="O69" s="29"/>
      <c r="P69" s="15">
        <v>44750</v>
      </c>
      <c r="Q69" s="29" t="s">
        <v>626</v>
      </c>
    </row>
    <row r="70" spans="1:17" s="6" customFormat="1" ht="60" x14ac:dyDescent="0.25">
      <c r="A70" s="29" t="s">
        <v>364</v>
      </c>
      <c r="B70" s="29" t="s">
        <v>269</v>
      </c>
      <c r="C70" s="29">
        <v>2</v>
      </c>
      <c r="D70" s="29" t="s">
        <v>1</v>
      </c>
      <c r="E70" s="29" t="s">
        <v>6</v>
      </c>
      <c r="F70" s="29">
        <v>2200</v>
      </c>
      <c r="G70" s="29">
        <f>Таблица2[[#This Row],[Cantitatea solicitata]]*Таблица2[[#This Row],[Prețul cu TVA]]</f>
        <v>11602.8</v>
      </c>
      <c r="H70" s="29">
        <v>4.3949999999999996</v>
      </c>
      <c r="I70" s="29">
        <v>5.274</v>
      </c>
      <c r="J70" s="29">
        <v>2200</v>
      </c>
      <c r="K70" s="29">
        <f>Таблица2[[#This Row],[Cantitatea real contractata]]*Таблица2[[#This Row],[Prețul fără TVA]]</f>
        <v>9668.9999999999982</v>
      </c>
      <c r="L70" s="29">
        <f>Таблица2[[#This Row],[Cantitatea real contractata]]*Таблица2[[#This Row],[Prețul cu TVA]]</f>
        <v>11602.8</v>
      </c>
      <c r="M70" s="29" t="s">
        <v>11</v>
      </c>
      <c r="N70" s="29" t="s">
        <v>8</v>
      </c>
      <c r="O70" s="29"/>
      <c r="P70" s="15">
        <v>44750</v>
      </c>
      <c r="Q70" s="29" t="s">
        <v>626</v>
      </c>
    </row>
    <row r="71" spans="1:17" s="6" customFormat="1" ht="60" x14ac:dyDescent="0.25">
      <c r="A71" s="29" t="s">
        <v>365</v>
      </c>
      <c r="B71" s="29" t="s">
        <v>270</v>
      </c>
      <c r="C71" s="29">
        <v>2</v>
      </c>
      <c r="D71" s="29" t="s">
        <v>1</v>
      </c>
      <c r="E71" s="29" t="s">
        <v>6</v>
      </c>
      <c r="F71" s="29">
        <v>300</v>
      </c>
      <c r="G71" s="29">
        <f>Таблица2[[#This Row],[Cantitatea solicitata]]*Таблица2[[#This Row],[Prețul cu TVA]]</f>
        <v>1582.2</v>
      </c>
      <c r="H71" s="29">
        <v>4.3949999999999996</v>
      </c>
      <c r="I71" s="29">
        <v>5.274</v>
      </c>
      <c r="J71" s="29">
        <v>300</v>
      </c>
      <c r="K71" s="29">
        <f>Таблица2[[#This Row],[Cantitatea real contractata]]*Таблица2[[#This Row],[Prețul fără TVA]]</f>
        <v>1318.4999999999998</v>
      </c>
      <c r="L71" s="29">
        <f>Таблица2[[#This Row],[Cantitatea real contractata]]*Таблица2[[#This Row],[Prețul cu TVA]]</f>
        <v>1582.2</v>
      </c>
      <c r="M71" s="29" t="s">
        <v>11</v>
      </c>
      <c r="N71" s="29" t="s">
        <v>8</v>
      </c>
      <c r="O71" s="29"/>
      <c r="P71" s="15">
        <v>44750</v>
      </c>
      <c r="Q71" s="29" t="s">
        <v>626</v>
      </c>
    </row>
    <row r="72" spans="1:17" s="6" customFormat="1" ht="60" x14ac:dyDescent="0.25">
      <c r="A72" s="29" t="s">
        <v>366</v>
      </c>
      <c r="B72" s="29" t="s">
        <v>271</v>
      </c>
      <c r="C72" s="29">
        <v>2</v>
      </c>
      <c r="D72" s="29" t="s">
        <v>1</v>
      </c>
      <c r="E72" s="29" t="s">
        <v>6</v>
      </c>
      <c r="F72" s="29">
        <v>1500</v>
      </c>
      <c r="G72" s="29">
        <f>Таблица2[[#This Row],[Cantitatea solicitata]]*Таблица2[[#This Row],[Prețul cu TVA]]</f>
        <v>7911</v>
      </c>
      <c r="H72" s="29">
        <v>4.3949999999999996</v>
      </c>
      <c r="I72" s="29">
        <v>5.274</v>
      </c>
      <c r="J72" s="29">
        <v>1500</v>
      </c>
      <c r="K72" s="29">
        <f>Таблица2[[#This Row],[Cantitatea real contractata]]*Таблица2[[#This Row],[Prețul fără TVA]]</f>
        <v>6592.4999999999991</v>
      </c>
      <c r="L72" s="29">
        <f>Таблица2[[#This Row],[Cantitatea real contractata]]*Таблица2[[#This Row],[Prețul cu TVA]]</f>
        <v>7911</v>
      </c>
      <c r="M72" s="29" t="s">
        <v>11</v>
      </c>
      <c r="N72" s="29" t="s">
        <v>8</v>
      </c>
      <c r="O72" s="29"/>
      <c r="P72" s="15">
        <v>44750</v>
      </c>
      <c r="Q72" s="29" t="s">
        <v>626</v>
      </c>
    </row>
    <row r="73" spans="1:17" s="6" customFormat="1" ht="60" x14ac:dyDescent="0.25">
      <c r="A73" s="29" t="s">
        <v>367</v>
      </c>
      <c r="B73" s="29" t="s">
        <v>272</v>
      </c>
      <c r="C73" s="29">
        <v>2</v>
      </c>
      <c r="D73" s="29" t="s">
        <v>1</v>
      </c>
      <c r="E73" s="29" t="s">
        <v>6</v>
      </c>
      <c r="F73" s="29">
        <v>800</v>
      </c>
      <c r="G73" s="29">
        <f>Таблица2[[#This Row],[Cantitatea solicitata]]*Таблица2[[#This Row],[Prețul cu TVA]]</f>
        <v>4219.2</v>
      </c>
      <c r="H73" s="29">
        <v>4.3949999999999996</v>
      </c>
      <c r="I73" s="29">
        <v>5.274</v>
      </c>
      <c r="J73" s="29">
        <v>800</v>
      </c>
      <c r="K73" s="29">
        <f>Таблица2[[#This Row],[Cantitatea real contractata]]*Таблица2[[#This Row],[Prețul fără TVA]]</f>
        <v>3515.9999999999995</v>
      </c>
      <c r="L73" s="29">
        <f>Таблица2[[#This Row],[Cantitatea real contractata]]*Таблица2[[#This Row],[Prețul cu TVA]]</f>
        <v>4219.2</v>
      </c>
      <c r="M73" s="29" t="s">
        <v>11</v>
      </c>
      <c r="N73" s="29" t="s">
        <v>8</v>
      </c>
      <c r="O73" s="29"/>
      <c r="P73" s="15">
        <v>44750</v>
      </c>
      <c r="Q73" s="29" t="s">
        <v>626</v>
      </c>
    </row>
    <row r="74" spans="1:17" s="6" customFormat="1" ht="60" x14ac:dyDescent="0.25">
      <c r="A74" s="29" t="s">
        <v>368</v>
      </c>
      <c r="B74" s="29" t="s">
        <v>273</v>
      </c>
      <c r="C74" s="29">
        <v>2</v>
      </c>
      <c r="D74" s="29" t="s">
        <v>1</v>
      </c>
      <c r="E74" s="29" t="s">
        <v>6</v>
      </c>
      <c r="F74" s="29">
        <v>1500</v>
      </c>
      <c r="G74" s="29">
        <f>Таблица2[[#This Row],[Cantitatea solicitata]]*Таблица2[[#This Row],[Prețul cu TVA]]</f>
        <v>7911</v>
      </c>
      <c r="H74" s="29">
        <v>4.3949999999999996</v>
      </c>
      <c r="I74" s="29">
        <v>5.274</v>
      </c>
      <c r="J74" s="29">
        <v>1500</v>
      </c>
      <c r="K74" s="29">
        <f>Таблица2[[#This Row],[Cantitatea real contractata]]*Таблица2[[#This Row],[Prețul fără TVA]]</f>
        <v>6592.4999999999991</v>
      </c>
      <c r="L74" s="29">
        <f>Таблица2[[#This Row],[Cantitatea real contractata]]*Таблица2[[#This Row],[Prețul cu TVA]]</f>
        <v>7911</v>
      </c>
      <c r="M74" s="29" t="s">
        <v>11</v>
      </c>
      <c r="N74" s="29" t="s">
        <v>8</v>
      </c>
      <c r="O74" s="29"/>
      <c r="P74" s="15">
        <v>44750</v>
      </c>
      <c r="Q74" s="29" t="s">
        <v>626</v>
      </c>
    </row>
    <row r="75" spans="1:17" s="6" customFormat="1" ht="60" x14ac:dyDescent="0.25">
      <c r="A75" s="29" t="s">
        <v>369</v>
      </c>
      <c r="B75" s="29" t="s">
        <v>274</v>
      </c>
      <c r="C75" s="29">
        <v>2</v>
      </c>
      <c r="D75" s="29" t="s">
        <v>1</v>
      </c>
      <c r="E75" s="29" t="s">
        <v>6</v>
      </c>
      <c r="F75" s="29">
        <v>300</v>
      </c>
      <c r="G75" s="29">
        <f>Таблица2[[#This Row],[Cantitatea solicitata]]*Таблица2[[#This Row],[Prețul cu TVA]]</f>
        <v>1582.2</v>
      </c>
      <c r="H75" s="29">
        <v>4.3949999999999996</v>
      </c>
      <c r="I75" s="29">
        <v>5.274</v>
      </c>
      <c r="J75" s="29">
        <v>300</v>
      </c>
      <c r="K75" s="29">
        <f>Таблица2[[#This Row],[Cantitatea real contractata]]*Таблица2[[#This Row],[Prețul fără TVA]]</f>
        <v>1318.4999999999998</v>
      </c>
      <c r="L75" s="29">
        <f>Таблица2[[#This Row],[Cantitatea real contractata]]*Таблица2[[#This Row],[Prețul cu TVA]]</f>
        <v>1582.2</v>
      </c>
      <c r="M75" s="29" t="s">
        <v>11</v>
      </c>
      <c r="N75" s="29" t="s">
        <v>8</v>
      </c>
      <c r="O75" s="29"/>
      <c r="P75" s="15">
        <v>44750</v>
      </c>
      <c r="Q75" s="29" t="s">
        <v>626</v>
      </c>
    </row>
    <row r="76" spans="1:17" s="6" customFormat="1" ht="60" x14ac:dyDescent="0.25">
      <c r="A76" s="29" t="s">
        <v>370</v>
      </c>
      <c r="B76" s="29" t="s">
        <v>275</v>
      </c>
      <c r="C76" s="29">
        <v>2</v>
      </c>
      <c r="D76" s="29" t="s">
        <v>1</v>
      </c>
      <c r="E76" s="29" t="s">
        <v>6</v>
      </c>
      <c r="F76" s="29">
        <v>1000</v>
      </c>
      <c r="G76" s="29">
        <f>Таблица2[[#This Row],[Cantitatea solicitata]]*Таблица2[[#This Row],[Prețul cu TVA]]</f>
        <v>5274</v>
      </c>
      <c r="H76" s="29">
        <v>4.3949999999999996</v>
      </c>
      <c r="I76" s="29">
        <v>5.274</v>
      </c>
      <c r="J76" s="29">
        <v>1000</v>
      </c>
      <c r="K76" s="29">
        <f>Таблица2[[#This Row],[Cantitatea real contractata]]*Таблица2[[#This Row],[Prețul fără TVA]]</f>
        <v>4395</v>
      </c>
      <c r="L76" s="29">
        <f>Таблица2[[#This Row],[Cantitatea real contractata]]*Таблица2[[#This Row],[Prețul cu TVA]]</f>
        <v>5274</v>
      </c>
      <c r="M76" s="29" t="s">
        <v>11</v>
      </c>
      <c r="N76" s="29" t="s">
        <v>8</v>
      </c>
      <c r="O76" s="29"/>
      <c r="P76" s="15">
        <v>44750</v>
      </c>
      <c r="Q76" s="29" t="s">
        <v>626</v>
      </c>
    </row>
    <row r="77" spans="1:17" s="6" customFormat="1" ht="60" x14ac:dyDescent="0.25">
      <c r="A77" s="29" t="s">
        <v>371</v>
      </c>
      <c r="B77" s="29" t="s">
        <v>276</v>
      </c>
      <c r="C77" s="29">
        <v>2</v>
      </c>
      <c r="D77" s="29" t="s">
        <v>1</v>
      </c>
      <c r="E77" s="29" t="s">
        <v>6</v>
      </c>
      <c r="F77" s="29">
        <v>1000</v>
      </c>
      <c r="G77" s="29">
        <f>Таблица2[[#This Row],[Cantitatea solicitata]]*Таблица2[[#This Row],[Prețul cu TVA]]</f>
        <v>5274</v>
      </c>
      <c r="H77" s="29">
        <v>4.3949999999999996</v>
      </c>
      <c r="I77" s="29">
        <v>5.274</v>
      </c>
      <c r="J77" s="29">
        <v>1000</v>
      </c>
      <c r="K77" s="29">
        <f>Таблица2[[#This Row],[Cantitatea real contractata]]*Таблица2[[#This Row],[Prețul fără TVA]]</f>
        <v>4395</v>
      </c>
      <c r="L77" s="29">
        <f>Таблица2[[#This Row],[Cantitatea real contractata]]*Таблица2[[#This Row],[Prețul cu TVA]]</f>
        <v>5274</v>
      </c>
      <c r="M77" s="29" t="s">
        <v>11</v>
      </c>
      <c r="N77" s="29" t="s">
        <v>8</v>
      </c>
      <c r="O77" s="29"/>
      <c r="P77" s="15">
        <v>44750</v>
      </c>
      <c r="Q77" s="29" t="s">
        <v>626</v>
      </c>
    </row>
    <row r="78" spans="1:17" s="6" customFormat="1" ht="60" x14ac:dyDescent="0.25">
      <c r="A78" s="29" t="s">
        <v>372</v>
      </c>
      <c r="B78" s="29" t="s">
        <v>277</v>
      </c>
      <c r="C78" s="29">
        <v>2</v>
      </c>
      <c r="D78" s="29" t="s">
        <v>1</v>
      </c>
      <c r="E78" s="29" t="s">
        <v>6</v>
      </c>
      <c r="F78" s="29">
        <v>1000</v>
      </c>
      <c r="G78" s="29">
        <f>Таблица2[[#This Row],[Cantitatea solicitata]]*Таблица2[[#This Row],[Prețul cu TVA]]</f>
        <v>5274</v>
      </c>
      <c r="H78" s="29">
        <v>4.3949999999999996</v>
      </c>
      <c r="I78" s="29">
        <v>5.274</v>
      </c>
      <c r="J78" s="29">
        <v>1000</v>
      </c>
      <c r="K78" s="29">
        <f>Таблица2[[#This Row],[Cantitatea real contractata]]*Таблица2[[#This Row],[Prețul fără TVA]]</f>
        <v>4395</v>
      </c>
      <c r="L78" s="29">
        <f>Таблица2[[#This Row],[Cantitatea real contractata]]*Таблица2[[#This Row],[Prețul cu TVA]]</f>
        <v>5274</v>
      </c>
      <c r="M78" s="29" t="s">
        <v>11</v>
      </c>
      <c r="N78" s="29" t="s">
        <v>8</v>
      </c>
      <c r="O78" s="29"/>
      <c r="P78" s="15">
        <v>44750</v>
      </c>
      <c r="Q78" s="29" t="s">
        <v>626</v>
      </c>
    </row>
    <row r="80" spans="1:17" x14ac:dyDescent="0.25">
      <c r="A80" s="14"/>
      <c r="B80" s="14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6"/>
      <c r="B84" s="14" t="s">
        <v>631</v>
      </c>
    </row>
    <row r="85" spans="1:2" x14ac:dyDescent="0.25">
      <c r="A85" s="5"/>
      <c r="B85" t="s">
        <v>624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topLeftCell="B1" zoomScaleNormal="100" workbookViewId="0">
      <selection activeCell="Q216" sqref="Q216"/>
    </sheetView>
  </sheetViews>
  <sheetFormatPr defaultRowHeight="15" x14ac:dyDescent="0.25"/>
  <cols>
    <col min="1" max="1" width="10.28515625" hidden="1" customWidth="1"/>
    <col min="2" max="2" width="25.42578125" style="20" customWidth="1"/>
    <col min="3" max="3" width="30.42578125" style="20" customWidth="1"/>
    <col min="4" max="4" width="5.85546875" style="20" customWidth="1"/>
    <col min="5" max="5" width="36" style="30" customWidth="1"/>
    <col min="6" max="6" width="7.42578125" style="20" customWidth="1"/>
    <col min="7" max="7" width="9.7109375" style="20" customWidth="1"/>
    <col min="8" max="8" width="20.5703125" style="20" customWidth="1"/>
    <col min="9" max="9" width="0.140625" style="20" customWidth="1"/>
    <col min="10" max="10" width="10.5703125" style="20" customWidth="1"/>
    <col min="11" max="11" width="15.5703125" style="21" customWidth="1"/>
    <col min="12" max="12" width="15.28515625" style="20" customWidth="1"/>
    <col min="13" max="13" width="17.85546875" style="21" customWidth="1"/>
    <col min="14" max="14" width="20.5703125" style="20" customWidth="1"/>
    <col min="15" max="15" width="14" style="20" customWidth="1"/>
    <col min="16" max="16" width="10.7109375" style="20" customWidth="1"/>
    <col min="17" max="17" width="17.85546875" style="20" customWidth="1"/>
    <col min="18" max="18" width="9.42578125" customWidth="1"/>
  </cols>
  <sheetData>
    <row r="1" spans="1:20" x14ac:dyDescent="0.25">
      <c r="C1" s="20" t="s">
        <v>4</v>
      </c>
      <c r="D1" s="20" t="s">
        <v>7</v>
      </c>
      <c r="K1" s="21" t="s">
        <v>296</v>
      </c>
      <c r="M1" s="22">
        <f>SUM('SC"Imunotehnomed"SRL corect'!$M$4:$M$253)</f>
        <v>9638164.6560000014</v>
      </c>
      <c r="N1" s="23">
        <v>0.05</v>
      </c>
      <c r="O1" s="24">
        <f>N1*M1</f>
        <v>481908.23280000011</v>
      </c>
      <c r="P1" s="20" t="s">
        <v>297</v>
      </c>
    </row>
    <row r="2" spans="1:20" x14ac:dyDescent="0.25">
      <c r="P2" s="25"/>
      <c r="Q2" s="25"/>
      <c r="R2" s="2"/>
      <c r="S2" s="3" t="s">
        <v>279</v>
      </c>
      <c r="T2" s="4" t="s">
        <v>280</v>
      </c>
    </row>
    <row r="3" spans="1:20" ht="30" customHeight="1" x14ac:dyDescent="0.25">
      <c r="A3" s="8" t="s">
        <v>281</v>
      </c>
      <c r="B3" s="31" t="s">
        <v>282</v>
      </c>
      <c r="C3" s="32" t="s">
        <v>278</v>
      </c>
      <c r="D3" s="32" t="s">
        <v>2</v>
      </c>
      <c r="E3" s="32" t="s">
        <v>283</v>
      </c>
      <c r="F3" s="32" t="s">
        <v>3</v>
      </c>
      <c r="G3" s="32" t="s">
        <v>284</v>
      </c>
      <c r="H3" s="32" t="s">
        <v>285</v>
      </c>
      <c r="I3" s="32" t="s">
        <v>286</v>
      </c>
      <c r="J3" s="32" t="s">
        <v>287</v>
      </c>
      <c r="K3" s="33" t="s">
        <v>288</v>
      </c>
      <c r="L3" s="32" t="s">
        <v>289</v>
      </c>
      <c r="M3" s="33" t="s">
        <v>290</v>
      </c>
      <c r="N3" s="32" t="s">
        <v>294</v>
      </c>
      <c r="O3" s="32" t="s">
        <v>295</v>
      </c>
      <c r="P3" s="34" t="s">
        <v>292</v>
      </c>
      <c r="Q3" s="35" t="s">
        <v>627</v>
      </c>
      <c r="R3" s="2"/>
      <c r="S3" s="2"/>
    </row>
    <row r="4" spans="1:20" s="6" customFormat="1" ht="45" x14ac:dyDescent="0.25">
      <c r="A4" s="9"/>
      <c r="B4" s="29" t="s">
        <v>377</v>
      </c>
      <c r="C4" s="36" t="s">
        <v>16</v>
      </c>
      <c r="D4" s="36">
        <v>1</v>
      </c>
      <c r="E4" s="36" t="s">
        <v>0</v>
      </c>
      <c r="F4" s="36" t="s">
        <v>6</v>
      </c>
      <c r="G4" s="36">
        <v>17000</v>
      </c>
      <c r="H4" s="36">
        <f>'SC"Imunotehnomed"SRL corect'!$G8*'SC"Imunotehnomed"SRL corect'!$J8</f>
        <v>31440</v>
      </c>
      <c r="I4" s="36">
        <v>2.62</v>
      </c>
      <c r="J4" s="36">
        <v>3.1440000000000001</v>
      </c>
      <c r="K4" s="36">
        <v>17000</v>
      </c>
      <c r="L4" s="36">
        <f>Table5[[#This Row],[Cantitatea real contractata]]*Table5[[#This Row],[Prețul fără TVA]]</f>
        <v>44540</v>
      </c>
      <c r="M4" s="36">
        <f>Table5[[#This Row],[Cantitatea real contractata]]*Table5[[#This Row],[Prețul cu TVA]]</f>
        <v>53448</v>
      </c>
      <c r="N4" s="36" t="s">
        <v>10</v>
      </c>
      <c r="O4" s="36" t="s">
        <v>5</v>
      </c>
      <c r="P4" s="37" t="s">
        <v>625</v>
      </c>
      <c r="Q4" s="36" t="s">
        <v>626</v>
      </c>
    </row>
    <row r="5" spans="1:20" s="6" customFormat="1" ht="45" x14ac:dyDescent="0.25">
      <c r="A5" s="9"/>
      <c r="B5" s="29" t="s">
        <v>382</v>
      </c>
      <c r="C5" s="36" t="s">
        <v>21</v>
      </c>
      <c r="D5" s="36">
        <v>1</v>
      </c>
      <c r="E5" s="36" t="s">
        <v>0</v>
      </c>
      <c r="F5" s="36" t="s">
        <v>6</v>
      </c>
      <c r="G5" s="36">
        <v>600</v>
      </c>
      <c r="H5" s="36">
        <f>'SC"Imunotehnomed"SRL corect'!$G13*'SC"Imunotehnomed"SRL corect'!$J13</f>
        <v>188.64000000000001</v>
      </c>
      <c r="I5" s="36">
        <v>2.62</v>
      </c>
      <c r="J5" s="36">
        <v>3.1440000000000001</v>
      </c>
      <c r="K5" s="36">
        <v>600</v>
      </c>
      <c r="L5" s="36">
        <f>Table5[[#This Row],[Cantitatea real contractata]]*Table5[[#This Row],[Prețul fără TVA]]</f>
        <v>1572</v>
      </c>
      <c r="M5" s="36">
        <f>Table5[[#This Row],[Cantitatea real contractata]]*Table5[[#This Row],[Prețul cu TVA]]</f>
        <v>1886.4</v>
      </c>
      <c r="N5" s="36" t="s">
        <v>10</v>
      </c>
      <c r="O5" s="36" t="s">
        <v>5</v>
      </c>
      <c r="P5" s="37" t="s">
        <v>625</v>
      </c>
      <c r="Q5" s="36" t="s">
        <v>626</v>
      </c>
    </row>
    <row r="6" spans="1:20" s="6" customFormat="1" ht="45" x14ac:dyDescent="0.25">
      <c r="A6" s="9"/>
      <c r="B6" s="29" t="s">
        <v>384</v>
      </c>
      <c r="C6" s="36" t="s">
        <v>23</v>
      </c>
      <c r="D6" s="36">
        <v>1</v>
      </c>
      <c r="E6" s="36" t="s">
        <v>0</v>
      </c>
      <c r="F6" s="36" t="s">
        <v>6</v>
      </c>
      <c r="G6" s="36">
        <v>500</v>
      </c>
      <c r="H6" s="36">
        <f>'SC"Imunotehnomed"SRL corect'!$G15*'SC"Imunotehnomed"SRL corect'!$J15</f>
        <v>314.40000000000003</v>
      </c>
      <c r="I6" s="36">
        <v>2.62</v>
      </c>
      <c r="J6" s="36">
        <v>3.1440000000000001</v>
      </c>
      <c r="K6" s="36">
        <v>500</v>
      </c>
      <c r="L6" s="36">
        <f>Table5[[#This Row],[Cantitatea real contractata]]*Table5[[#This Row],[Prețul fără TVA]]</f>
        <v>1310</v>
      </c>
      <c r="M6" s="36">
        <f>Table5[[#This Row],[Cantitatea real contractata]]*Table5[[#This Row],[Prețul cu TVA]]</f>
        <v>1572</v>
      </c>
      <c r="N6" s="36" t="s">
        <v>10</v>
      </c>
      <c r="O6" s="36" t="s">
        <v>5</v>
      </c>
      <c r="P6" s="37" t="s">
        <v>625</v>
      </c>
      <c r="Q6" s="36" t="s">
        <v>626</v>
      </c>
    </row>
    <row r="7" spans="1:20" s="6" customFormat="1" ht="45" x14ac:dyDescent="0.25">
      <c r="A7" s="9"/>
      <c r="B7" s="29" t="s">
        <v>385</v>
      </c>
      <c r="C7" s="36" t="s">
        <v>24</v>
      </c>
      <c r="D7" s="36">
        <v>1</v>
      </c>
      <c r="E7" s="36" t="s">
        <v>0</v>
      </c>
      <c r="F7" s="36" t="s">
        <v>6</v>
      </c>
      <c r="G7" s="36">
        <v>500</v>
      </c>
      <c r="H7" s="36">
        <f>'SC"Imunotehnomed"SRL corect'!$G16*'SC"Imunotehnomed"SRL corect'!$J16</f>
        <v>943.2</v>
      </c>
      <c r="I7" s="36">
        <v>2.62</v>
      </c>
      <c r="J7" s="36">
        <v>3.1440000000000001</v>
      </c>
      <c r="K7" s="36">
        <v>500</v>
      </c>
      <c r="L7" s="36">
        <f>Table5[[#This Row],[Cantitatea real contractata]]*Table5[[#This Row],[Prețul fără TVA]]</f>
        <v>1310</v>
      </c>
      <c r="M7" s="36">
        <f>Table5[[#This Row],[Cantitatea real contractata]]*Table5[[#This Row],[Prețul cu TVA]]</f>
        <v>1572</v>
      </c>
      <c r="N7" s="36" t="s">
        <v>10</v>
      </c>
      <c r="O7" s="36" t="s">
        <v>5</v>
      </c>
      <c r="P7" s="37" t="s">
        <v>625</v>
      </c>
      <c r="Q7" s="36" t="s">
        <v>626</v>
      </c>
    </row>
    <row r="8" spans="1:20" s="6" customFormat="1" ht="45" x14ac:dyDescent="0.25">
      <c r="A8" s="9"/>
      <c r="B8" s="29" t="s">
        <v>387</v>
      </c>
      <c r="C8" s="36" t="s">
        <v>26</v>
      </c>
      <c r="D8" s="36">
        <v>1</v>
      </c>
      <c r="E8" s="36" t="s">
        <v>0</v>
      </c>
      <c r="F8" s="36" t="s">
        <v>6</v>
      </c>
      <c r="G8" s="36">
        <v>10000</v>
      </c>
      <c r="H8" s="36">
        <f>'SC"Imunotehnomed"SRL corect'!$G18*'SC"Imunotehnomed"SRL corect'!$J18</f>
        <v>78.600000000000009</v>
      </c>
      <c r="I8" s="36">
        <v>2.62</v>
      </c>
      <c r="J8" s="36">
        <v>3.1440000000000001</v>
      </c>
      <c r="K8" s="36">
        <v>10000</v>
      </c>
      <c r="L8" s="36">
        <f>Table5[[#This Row],[Cantitatea real contractata]]*Table5[[#This Row],[Prețul fără TVA]]</f>
        <v>26200</v>
      </c>
      <c r="M8" s="36">
        <f>Table5[[#This Row],[Cantitatea real contractata]]*Table5[[#This Row],[Prețul cu TVA]]</f>
        <v>31440</v>
      </c>
      <c r="N8" s="36" t="s">
        <v>10</v>
      </c>
      <c r="O8" s="36" t="s">
        <v>5</v>
      </c>
      <c r="P8" s="37" t="s">
        <v>625</v>
      </c>
      <c r="Q8" s="36" t="s">
        <v>626</v>
      </c>
    </row>
    <row r="9" spans="1:20" s="6" customFormat="1" ht="45" x14ac:dyDescent="0.25">
      <c r="A9" s="9"/>
      <c r="B9" s="29" t="s">
        <v>388</v>
      </c>
      <c r="C9" s="36" t="s">
        <v>27</v>
      </c>
      <c r="D9" s="36">
        <v>1</v>
      </c>
      <c r="E9" s="36" t="s">
        <v>0</v>
      </c>
      <c r="F9" s="36" t="s">
        <v>6</v>
      </c>
      <c r="G9" s="36">
        <v>100</v>
      </c>
      <c r="H9" s="36">
        <f>'SC"Imunotehnomed"SRL corect'!$G19*'SC"Imunotehnomed"SRL corect'!$J19</f>
        <v>3144</v>
      </c>
      <c r="I9" s="36">
        <v>2.62</v>
      </c>
      <c r="J9" s="36">
        <v>3.1440000000000001</v>
      </c>
      <c r="K9" s="36">
        <v>100</v>
      </c>
      <c r="L9" s="36">
        <f>Table5[[#This Row],[Cantitatea real contractata]]*Table5[[#This Row],[Prețul fără TVA]]</f>
        <v>262</v>
      </c>
      <c r="M9" s="36">
        <f>Table5[[#This Row],[Cantitatea real contractata]]*Table5[[#This Row],[Prețul cu TVA]]</f>
        <v>314.40000000000003</v>
      </c>
      <c r="N9" s="36" t="s">
        <v>10</v>
      </c>
      <c r="O9" s="36" t="s">
        <v>5</v>
      </c>
      <c r="P9" s="37" t="s">
        <v>625</v>
      </c>
      <c r="Q9" s="36" t="s">
        <v>626</v>
      </c>
    </row>
    <row r="10" spans="1:20" s="6" customFormat="1" ht="45" x14ac:dyDescent="0.25">
      <c r="A10" s="9"/>
      <c r="B10" s="29" t="s">
        <v>390</v>
      </c>
      <c r="C10" s="36" t="s">
        <v>29</v>
      </c>
      <c r="D10" s="36">
        <v>1</v>
      </c>
      <c r="E10" s="36" t="s">
        <v>0</v>
      </c>
      <c r="F10" s="36" t="s">
        <v>6</v>
      </c>
      <c r="G10" s="36">
        <v>100</v>
      </c>
      <c r="H10" s="36">
        <f>'SC"Imunotehnomed"SRL corect'!$G21*'SC"Imunotehnomed"SRL corect'!$J21</f>
        <v>943.2</v>
      </c>
      <c r="I10" s="36">
        <v>2.62</v>
      </c>
      <c r="J10" s="36">
        <v>3.1440000000000001</v>
      </c>
      <c r="K10" s="36">
        <v>100</v>
      </c>
      <c r="L10" s="36">
        <f>Table5[[#This Row],[Cantitatea real contractata]]*Table5[[#This Row],[Prețul fără TVA]]</f>
        <v>262</v>
      </c>
      <c r="M10" s="36">
        <f>Table5[[#This Row],[Cantitatea real contractata]]*Table5[[#This Row],[Prețul cu TVA]]</f>
        <v>314.40000000000003</v>
      </c>
      <c r="N10" s="36" t="s">
        <v>10</v>
      </c>
      <c r="O10" s="36" t="s">
        <v>5</v>
      </c>
      <c r="P10" s="37" t="s">
        <v>625</v>
      </c>
      <c r="Q10" s="36" t="s">
        <v>626</v>
      </c>
    </row>
    <row r="11" spans="1:20" s="6" customFormat="1" ht="45" x14ac:dyDescent="0.25">
      <c r="A11" s="9"/>
      <c r="B11" s="29" t="s">
        <v>397</v>
      </c>
      <c r="C11" s="36" t="s">
        <v>37</v>
      </c>
      <c r="D11" s="36">
        <v>1</v>
      </c>
      <c r="E11" s="36" t="s">
        <v>0</v>
      </c>
      <c r="F11" s="36" t="s">
        <v>6</v>
      </c>
      <c r="G11" s="36">
        <v>2000</v>
      </c>
      <c r="H11" s="36">
        <f>'SC"Imunotehnomed"SRL corect'!$G28*'SC"Imunotehnomed"SRL corect'!$J28</f>
        <v>1572</v>
      </c>
      <c r="I11" s="36">
        <v>2.62</v>
      </c>
      <c r="J11" s="36">
        <v>3.1440000000000001</v>
      </c>
      <c r="K11" s="36">
        <v>2000</v>
      </c>
      <c r="L11" s="36">
        <f>Table5[[#This Row],[Cantitatea real contractata]]*Table5[[#This Row],[Prețul fără TVA]]</f>
        <v>5240</v>
      </c>
      <c r="M11" s="36">
        <f>Table5[[#This Row],[Cantitatea real contractata]]*Table5[[#This Row],[Prețul cu TVA]]</f>
        <v>6288</v>
      </c>
      <c r="N11" s="36" t="s">
        <v>10</v>
      </c>
      <c r="O11" s="36" t="s">
        <v>5</v>
      </c>
      <c r="P11" s="37" t="s">
        <v>625</v>
      </c>
      <c r="Q11" s="36" t="s">
        <v>626</v>
      </c>
    </row>
    <row r="12" spans="1:20" s="6" customFormat="1" ht="45" x14ac:dyDescent="0.25">
      <c r="A12" s="9"/>
      <c r="B12" s="29" t="s">
        <v>398</v>
      </c>
      <c r="C12" s="36" t="s">
        <v>38</v>
      </c>
      <c r="D12" s="36">
        <v>1</v>
      </c>
      <c r="E12" s="36" t="s">
        <v>0</v>
      </c>
      <c r="F12" s="36" t="s">
        <v>6</v>
      </c>
      <c r="G12" s="36">
        <v>1000</v>
      </c>
      <c r="H12" s="36">
        <f>'SC"Imunotehnomed"SRL corect'!$G29*'SC"Imunotehnomed"SRL corect'!$J29</f>
        <v>9432</v>
      </c>
      <c r="I12" s="36">
        <v>2.62</v>
      </c>
      <c r="J12" s="36">
        <v>3.1440000000000001</v>
      </c>
      <c r="K12" s="36">
        <v>1000</v>
      </c>
      <c r="L12" s="36">
        <f>Table5[[#This Row],[Cantitatea real contractata]]*Table5[[#This Row],[Prețul fără TVA]]</f>
        <v>2620</v>
      </c>
      <c r="M12" s="36">
        <f>Table5[[#This Row],[Cantitatea real contractata]]*Table5[[#This Row],[Prețul cu TVA]]</f>
        <v>3144</v>
      </c>
      <c r="N12" s="36" t="s">
        <v>10</v>
      </c>
      <c r="O12" s="36" t="s">
        <v>5</v>
      </c>
      <c r="P12" s="37" t="s">
        <v>625</v>
      </c>
      <c r="Q12" s="36" t="s">
        <v>626</v>
      </c>
    </row>
    <row r="13" spans="1:20" s="6" customFormat="1" ht="45" x14ac:dyDescent="0.25">
      <c r="A13" s="9"/>
      <c r="B13" s="29" t="s">
        <v>401</v>
      </c>
      <c r="C13" s="36" t="s">
        <v>41</v>
      </c>
      <c r="D13" s="36">
        <v>1</v>
      </c>
      <c r="E13" s="36" t="s">
        <v>0</v>
      </c>
      <c r="F13" s="36" t="s">
        <v>6</v>
      </c>
      <c r="G13" s="36">
        <v>60</v>
      </c>
      <c r="H13" s="36">
        <f>'SC"Imunotehnomed"SRL corect'!$G32*'SC"Imunotehnomed"SRL corect'!$J32</f>
        <v>314.40000000000003</v>
      </c>
      <c r="I13" s="36">
        <v>2.62</v>
      </c>
      <c r="J13" s="36">
        <v>3.1440000000000001</v>
      </c>
      <c r="K13" s="36">
        <v>60</v>
      </c>
      <c r="L13" s="36">
        <f>Table5[[#This Row],[Cantitatea real contractata]]*Table5[[#This Row],[Prețul fără TVA]]</f>
        <v>157.20000000000002</v>
      </c>
      <c r="M13" s="36">
        <f>Table5[[#This Row],[Cantitatea real contractata]]*Table5[[#This Row],[Prețul cu TVA]]</f>
        <v>188.64000000000001</v>
      </c>
      <c r="N13" s="36" t="s">
        <v>10</v>
      </c>
      <c r="O13" s="36" t="s">
        <v>5</v>
      </c>
      <c r="P13" s="37" t="s">
        <v>625</v>
      </c>
      <c r="Q13" s="36" t="s">
        <v>626</v>
      </c>
    </row>
    <row r="14" spans="1:20" s="6" customFormat="1" ht="45" x14ac:dyDescent="0.25">
      <c r="A14" s="9"/>
      <c r="B14" s="29" t="s">
        <v>403</v>
      </c>
      <c r="C14" s="36" t="s">
        <v>43</v>
      </c>
      <c r="D14" s="36">
        <v>1</v>
      </c>
      <c r="E14" s="36" t="s">
        <v>0</v>
      </c>
      <c r="F14" s="36" t="s">
        <v>6</v>
      </c>
      <c r="G14" s="36">
        <v>3000</v>
      </c>
      <c r="H14" s="36">
        <f>'SC"Imunotehnomed"SRL corect'!$G34*'SC"Imunotehnomed"SRL corect'!$J34</f>
        <v>314.40000000000003</v>
      </c>
      <c r="I14" s="36">
        <v>2.62</v>
      </c>
      <c r="J14" s="36">
        <v>3.1440000000000001</v>
      </c>
      <c r="K14" s="36">
        <v>3000</v>
      </c>
      <c r="L14" s="36">
        <f>Table5[[#This Row],[Cantitatea real contractata]]*Table5[[#This Row],[Prețul fără TVA]]</f>
        <v>7860</v>
      </c>
      <c r="M14" s="36">
        <f>Table5[[#This Row],[Cantitatea real contractata]]*Table5[[#This Row],[Prețul cu TVA]]</f>
        <v>9432</v>
      </c>
      <c r="N14" s="36" t="s">
        <v>10</v>
      </c>
      <c r="O14" s="36" t="s">
        <v>5</v>
      </c>
      <c r="P14" s="37" t="s">
        <v>625</v>
      </c>
      <c r="Q14" s="36" t="s">
        <v>626</v>
      </c>
    </row>
    <row r="15" spans="1:20" s="6" customFormat="1" ht="45" x14ac:dyDescent="0.25">
      <c r="A15" s="9"/>
      <c r="B15" s="29" t="s">
        <v>404</v>
      </c>
      <c r="C15" s="36" t="s">
        <v>44</v>
      </c>
      <c r="D15" s="36">
        <v>1</v>
      </c>
      <c r="E15" s="36" t="s">
        <v>0</v>
      </c>
      <c r="F15" s="36" t="s">
        <v>6</v>
      </c>
      <c r="G15" s="36">
        <v>100</v>
      </c>
      <c r="H15" s="36">
        <f>'SC"Imunotehnomed"SRL corect'!$G35*'SC"Imunotehnomed"SRL corect'!$J35</f>
        <v>6288</v>
      </c>
      <c r="I15" s="36">
        <v>2.62</v>
      </c>
      <c r="J15" s="36">
        <v>3.1440000000000001</v>
      </c>
      <c r="K15" s="36">
        <v>100</v>
      </c>
      <c r="L15" s="36">
        <f>Table5[[#This Row],[Cantitatea real contractata]]*Table5[[#This Row],[Prețul fără TVA]]</f>
        <v>262</v>
      </c>
      <c r="M15" s="36">
        <f>Table5[[#This Row],[Cantitatea real contractata]]*Table5[[#This Row],[Prețul cu TVA]]</f>
        <v>314.40000000000003</v>
      </c>
      <c r="N15" s="36" t="s">
        <v>10</v>
      </c>
      <c r="O15" s="36" t="s">
        <v>5</v>
      </c>
      <c r="P15" s="37" t="s">
        <v>625</v>
      </c>
      <c r="Q15" s="36" t="s">
        <v>626</v>
      </c>
    </row>
    <row r="16" spans="1:20" s="6" customFormat="1" ht="45" x14ac:dyDescent="0.25">
      <c r="A16" s="9"/>
      <c r="B16" s="29" t="s">
        <v>406</v>
      </c>
      <c r="C16" s="36" t="s">
        <v>46</v>
      </c>
      <c r="D16" s="36">
        <v>1</v>
      </c>
      <c r="E16" s="36" t="s">
        <v>0</v>
      </c>
      <c r="F16" s="36" t="s">
        <v>6</v>
      </c>
      <c r="G16" s="36">
        <v>300</v>
      </c>
      <c r="H16" s="36">
        <f>'SC"Imunotehnomed"SRL corect'!$G37*'SC"Imunotehnomed"SRL corect'!$J37</f>
        <v>6288</v>
      </c>
      <c r="I16" s="36">
        <v>2.62</v>
      </c>
      <c r="J16" s="36">
        <v>3.1440000000000001</v>
      </c>
      <c r="K16" s="36">
        <v>300</v>
      </c>
      <c r="L16" s="36">
        <f>Table5[[#This Row],[Cantitatea real contractata]]*Table5[[#This Row],[Prețul fără TVA]]</f>
        <v>786</v>
      </c>
      <c r="M16" s="36">
        <f>Table5[[#This Row],[Cantitatea real contractata]]*Table5[[#This Row],[Prețul cu TVA]]</f>
        <v>943.2</v>
      </c>
      <c r="N16" s="36" t="s">
        <v>10</v>
      </c>
      <c r="O16" s="36" t="s">
        <v>5</v>
      </c>
      <c r="P16" s="37" t="s">
        <v>625</v>
      </c>
      <c r="Q16" s="36" t="s">
        <v>626</v>
      </c>
    </row>
    <row r="17" spans="1:17" s="6" customFormat="1" ht="45" x14ac:dyDescent="0.25">
      <c r="A17" s="9"/>
      <c r="B17" s="29" t="s">
        <v>407</v>
      </c>
      <c r="C17" s="36" t="s">
        <v>47</v>
      </c>
      <c r="D17" s="36">
        <v>1</v>
      </c>
      <c r="E17" s="36" t="s">
        <v>0</v>
      </c>
      <c r="F17" s="36" t="s">
        <v>6</v>
      </c>
      <c r="G17" s="36">
        <v>1000</v>
      </c>
      <c r="H17" s="36">
        <f>'SC"Imunotehnomed"SRL corect'!$G38*'SC"Imunotehnomed"SRL corect'!$J38</f>
        <v>1572</v>
      </c>
      <c r="I17" s="36">
        <v>2.62</v>
      </c>
      <c r="J17" s="36">
        <v>3.1440000000000001</v>
      </c>
      <c r="K17" s="36">
        <v>1000</v>
      </c>
      <c r="L17" s="36">
        <f>Table5[[#This Row],[Cantitatea real contractata]]*Table5[[#This Row],[Prețul fără TVA]]</f>
        <v>2620</v>
      </c>
      <c r="M17" s="36">
        <f>Table5[[#This Row],[Cantitatea real contractata]]*Table5[[#This Row],[Prețul cu TVA]]</f>
        <v>3144</v>
      </c>
      <c r="N17" s="36" t="s">
        <v>10</v>
      </c>
      <c r="O17" s="36" t="s">
        <v>5</v>
      </c>
      <c r="P17" s="37" t="s">
        <v>625</v>
      </c>
      <c r="Q17" s="36" t="s">
        <v>626</v>
      </c>
    </row>
    <row r="18" spans="1:17" s="6" customFormat="1" ht="45" x14ac:dyDescent="0.25">
      <c r="A18" s="9"/>
      <c r="B18" s="29" t="s">
        <v>408</v>
      </c>
      <c r="C18" s="36" t="s">
        <v>48</v>
      </c>
      <c r="D18" s="36">
        <v>1</v>
      </c>
      <c r="E18" s="36" t="s">
        <v>0</v>
      </c>
      <c r="F18" s="36" t="s">
        <v>6</v>
      </c>
      <c r="G18" s="36">
        <v>25</v>
      </c>
      <c r="H18" s="36">
        <f>'SC"Imunotehnomed"SRL corect'!$G39*'SC"Imunotehnomed"SRL corect'!$J39</f>
        <v>1257.6000000000001</v>
      </c>
      <c r="I18" s="36">
        <v>2.62</v>
      </c>
      <c r="J18" s="36">
        <v>3.1440000000000001</v>
      </c>
      <c r="K18" s="36">
        <v>25</v>
      </c>
      <c r="L18" s="36">
        <f>Table5[[#This Row],[Cantitatea real contractata]]*Table5[[#This Row],[Prețul fără TVA]]</f>
        <v>65.5</v>
      </c>
      <c r="M18" s="36">
        <f>Table5[[#This Row],[Cantitatea real contractata]]*Table5[[#This Row],[Prețul cu TVA]]</f>
        <v>78.600000000000009</v>
      </c>
      <c r="N18" s="36" t="s">
        <v>10</v>
      </c>
      <c r="O18" s="36" t="s">
        <v>5</v>
      </c>
      <c r="P18" s="37" t="s">
        <v>625</v>
      </c>
      <c r="Q18" s="36" t="s">
        <v>626</v>
      </c>
    </row>
    <row r="19" spans="1:17" s="6" customFormat="1" ht="45" x14ac:dyDescent="0.25">
      <c r="A19" s="9"/>
      <c r="B19" s="29" t="s">
        <v>409</v>
      </c>
      <c r="C19" s="36" t="s">
        <v>49</v>
      </c>
      <c r="D19" s="36">
        <v>1</v>
      </c>
      <c r="E19" s="36" t="s">
        <v>0</v>
      </c>
      <c r="F19" s="36" t="s">
        <v>6</v>
      </c>
      <c r="G19" s="36">
        <v>1000</v>
      </c>
      <c r="H19" s="36">
        <f>'SC"Imunotehnomed"SRL corect'!$G40*'SC"Imunotehnomed"SRL corect'!$J40</f>
        <v>9432</v>
      </c>
      <c r="I19" s="36">
        <v>2.62</v>
      </c>
      <c r="J19" s="36">
        <v>3.1440000000000001</v>
      </c>
      <c r="K19" s="36">
        <v>1000</v>
      </c>
      <c r="L19" s="36">
        <f>Table5[[#This Row],[Cantitatea real contractata]]*Table5[[#This Row],[Prețul fără TVA]]</f>
        <v>2620</v>
      </c>
      <c r="M19" s="36">
        <f>Table5[[#This Row],[Cantitatea real contractata]]*Table5[[#This Row],[Prețul cu TVA]]</f>
        <v>3144</v>
      </c>
      <c r="N19" s="36" t="s">
        <v>10</v>
      </c>
      <c r="O19" s="36" t="s">
        <v>5</v>
      </c>
      <c r="P19" s="37" t="s">
        <v>625</v>
      </c>
      <c r="Q19" s="36" t="s">
        <v>626</v>
      </c>
    </row>
    <row r="20" spans="1:17" s="6" customFormat="1" ht="45" x14ac:dyDescent="0.25">
      <c r="A20" s="9"/>
      <c r="B20" s="29" t="s">
        <v>410</v>
      </c>
      <c r="C20" s="36" t="s">
        <v>50</v>
      </c>
      <c r="D20" s="36">
        <v>1</v>
      </c>
      <c r="E20" s="36" t="s">
        <v>0</v>
      </c>
      <c r="F20" s="36" t="s">
        <v>6</v>
      </c>
      <c r="G20" s="36">
        <v>200</v>
      </c>
      <c r="H20" s="36">
        <f>'SC"Imunotehnomed"SRL corect'!$G41*'SC"Imunotehnomed"SRL corect'!$J41</f>
        <v>1572</v>
      </c>
      <c r="I20" s="36">
        <v>2.62</v>
      </c>
      <c r="J20" s="36">
        <v>3.1440000000000001</v>
      </c>
      <c r="K20" s="36">
        <v>200</v>
      </c>
      <c r="L20" s="36">
        <f>Table5[[#This Row],[Cantitatea real contractata]]*Table5[[#This Row],[Prețul fără TVA]]</f>
        <v>524</v>
      </c>
      <c r="M20" s="36">
        <f>Table5[[#This Row],[Cantitatea real contractata]]*Table5[[#This Row],[Prețul cu TVA]]</f>
        <v>628.80000000000007</v>
      </c>
      <c r="N20" s="36" t="s">
        <v>10</v>
      </c>
      <c r="O20" s="36" t="s">
        <v>5</v>
      </c>
      <c r="P20" s="37" t="s">
        <v>625</v>
      </c>
      <c r="Q20" s="36" t="s">
        <v>626</v>
      </c>
    </row>
    <row r="21" spans="1:17" s="6" customFormat="1" ht="45" x14ac:dyDescent="0.25">
      <c r="A21" s="9"/>
      <c r="B21" s="29" t="s">
        <v>411</v>
      </c>
      <c r="C21" s="36" t="s">
        <v>51</v>
      </c>
      <c r="D21" s="36">
        <v>1</v>
      </c>
      <c r="E21" s="36" t="s">
        <v>0</v>
      </c>
      <c r="F21" s="36" t="s">
        <v>6</v>
      </c>
      <c r="G21" s="36">
        <v>300</v>
      </c>
      <c r="H21" s="36">
        <f>'SC"Imunotehnomed"SRL corect'!$G42*'SC"Imunotehnomed"SRL corect'!$J42</f>
        <v>9432</v>
      </c>
      <c r="I21" s="36">
        <v>2.62</v>
      </c>
      <c r="J21" s="36">
        <v>3.1440000000000001</v>
      </c>
      <c r="K21" s="36">
        <v>300</v>
      </c>
      <c r="L21" s="36">
        <f>Table5[[#This Row],[Cantitatea real contractata]]*Table5[[#This Row],[Prețul fără TVA]]</f>
        <v>786</v>
      </c>
      <c r="M21" s="36">
        <f>Table5[[#This Row],[Cantitatea real contractata]]*Table5[[#This Row],[Prețul cu TVA]]</f>
        <v>943.2</v>
      </c>
      <c r="N21" s="36" t="s">
        <v>10</v>
      </c>
      <c r="O21" s="36" t="s">
        <v>5</v>
      </c>
      <c r="P21" s="37" t="s">
        <v>625</v>
      </c>
      <c r="Q21" s="36" t="s">
        <v>626</v>
      </c>
    </row>
    <row r="22" spans="1:17" s="6" customFormat="1" ht="45" x14ac:dyDescent="0.25">
      <c r="A22" s="9"/>
      <c r="B22" s="29" t="s">
        <v>413</v>
      </c>
      <c r="C22" s="36" t="s">
        <v>53</v>
      </c>
      <c r="D22" s="36">
        <v>1</v>
      </c>
      <c r="E22" s="36" t="s">
        <v>0</v>
      </c>
      <c r="F22" s="36" t="s">
        <v>6</v>
      </c>
      <c r="G22" s="36">
        <v>100</v>
      </c>
      <c r="H22" s="36">
        <f>'SC"Imunotehnomed"SRL corect'!$G44*'SC"Imunotehnomed"SRL corect'!$J44</f>
        <v>1886.4</v>
      </c>
      <c r="I22" s="36">
        <v>2.62</v>
      </c>
      <c r="J22" s="36">
        <v>3.1440000000000001</v>
      </c>
      <c r="K22" s="36">
        <v>100</v>
      </c>
      <c r="L22" s="36">
        <f>Table5[[#This Row],[Cantitatea real contractata]]*Table5[[#This Row],[Prețul fără TVA]]</f>
        <v>262</v>
      </c>
      <c r="M22" s="36">
        <f>Table5[[#This Row],[Cantitatea real contractata]]*Table5[[#This Row],[Prețul cu TVA]]</f>
        <v>314.40000000000003</v>
      </c>
      <c r="N22" s="36" t="s">
        <v>10</v>
      </c>
      <c r="O22" s="36" t="s">
        <v>5</v>
      </c>
      <c r="P22" s="37" t="s">
        <v>625</v>
      </c>
      <c r="Q22" s="36" t="s">
        <v>626</v>
      </c>
    </row>
    <row r="23" spans="1:17" s="6" customFormat="1" ht="45" x14ac:dyDescent="0.25">
      <c r="A23" s="9"/>
      <c r="B23" s="29" t="s">
        <v>414</v>
      </c>
      <c r="C23" s="36" t="s">
        <v>54</v>
      </c>
      <c r="D23" s="36">
        <v>1</v>
      </c>
      <c r="E23" s="36" t="s">
        <v>0</v>
      </c>
      <c r="F23" s="36" t="s">
        <v>6</v>
      </c>
      <c r="G23" s="36">
        <v>1000</v>
      </c>
      <c r="H23" s="36">
        <f>'SC"Imunotehnomed"SRL corect'!$G45*'SC"Imunotehnomed"SRL corect'!$J45</f>
        <v>12576</v>
      </c>
      <c r="I23" s="36">
        <v>2.62</v>
      </c>
      <c r="J23" s="36">
        <v>3.1440000000000001</v>
      </c>
      <c r="K23" s="36">
        <v>1000</v>
      </c>
      <c r="L23" s="36">
        <f>Table5[[#This Row],[Cantitatea real contractata]]*Table5[[#This Row],[Prețul fără TVA]]</f>
        <v>2620</v>
      </c>
      <c r="M23" s="36">
        <f>Table5[[#This Row],[Cantitatea real contractata]]*Table5[[#This Row],[Prețul cu TVA]]</f>
        <v>3144</v>
      </c>
      <c r="N23" s="36" t="s">
        <v>10</v>
      </c>
      <c r="O23" s="36" t="s">
        <v>5</v>
      </c>
      <c r="P23" s="37" t="s">
        <v>625</v>
      </c>
      <c r="Q23" s="36" t="s">
        <v>626</v>
      </c>
    </row>
    <row r="24" spans="1:17" s="6" customFormat="1" ht="45" x14ac:dyDescent="0.25">
      <c r="A24" s="9"/>
      <c r="B24" s="29" t="s">
        <v>415</v>
      </c>
      <c r="C24" s="36" t="s">
        <v>55</v>
      </c>
      <c r="D24" s="36">
        <v>1</v>
      </c>
      <c r="E24" s="36" t="s">
        <v>0</v>
      </c>
      <c r="F24" s="36" t="s">
        <v>6</v>
      </c>
      <c r="G24" s="36">
        <v>150</v>
      </c>
      <c r="H24" s="36">
        <f>'SC"Imunotehnomed"SRL corect'!$G46*'SC"Imunotehnomed"SRL corect'!$J46</f>
        <v>628.80000000000007</v>
      </c>
      <c r="I24" s="36">
        <v>2.62</v>
      </c>
      <c r="J24" s="36">
        <v>3.1440000000000001</v>
      </c>
      <c r="K24" s="36">
        <v>150</v>
      </c>
      <c r="L24" s="36">
        <f>Table5[[#This Row],[Cantitatea real contractata]]*Table5[[#This Row],[Prețul fără TVA]]</f>
        <v>393</v>
      </c>
      <c r="M24" s="36">
        <f>Table5[[#This Row],[Cantitatea real contractata]]*Table5[[#This Row],[Prețul cu TVA]]</f>
        <v>471.6</v>
      </c>
      <c r="N24" s="36" t="s">
        <v>10</v>
      </c>
      <c r="O24" s="36" t="s">
        <v>5</v>
      </c>
      <c r="P24" s="37" t="s">
        <v>625</v>
      </c>
      <c r="Q24" s="36" t="s">
        <v>626</v>
      </c>
    </row>
    <row r="25" spans="1:17" s="6" customFormat="1" ht="45" x14ac:dyDescent="0.25">
      <c r="A25" s="9"/>
      <c r="B25" s="29" t="s">
        <v>416</v>
      </c>
      <c r="C25" s="36" t="s">
        <v>56</v>
      </c>
      <c r="D25" s="36">
        <v>1</v>
      </c>
      <c r="E25" s="36" t="s">
        <v>0</v>
      </c>
      <c r="F25" s="36" t="s">
        <v>6</v>
      </c>
      <c r="G25" s="36">
        <v>300</v>
      </c>
      <c r="H25" s="36">
        <f>'SC"Imunotehnomed"SRL corect'!$G47*'SC"Imunotehnomed"SRL corect'!$J47</f>
        <v>314.40000000000003</v>
      </c>
      <c r="I25" s="36">
        <v>2.62</v>
      </c>
      <c r="J25" s="36">
        <v>3.1440000000000001</v>
      </c>
      <c r="K25" s="36">
        <v>300</v>
      </c>
      <c r="L25" s="36">
        <f>Table5[[#This Row],[Cantitatea real contractata]]*Table5[[#This Row],[Prețul fără TVA]]</f>
        <v>786</v>
      </c>
      <c r="M25" s="36">
        <f>Table5[[#This Row],[Cantitatea real contractata]]*Table5[[#This Row],[Prețul cu TVA]]</f>
        <v>943.2</v>
      </c>
      <c r="N25" s="36" t="s">
        <v>10</v>
      </c>
      <c r="O25" s="36" t="s">
        <v>5</v>
      </c>
      <c r="P25" s="37" t="s">
        <v>625</v>
      </c>
      <c r="Q25" s="36" t="s">
        <v>626</v>
      </c>
    </row>
    <row r="26" spans="1:17" s="6" customFormat="1" ht="45" x14ac:dyDescent="0.25">
      <c r="A26" s="9"/>
      <c r="B26" s="29" t="s">
        <v>417</v>
      </c>
      <c r="C26" s="36" t="s">
        <v>57</v>
      </c>
      <c r="D26" s="36">
        <v>1</v>
      </c>
      <c r="E26" s="36" t="s">
        <v>0</v>
      </c>
      <c r="F26" s="36" t="s">
        <v>6</v>
      </c>
      <c r="G26" s="36">
        <v>1000</v>
      </c>
      <c r="H26" s="36">
        <f>'SC"Imunotehnomed"SRL corect'!$G48*'SC"Imunotehnomed"SRL corect'!$J48</f>
        <v>9432</v>
      </c>
      <c r="I26" s="36">
        <v>2.62</v>
      </c>
      <c r="J26" s="36">
        <v>3.1440000000000001</v>
      </c>
      <c r="K26" s="36">
        <v>1000</v>
      </c>
      <c r="L26" s="36">
        <f>Table5[[#This Row],[Cantitatea real contractata]]*Table5[[#This Row],[Prețul fără TVA]]</f>
        <v>2620</v>
      </c>
      <c r="M26" s="36">
        <f>Table5[[#This Row],[Cantitatea real contractata]]*Table5[[#This Row],[Prețul cu TVA]]</f>
        <v>3144</v>
      </c>
      <c r="N26" s="36" t="s">
        <v>10</v>
      </c>
      <c r="O26" s="36" t="s">
        <v>5</v>
      </c>
      <c r="P26" s="37" t="s">
        <v>625</v>
      </c>
      <c r="Q26" s="36" t="s">
        <v>626</v>
      </c>
    </row>
    <row r="27" spans="1:17" s="6" customFormat="1" ht="45" x14ac:dyDescent="0.25">
      <c r="A27" s="9"/>
      <c r="B27" s="29" t="s">
        <v>418</v>
      </c>
      <c r="C27" s="36" t="s">
        <v>58</v>
      </c>
      <c r="D27" s="36">
        <v>1</v>
      </c>
      <c r="E27" s="36" t="s">
        <v>0</v>
      </c>
      <c r="F27" s="36" t="s">
        <v>6</v>
      </c>
      <c r="G27" s="36">
        <v>500</v>
      </c>
      <c r="H27" s="36">
        <f>'SC"Imunotehnomed"SRL corect'!$G49*'SC"Imunotehnomed"SRL corect'!$J49</f>
        <v>628.80000000000007</v>
      </c>
      <c r="I27" s="36">
        <v>2.62</v>
      </c>
      <c r="J27" s="36">
        <v>3.1440000000000001</v>
      </c>
      <c r="K27" s="36">
        <v>500</v>
      </c>
      <c r="L27" s="36">
        <f>Table5[[#This Row],[Cantitatea real contractata]]*Table5[[#This Row],[Prețul fără TVA]]</f>
        <v>1310</v>
      </c>
      <c r="M27" s="36">
        <f>Table5[[#This Row],[Cantitatea real contractata]]*Table5[[#This Row],[Prețul cu TVA]]</f>
        <v>1572</v>
      </c>
      <c r="N27" s="36" t="s">
        <v>10</v>
      </c>
      <c r="O27" s="36" t="s">
        <v>5</v>
      </c>
      <c r="P27" s="37" t="s">
        <v>625</v>
      </c>
      <c r="Q27" s="36" t="s">
        <v>626</v>
      </c>
    </row>
    <row r="28" spans="1:17" s="6" customFormat="1" ht="45" x14ac:dyDescent="0.25">
      <c r="A28" s="9"/>
      <c r="B28" s="29" t="s">
        <v>419</v>
      </c>
      <c r="C28" s="36" t="s">
        <v>59</v>
      </c>
      <c r="D28" s="36">
        <v>1</v>
      </c>
      <c r="E28" s="36" t="s">
        <v>0</v>
      </c>
      <c r="F28" s="36" t="s">
        <v>6</v>
      </c>
      <c r="G28" s="36">
        <v>500</v>
      </c>
      <c r="H28" s="36">
        <f>'SC"Imunotehnomed"SRL corect'!$G50*'SC"Imunotehnomed"SRL corect'!$J50</f>
        <v>3144</v>
      </c>
      <c r="I28" s="36">
        <v>2.62</v>
      </c>
      <c r="J28" s="36">
        <v>3.1440000000000001</v>
      </c>
      <c r="K28" s="36">
        <v>500</v>
      </c>
      <c r="L28" s="36">
        <f>Table5[[#This Row],[Cantitatea real contractata]]*Table5[[#This Row],[Prețul fără TVA]]</f>
        <v>1310</v>
      </c>
      <c r="M28" s="36">
        <f>Table5[[#This Row],[Cantitatea real contractata]]*Table5[[#This Row],[Prețul cu TVA]]</f>
        <v>1572</v>
      </c>
      <c r="N28" s="36" t="s">
        <v>10</v>
      </c>
      <c r="O28" s="36" t="s">
        <v>5</v>
      </c>
      <c r="P28" s="37" t="s">
        <v>625</v>
      </c>
      <c r="Q28" s="36" t="s">
        <v>626</v>
      </c>
    </row>
    <row r="29" spans="1:17" s="6" customFormat="1" ht="45" x14ac:dyDescent="0.25">
      <c r="A29" s="9"/>
      <c r="B29" s="29" t="s">
        <v>420</v>
      </c>
      <c r="C29" s="36" t="s">
        <v>60</v>
      </c>
      <c r="D29" s="36">
        <v>1</v>
      </c>
      <c r="E29" s="36" t="s">
        <v>0</v>
      </c>
      <c r="F29" s="36" t="s">
        <v>6</v>
      </c>
      <c r="G29" s="36">
        <v>3000</v>
      </c>
      <c r="H29" s="36">
        <f>'SC"Imunotehnomed"SRL corect'!$G51*'SC"Imunotehnomed"SRL corect'!$J51</f>
        <v>3144</v>
      </c>
      <c r="I29" s="36">
        <v>2.62</v>
      </c>
      <c r="J29" s="36">
        <v>3.1440000000000001</v>
      </c>
      <c r="K29" s="36">
        <v>3000</v>
      </c>
      <c r="L29" s="36">
        <f>Table5[[#This Row],[Cantitatea real contractata]]*Table5[[#This Row],[Prețul fără TVA]]</f>
        <v>7860</v>
      </c>
      <c r="M29" s="36">
        <f>Table5[[#This Row],[Cantitatea real contractata]]*Table5[[#This Row],[Prețul cu TVA]]</f>
        <v>9432</v>
      </c>
      <c r="N29" s="36" t="s">
        <v>10</v>
      </c>
      <c r="O29" s="36" t="s">
        <v>5</v>
      </c>
      <c r="P29" s="37" t="s">
        <v>625</v>
      </c>
      <c r="Q29" s="36" t="s">
        <v>626</v>
      </c>
    </row>
    <row r="30" spans="1:17" s="6" customFormat="1" ht="45" x14ac:dyDescent="0.25">
      <c r="A30" s="9"/>
      <c r="B30" s="29" t="s">
        <v>422</v>
      </c>
      <c r="C30" s="36" t="s">
        <v>62</v>
      </c>
      <c r="D30" s="36">
        <v>1</v>
      </c>
      <c r="E30" s="36" t="s">
        <v>0</v>
      </c>
      <c r="F30" s="36" t="s">
        <v>6</v>
      </c>
      <c r="G30" s="36">
        <v>4000</v>
      </c>
      <c r="H30" s="36">
        <f>'SC"Imunotehnomed"SRL corect'!$G53*'SC"Imunotehnomed"SRL corect'!$J53</f>
        <v>15720</v>
      </c>
      <c r="I30" s="36">
        <v>2.62</v>
      </c>
      <c r="J30" s="36">
        <v>3.1440000000000001</v>
      </c>
      <c r="K30" s="36">
        <v>4000</v>
      </c>
      <c r="L30" s="36">
        <f>Table5[[#This Row],[Cantitatea real contractata]]*Table5[[#This Row],[Prețul fără TVA]]</f>
        <v>10480</v>
      </c>
      <c r="M30" s="36">
        <f>Table5[[#This Row],[Cantitatea real contractata]]*Table5[[#This Row],[Prețul cu TVA]]</f>
        <v>12576</v>
      </c>
      <c r="N30" s="36" t="s">
        <v>10</v>
      </c>
      <c r="O30" s="36" t="s">
        <v>5</v>
      </c>
      <c r="P30" s="37" t="s">
        <v>625</v>
      </c>
      <c r="Q30" s="36" t="s">
        <v>626</v>
      </c>
    </row>
    <row r="31" spans="1:17" s="6" customFormat="1" ht="45" x14ac:dyDescent="0.25">
      <c r="A31" s="9"/>
      <c r="B31" s="29" t="s">
        <v>423</v>
      </c>
      <c r="C31" s="36" t="s">
        <v>63</v>
      </c>
      <c r="D31" s="36">
        <v>1</v>
      </c>
      <c r="E31" s="36" t="s">
        <v>0</v>
      </c>
      <c r="F31" s="36" t="s">
        <v>6</v>
      </c>
      <c r="G31" s="36">
        <v>100</v>
      </c>
      <c r="H31" s="36">
        <f>'SC"Imunotehnomed"SRL corect'!$G54*'SC"Imunotehnomed"SRL corect'!$J54</f>
        <v>1572</v>
      </c>
      <c r="I31" s="36">
        <v>2.62</v>
      </c>
      <c r="J31" s="36">
        <v>3.1440000000000001</v>
      </c>
      <c r="K31" s="36">
        <v>100</v>
      </c>
      <c r="L31" s="36">
        <f>Table5[[#This Row],[Cantitatea real contractata]]*Table5[[#This Row],[Prețul fără TVA]]</f>
        <v>262</v>
      </c>
      <c r="M31" s="36">
        <f>Table5[[#This Row],[Cantitatea real contractata]]*Table5[[#This Row],[Prețul cu TVA]]</f>
        <v>314.40000000000003</v>
      </c>
      <c r="N31" s="36" t="s">
        <v>10</v>
      </c>
      <c r="O31" s="36" t="s">
        <v>5</v>
      </c>
      <c r="P31" s="37" t="s">
        <v>625</v>
      </c>
      <c r="Q31" s="36" t="s">
        <v>626</v>
      </c>
    </row>
    <row r="32" spans="1:17" s="6" customFormat="1" ht="45" x14ac:dyDescent="0.25">
      <c r="A32" s="9"/>
      <c r="B32" s="29" t="s">
        <v>425</v>
      </c>
      <c r="C32" s="36" t="s">
        <v>65</v>
      </c>
      <c r="D32" s="36">
        <v>1</v>
      </c>
      <c r="E32" s="36" t="s">
        <v>0</v>
      </c>
      <c r="F32" s="36" t="s">
        <v>6</v>
      </c>
      <c r="G32" s="36">
        <v>100</v>
      </c>
      <c r="H32" s="36">
        <f>'SC"Imunotehnomed"SRL corect'!$G56*'SC"Imunotehnomed"SRL corect'!$J56</f>
        <v>62880</v>
      </c>
      <c r="I32" s="36">
        <v>2.62</v>
      </c>
      <c r="J32" s="36">
        <v>3.1440000000000001</v>
      </c>
      <c r="K32" s="36">
        <v>100</v>
      </c>
      <c r="L32" s="36">
        <f>Table5[[#This Row],[Cantitatea real contractata]]*Table5[[#This Row],[Prețul fără TVA]]</f>
        <v>262</v>
      </c>
      <c r="M32" s="36">
        <f>Table5[[#This Row],[Cantitatea real contractata]]*Table5[[#This Row],[Prețul cu TVA]]</f>
        <v>314.40000000000003</v>
      </c>
      <c r="N32" s="36" t="s">
        <v>10</v>
      </c>
      <c r="O32" s="36" t="s">
        <v>5</v>
      </c>
      <c r="P32" s="37" t="s">
        <v>625</v>
      </c>
      <c r="Q32" s="36" t="s">
        <v>626</v>
      </c>
    </row>
    <row r="33" spans="1:17" s="6" customFormat="1" ht="45" x14ac:dyDescent="0.25">
      <c r="A33" s="9"/>
      <c r="B33" s="29" t="s">
        <v>427</v>
      </c>
      <c r="C33" s="36" t="s">
        <v>67</v>
      </c>
      <c r="D33" s="36">
        <v>1</v>
      </c>
      <c r="E33" s="36" t="s">
        <v>0</v>
      </c>
      <c r="F33" s="36" t="s">
        <v>6</v>
      </c>
      <c r="G33" s="36">
        <v>30</v>
      </c>
      <c r="H33" s="36">
        <f>'SC"Imunotehnomed"SRL corect'!$G58*'SC"Imunotehnomed"SRL corect'!$J58</f>
        <v>314.40000000000003</v>
      </c>
      <c r="I33" s="36">
        <v>2.62</v>
      </c>
      <c r="J33" s="36">
        <v>3.1440000000000001</v>
      </c>
      <c r="K33" s="36">
        <v>30</v>
      </c>
      <c r="L33" s="36">
        <f>Table5[[#This Row],[Cantitatea real contractata]]*Table5[[#This Row],[Prețul fără TVA]]</f>
        <v>78.600000000000009</v>
      </c>
      <c r="M33" s="36">
        <f>Table5[[#This Row],[Cantitatea real contractata]]*Table5[[#This Row],[Prețul cu TVA]]</f>
        <v>94.320000000000007</v>
      </c>
      <c r="N33" s="36" t="s">
        <v>10</v>
      </c>
      <c r="O33" s="36" t="s">
        <v>5</v>
      </c>
      <c r="P33" s="37" t="s">
        <v>625</v>
      </c>
      <c r="Q33" s="36" t="s">
        <v>626</v>
      </c>
    </row>
    <row r="34" spans="1:17" s="6" customFormat="1" ht="45" x14ac:dyDescent="0.25">
      <c r="A34" s="9"/>
      <c r="B34" s="29" t="s">
        <v>428</v>
      </c>
      <c r="C34" s="36" t="s">
        <v>68</v>
      </c>
      <c r="D34" s="36">
        <v>1</v>
      </c>
      <c r="E34" s="36" t="s">
        <v>0</v>
      </c>
      <c r="F34" s="36" t="s">
        <v>6</v>
      </c>
      <c r="G34" s="36">
        <v>100</v>
      </c>
      <c r="H34" s="36">
        <f>'SC"Imunotehnomed"SRL corect'!$G59*'SC"Imunotehnomed"SRL corect'!$J59</f>
        <v>25152</v>
      </c>
      <c r="I34" s="36">
        <v>2.62</v>
      </c>
      <c r="J34" s="36">
        <v>3.1440000000000001</v>
      </c>
      <c r="K34" s="36">
        <v>100</v>
      </c>
      <c r="L34" s="36">
        <f>Table5[[#This Row],[Cantitatea real contractata]]*Table5[[#This Row],[Prețul fără TVA]]</f>
        <v>262</v>
      </c>
      <c r="M34" s="36">
        <f>Table5[[#This Row],[Cantitatea real contractata]]*Table5[[#This Row],[Prețul cu TVA]]</f>
        <v>314.40000000000003</v>
      </c>
      <c r="N34" s="36" t="s">
        <v>10</v>
      </c>
      <c r="O34" s="36" t="s">
        <v>5</v>
      </c>
      <c r="P34" s="37" t="s">
        <v>625</v>
      </c>
      <c r="Q34" s="36" t="s">
        <v>626</v>
      </c>
    </row>
    <row r="35" spans="1:17" s="6" customFormat="1" ht="45" x14ac:dyDescent="0.25">
      <c r="A35" s="9"/>
      <c r="B35" s="29" t="s">
        <v>429</v>
      </c>
      <c r="C35" s="36" t="s">
        <v>69</v>
      </c>
      <c r="D35" s="36">
        <v>1</v>
      </c>
      <c r="E35" s="36" t="s">
        <v>0</v>
      </c>
      <c r="F35" s="36" t="s">
        <v>6</v>
      </c>
      <c r="G35" s="36">
        <v>2000</v>
      </c>
      <c r="H35" s="36">
        <f>'SC"Imunotehnomed"SRL corect'!$G60*'SC"Imunotehnomed"SRL corect'!$J60</f>
        <v>1572</v>
      </c>
      <c r="I35" s="36">
        <v>2.62</v>
      </c>
      <c r="J35" s="36">
        <v>3.1440000000000001</v>
      </c>
      <c r="K35" s="36">
        <v>2000</v>
      </c>
      <c r="L35" s="36">
        <f>Table5[[#This Row],[Cantitatea real contractata]]*Table5[[#This Row],[Prețul fără TVA]]</f>
        <v>5240</v>
      </c>
      <c r="M35" s="36">
        <f>Table5[[#This Row],[Cantitatea real contractata]]*Table5[[#This Row],[Prețul cu TVA]]</f>
        <v>6288</v>
      </c>
      <c r="N35" s="36" t="s">
        <v>10</v>
      </c>
      <c r="O35" s="36" t="s">
        <v>5</v>
      </c>
      <c r="P35" s="37" t="s">
        <v>625</v>
      </c>
      <c r="Q35" s="36" t="s">
        <v>626</v>
      </c>
    </row>
    <row r="36" spans="1:17" s="6" customFormat="1" ht="45" x14ac:dyDescent="0.25">
      <c r="A36" s="9"/>
      <c r="B36" s="29" t="s">
        <v>430</v>
      </c>
      <c r="C36" s="36" t="s">
        <v>70</v>
      </c>
      <c r="D36" s="36">
        <v>1</v>
      </c>
      <c r="E36" s="36" t="s">
        <v>0</v>
      </c>
      <c r="F36" s="36" t="s">
        <v>6</v>
      </c>
      <c r="G36" s="36">
        <v>500</v>
      </c>
      <c r="H36" s="36">
        <f>'SC"Imunotehnomed"SRL corect'!$G61*'SC"Imunotehnomed"SRL corect'!$J61</f>
        <v>3144</v>
      </c>
      <c r="I36" s="36">
        <v>2.62</v>
      </c>
      <c r="J36" s="36">
        <v>3.1440000000000001</v>
      </c>
      <c r="K36" s="36">
        <v>500</v>
      </c>
      <c r="L36" s="36">
        <f>Table5[[#This Row],[Cantitatea real contractata]]*Table5[[#This Row],[Prețul fără TVA]]</f>
        <v>1310</v>
      </c>
      <c r="M36" s="36">
        <f>Table5[[#This Row],[Cantitatea real contractata]]*Table5[[#This Row],[Prețul cu TVA]]</f>
        <v>1572</v>
      </c>
      <c r="N36" s="36" t="s">
        <v>10</v>
      </c>
      <c r="O36" s="36" t="s">
        <v>5</v>
      </c>
      <c r="P36" s="37" t="s">
        <v>625</v>
      </c>
      <c r="Q36" s="36" t="s">
        <v>626</v>
      </c>
    </row>
    <row r="37" spans="1:17" s="6" customFormat="1" ht="45" x14ac:dyDescent="0.25">
      <c r="A37" s="9"/>
      <c r="B37" s="29" t="s">
        <v>433</v>
      </c>
      <c r="C37" s="36" t="s">
        <v>74</v>
      </c>
      <c r="D37" s="36">
        <v>1</v>
      </c>
      <c r="E37" s="36" t="s">
        <v>0</v>
      </c>
      <c r="F37" s="36" t="s">
        <v>6</v>
      </c>
      <c r="G37" s="36">
        <v>2000</v>
      </c>
      <c r="H37" s="36">
        <f>'SC"Imunotehnomed"SRL corect'!$G64*'SC"Imunotehnomed"SRL corect'!$J64</f>
        <v>943.2</v>
      </c>
      <c r="I37" s="36">
        <v>2.62</v>
      </c>
      <c r="J37" s="36">
        <v>3.1440000000000001</v>
      </c>
      <c r="K37" s="36">
        <v>2000</v>
      </c>
      <c r="L37" s="36">
        <f>Table5[[#This Row],[Cantitatea real contractata]]*Table5[[#This Row],[Prețul fără TVA]]</f>
        <v>5240</v>
      </c>
      <c r="M37" s="36">
        <f>Table5[[#This Row],[Cantitatea real contractata]]*Table5[[#This Row],[Prețul cu TVA]]</f>
        <v>6288</v>
      </c>
      <c r="N37" s="36" t="s">
        <v>10</v>
      </c>
      <c r="O37" s="36" t="s">
        <v>5</v>
      </c>
      <c r="P37" s="37" t="s">
        <v>625</v>
      </c>
      <c r="Q37" s="36" t="s">
        <v>626</v>
      </c>
    </row>
    <row r="38" spans="1:17" s="6" customFormat="1" ht="45" x14ac:dyDescent="0.25">
      <c r="A38" s="9"/>
      <c r="B38" s="29" t="s">
        <v>434</v>
      </c>
      <c r="C38" s="36" t="s">
        <v>75</v>
      </c>
      <c r="D38" s="36">
        <v>1</v>
      </c>
      <c r="E38" s="36" t="s">
        <v>0</v>
      </c>
      <c r="F38" s="36" t="s">
        <v>6</v>
      </c>
      <c r="G38" s="36">
        <v>500</v>
      </c>
      <c r="H38" s="36">
        <f>'SC"Imunotehnomed"SRL corect'!$G65*'SC"Imunotehnomed"SRL corect'!$J65</f>
        <v>15720</v>
      </c>
      <c r="I38" s="36">
        <v>2.62</v>
      </c>
      <c r="J38" s="36">
        <v>3.1440000000000001</v>
      </c>
      <c r="K38" s="36">
        <v>500</v>
      </c>
      <c r="L38" s="36">
        <f>Table5[[#This Row],[Cantitatea real contractata]]*Table5[[#This Row],[Prețul fără TVA]]</f>
        <v>1310</v>
      </c>
      <c r="M38" s="36">
        <f>Table5[[#This Row],[Cantitatea real contractata]]*Table5[[#This Row],[Prețul cu TVA]]</f>
        <v>1572</v>
      </c>
      <c r="N38" s="36" t="s">
        <v>10</v>
      </c>
      <c r="O38" s="36" t="s">
        <v>5</v>
      </c>
      <c r="P38" s="37" t="s">
        <v>625</v>
      </c>
      <c r="Q38" s="36" t="s">
        <v>626</v>
      </c>
    </row>
    <row r="39" spans="1:17" s="6" customFormat="1" ht="45" x14ac:dyDescent="0.25">
      <c r="A39" s="9"/>
      <c r="B39" s="29" t="s">
        <v>436</v>
      </c>
      <c r="C39" s="36" t="s">
        <v>77</v>
      </c>
      <c r="D39" s="36">
        <v>1</v>
      </c>
      <c r="E39" s="36" t="s">
        <v>0</v>
      </c>
      <c r="F39" s="36" t="s">
        <v>6</v>
      </c>
      <c r="G39" s="36">
        <v>400</v>
      </c>
      <c r="H39" s="36">
        <f>'SC"Imunotehnomed"SRL corect'!$G67*'SC"Imunotehnomed"SRL corect'!$J67</f>
        <v>314.40000000000003</v>
      </c>
      <c r="I39" s="36">
        <v>2.62</v>
      </c>
      <c r="J39" s="36">
        <v>3.1440000000000001</v>
      </c>
      <c r="K39" s="36">
        <v>400</v>
      </c>
      <c r="L39" s="36">
        <f>Table5[[#This Row],[Cantitatea real contractata]]*Table5[[#This Row],[Prețul fără TVA]]</f>
        <v>1048</v>
      </c>
      <c r="M39" s="36">
        <f>Table5[[#This Row],[Cantitatea real contractata]]*Table5[[#This Row],[Prețul cu TVA]]</f>
        <v>1257.6000000000001</v>
      </c>
      <c r="N39" s="36" t="s">
        <v>10</v>
      </c>
      <c r="O39" s="36" t="s">
        <v>5</v>
      </c>
      <c r="P39" s="37" t="s">
        <v>625</v>
      </c>
      <c r="Q39" s="36" t="s">
        <v>626</v>
      </c>
    </row>
    <row r="40" spans="1:17" s="6" customFormat="1" ht="45" x14ac:dyDescent="0.25">
      <c r="A40" s="9"/>
      <c r="B40" s="29" t="s">
        <v>438</v>
      </c>
      <c r="C40" s="36" t="s">
        <v>79</v>
      </c>
      <c r="D40" s="36">
        <v>1</v>
      </c>
      <c r="E40" s="36" t="s">
        <v>0</v>
      </c>
      <c r="F40" s="36" t="s">
        <v>6</v>
      </c>
      <c r="G40" s="36">
        <v>3000</v>
      </c>
      <c r="H40" s="36">
        <f>'SC"Imunotehnomed"SRL corect'!$G69*'SC"Imunotehnomed"SRL corect'!$J69</f>
        <v>7860</v>
      </c>
      <c r="I40" s="36">
        <v>2.62</v>
      </c>
      <c r="J40" s="36">
        <v>3.1440000000000001</v>
      </c>
      <c r="K40" s="36">
        <v>3000</v>
      </c>
      <c r="L40" s="36">
        <f>Table5[[#This Row],[Cantitatea real contractata]]*Table5[[#This Row],[Prețul fără TVA]]</f>
        <v>7860</v>
      </c>
      <c r="M40" s="36">
        <f>Table5[[#This Row],[Cantitatea real contractata]]*Table5[[#This Row],[Prețul cu TVA]]</f>
        <v>9432</v>
      </c>
      <c r="N40" s="36" t="s">
        <v>10</v>
      </c>
      <c r="O40" s="36" t="s">
        <v>5</v>
      </c>
      <c r="P40" s="37" t="s">
        <v>625</v>
      </c>
      <c r="Q40" s="36" t="s">
        <v>626</v>
      </c>
    </row>
    <row r="41" spans="1:17" s="6" customFormat="1" ht="45" x14ac:dyDescent="0.25">
      <c r="A41" s="9"/>
      <c r="B41" s="29" t="s">
        <v>439</v>
      </c>
      <c r="C41" s="36" t="s">
        <v>80</v>
      </c>
      <c r="D41" s="36">
        <v>1</v>
      </c>
      <c r="E41" s="36" t="s">
        <v>0</v>
      </c>
      <c r="F41" s="36" t="s">
        <v>6</v>
      </c>
      <c r="G41" s="36">
        <v>500</v>
      </c>
      <c r="H41" s="36">
        <f>'SC"Imunotehnomed"SRL corect'!$G70*'SC"Imunotehnomed"SRL corect'!$J70</f>
        <v>314.40000000000003</v>
      </c>
      <c r="I41" s="36">
        <v>2.62</v>
      </c>
      <c r="J41" s="36">
        <v>3.1440000000000001</v>
      </c>
      <c r="K41" s="36">
        <v>500</v>
      </c>
      <c r="L41" s="36">
        <f>Table5[[#This Row],[Cantitatea real contractata]]*Table5[[#This Row],[Prețul fără TVA]]</f>
        <v>1310</v>
      </c>
      <c r="M41" s="36">
        <f>Table5[[#This Row],[Cantitatea real contractata]]*Table5[[#This Row],[Prețul cu TVA]]</f>
        <v>1572</v>
      </c>
      <c r="N41" s="36" t="s">
        <v>10</v>
      </c>
      <c r="O41" s="36" t="s">
        <v>5</v>
      </c>
      <c r="P41" s="37" t="s">
        <v>625</v>
      </c>
      <c r="Q41" s="36" t="s">
        <v>626</v>
      </c>
    </row>
    <row r="42" spans="1:17" s="6" customFormat="1" ht="45" x14ac:dyDescent="0.25">
      <c r="A42" s="9"/>
      <c r="B42" s="29" t="s">
        <v>440</v>
      </c>
      <c r="C42" s="36" t="s">
        <v>81</v>
      </c>
      <c r="D42" s="36">
        <v>1</v>
      </c>
      <c r="E42" s="36" t="s">
        <v>0</v>
      </c>
      <c r="F42" s="36" t="s">
        <v>6</v>
      </c>
      <c r="G42" s="36">
        <v>3000</v>
      </c>
      <c r="H42" s="36">
        <f>'SC"Imunotehnomed"SRL corect'!$G71*'SC"Imunotehnomed"SRL corect'!$J71</f>
        <v>3144</v>
      </c>
      <c r="I42" s="36">
        <v>2.62</v>
      </c>
      <c r="J42" s="36">
        <v>3.1440000000000001</v>
      </c>
      <c r="K42" s="36">
        <v>3000</v>
      </c>
      <c r="L42" s="36">
        <f>Table5[[#This Row],[Cantitatea real contractata]]*Table5[[#This Row],[Prețul fără TVA]]</f>
        <v>7860</v>
      </c>
      <c r="M42" s="36">
        <f>Table5[[#This Row],[Cantitatea real contractata]]*Table5[[#This Row],[Prețul cu TVA]]</f>
        <v>9432</v>
      </c>
      <c r="N42" s="36" t="s">
        <v>10</v>
      </c>
      <c r="O42" s="36" t="s">
        <v>5</v>
      </c>
      <c r="P42" s="37" t="s">
        <v>625</v>
      </c>
      <c r="Q42" s="36" t="s">
        <v>626</v>
      </c>
    </row>
    <row r="43" spans="1:17" s="6" customFormat="1" ht="45" x14ac:dyDescent="0.25">
      <c r="A43" s="9"/>
      <c r="B43" s="29" t="s">
        <v>441</v>
      </c>
      <c r="C43" s="36" t="s">
        <v>82</v>
      </c>
      <c r="D43" s="36">
        <v>1</v>
      </c>
      <c r="E43" s="36" t="s">
        <v>0</v>
      </c>
      <c r="F43" s="36" t="s">
        <v>6</v>
      </c>
      <c r="G43" s="36">
        <v>300</v>
      </c>
      <c r="H43" s="36">
        <f>'SC"Imunotehnomed"SRL corect'!$G72*'SC"Imunotehnomed"SRL corect'!$J72</f>
        <v>125.76</v>
      </c>
      <c r="I43" s="36">
        <v>2.62</v>
      </c>
      <c r="J43" s="36">
        <v>3.1440000000000001</v>
      </c>
      <c r="K43" s="36">
        <v>300</v>
      </c>
      <c r="L43" s="36">
        <f>Table5[[#This Row],[Cantitatea real contractata]]*Table5[[#This Row],[Prețul fără TVA]]</f>
        <v>786</v>
      </c>
      <c r="M43" s="36">
        <f>Table5[[#This Row],[Cantitatea real contractata]]*Table5[[#This Row],[Prețul cu TVA]]</f>
        <v>943.2</v>
      </c>
      <c r="N43" s="36" t="s">
        <v>10</v>
      </c>
      <c r="O43" s="36" t="s">
        <v>5</v>
      </c>
      <c r="P43" s="37" t="s">
        <v>625</v>
      </c>
      <c r="Q43" s="36" t="s">
        <v>626</v>
      </c>
    </row>
    <row r="44" spans="1:17" s="6" customFormat="1" ht="45" x14ac:dyDescent="0.25">
      <c r="A44" s="9"/>
      <c r="B44" s="29" t="s">
        <v>442</v>
      </c>
      <c r="C44" s="36" t="s">
        <v>83</v>
      </c>
      <c r="D44" s="36">
        <v>1</v>
      </c>
      <c r="E44" s="36" t="s">
        <v>0</v>
      </c>
      <c r="F44" s="36" t="s">
        <v>6</v>
      </c>
      <c r="G44" s="36">
        <v>600</v>
      </c>
      <c r="H44" s="36">
        <f>'SC"Imunotehnomed"SRL corect'!$G73*'SC"Imunotehnomed"SRL corect'!$J73</f>
        <v>471.6</v>
      </c>
      <c r="I44" s="36">
        <v>2.62</v>
      </c>
      <c r="J44" s="36">
        <v>3.1440000000000001</v>
      </c>
      <c r="K44" s="36">
        <v>600</v>
      </c>
      <c r="L44" s="36">
        <f>Table5[[#This Row],[Cantitatea real contractata]]*Table5[[#This Row],[Prețul fără TVA]]</f>
        <v>1572</v>
      </c>
      <c r="M44" s="36">
        <f>Table5[[#This Row],[Cantitatea real contractata]]*Table5[[#This Row],[Prețul cu TVA]]</f>
        <v>1886.4</v>
      </c>
      <c r="N44" s="36" t="s">
        <v>10</v>
      </c>
      <c r="O44" s="36" t="s">
        <v>5</v>
      </c>
      <c r="P44" s="37" t="s">
        <v>625</v>
      </c>
      <c r="Q44" s="36" t="s">
        <v>626</v>
      </c>
    </row>
    <row r="45" spans="1:17" s="6" customFormat="1" ht="45" x14ac:dyDescent="0.25">
      <c r="A45" s="9"/>
      <c r="B45" s="29" t="s">
        <v>443</v>
      </c>
      <c r="C45" s="36" t="s">
        <v>84</v>
      </c>
      <c r="D45" s="36">
        <v>1</v>
      </c>
      <c r="E45" s="36" t="s">
        <v>0</v>
      </c>
      <c r="F45" s="36" t="s">
        <v>6</v>
      </c>
      <c r="G45" s="36">
        <v>4000</v>
      </c>
      <c r="H45" s="36">
        <f>'SC"Imunotehnomed"SRL corect'!$G74*'SC"Imunotehnomed"SRL corect'!$J74</f>
        <v>314.40000000000003</v>
      </c>
      <c r="I45" s="36">
        <v>2.62</v>
      </c>
      <c r="J45" s="36">
        <v>3.1440000000000001</v>
      </c>
      <c r="K45" s="36">
        <v>4000</v>
      </c>
      <c r="L45" s="36">
        <f>Table5[[#This Row],[Cantitatea real contractata]]*Table5[[#This Row],[Prețul fără TVA]]</f>
        <v>10480</v>
      </c>
      <c r="M45" s="36">
        <f>Table5[[#This Row],[Cantitatea real contractata]]*Table5[[#This Row],[Prețul cu TVA]]</f>
        <v>12576</v>
      </c>
      <c r="N45" s="36" t="s">
        <v>10</v>
      </c>
      <c r="O45" s="36" t="s">
        <v>5</v>
      </c>
      <c r="P45" s="37" t="s">
        <v>625</v>
      </c>
      <c r="Q45" s="36" t="s">
        <v>626</v>
      </c>
    </row>
    <row r="46" spans="1:17" s="6" customFormat="1" ht="45" x14ac:dyDescent="0.25">
      <c r="A46" s="9"/>
      <c r="B46" s="29" t="s">
        <v>445</v>
      </c>
      <c r="C46" s="36" t="s">
        <v>86</v>
      </c>
      <c r="D46" s="36">
        <v>1</v>
      </c>
      <c r="E46" s="36" t="s">
        <v>0</v>
      </c>
      <c r="F46" s="36" t="s">
        <v>6</v>
      </c>
      <c r="G46" s="36">
        <v>200</v>
      </c>
      <c r="H46" s="36">
        <f>'SC"Imunotehnomed"SRL corect'!$G76*'SC"Imunotehnomed"SRL corect'!$J76</f>
        <v>15720</v>
      </c>
      <c r="I46" s="36">
        <v>2.62</v>
      </c>
      <c r="J46" s="36">
        <v>3.1440000000000001</v>
      </c>
      <c r="K46" s="36">
        <v>200</v>
      </c>
      <c r="L46" s="36">
        <f>Table5[[#This Row],[Cantitatea real contractata]]*Table5[[#This Row],[Prețul fără TVA]]</f>
        <v>524</v>
      </c>
      <c r="M46" s="36">
        <f>Table5[[#This Row],[Cantitatea real contractata]]*Table5[[#This Row],[Prețul cu TVA]]</f>
        <v>628.80000000000007</v>
      </c>
      <c r="N46" s="36" t="s">
        <v>10</v>
      </c>
      <c r="O46" s="36" t="s">
        <v>5</v>
      </c>
      <c r="P46" s="37" t="s">
        <v>625</v>
      </c>
      <c r="Q46" s="36" t="s">
        <v>626</v>
      </c>
    </row>
    <row r="47" spans="1:17" s="6" customFormat="1" ht="45" x14ac:dyDescent="0.25">
      <c r="A47" s="9"/>
      <c r="B47" s="29" t="s">
        <v>447</v>
      </c>
      <c r="C47" s="36" t="s">
        <v>88</v>
      </c>
      <c r="D47" s="36">
        <v>1</v>
      </c>
      <c r="E47" s="36" t="s">
        <v>0</v>
      </c>
      <c r="F47" s="36" t="s">
        <v>6</v>
      </c>
      <c r="G47" s="36">
        <v>100</v>
      </c>
      <c r="H47" s="36">
        <f>'SC"Imunotehnomed"SRL corect'!$G78*'SC"Imunotehnomed"SRL corect'!$J78</f>
        <v>9432</v>
      </c>
      <c r="I47" s="36">
        <v>2.62</v>
      </c>
      <c r="J47" s="36">
        <v>3.1440000000000001</v>
      </c>
      <c r="K47" s="36">
        <v>100</v>
      </c>
      <c r="L47" s="36">
        <f>Table5[[#This Row],[Cantitatea real contractata]]*Table5[[#This Row],[Prețul fără TVA]]</f>
        <v>262</v>
      </c>
      <c r="M47" s="36">
        <f>Table5[[#This Row],[Cantitatea real contractata]]*Table5[[#This Row],[Prețul cu TVA]]</f>
        <v>314.40000000000003</v>
      </c>
      <c r="N47" s="36" t="s">
        <v>10</v>
      </c>
      <c r="O47" s="36" t="s">
        <v>5</v>
      </c>
      <c r="P47" s="37" t="s">
        <v>625</v>
      </c>
      <c r="Q47" s="36" t="s">
        <v>626</v>
      </c>
    </row>
    <row r="48" spans="1:17" s="6" customFormat="1" ht="45" x14ac:dyDescent="0.25">
      <c r="A48" s="9"/>
      <c r="B48" s="29" t="s">
        <v>448</v>
      </c>
      <c r="C48" s="36" t="s">
        <v>89</v>
      </c>
      <c r="D48" s="36">
        <v>1</v>
      </c>
      <c r="E48" s="36" t="s">
        <v>0</v>
      </c>
      <c r="F48" s="36" t="s">
        <v>6</v>
      </c>
      <c r="G48" s="36">
        <v>3000</v>
      </c>
      <c r="H48" s="36">
        <f>'SC"Imunotehnomed"SRL corect'!$G79*'SC"Imunotehnomed"SRL corect'!$J79</f>
        <v>1572</v>
      </c>
      <c r="I48" s="36">
        <v>2.62</v>
      </c>
      <c r="J48" s="36">
        <v>3.1440000000000001</v>
      </c>
      <c r="K48" s="36">
        <v>3000</v>
      </c>
      <c r="L48" s="36">
        <f>Table5[[#This Row],[Cantitatea real contractata]]*Table5[[#This Row],[Prețul fără TVA]]</f>
        <v>7860</v>
      </c>
      <c r="M48" s="36">
        <f>Table5[[#This Row],[Cantitatea real contractata]]*Table5[[#This Row],[Prețul cu TVA]]</f>
        <v>9432</v>
      </c>
      <c r="N48" s="36" t="s">
        <v>10</v>
      </c>
      <c r="O48" s="36" t="s">
        <v>5</v>
      </c>
      <c r="P48" s="37" t="s">
        <v>625</v>
      </c>
      <c r="Q48" s="36" t="s">
        <v>626</v>
      </c>
    </row>
    <row r="49" spans="1:17" s="6" customFormat="1" ht="45" x14ac:dyDescent="0.25">
      <c r="A49" s="9"/>
      <c r="B49" s="29" t="s">
        <v>449</v>
      </c>
      <c r="C49" s="36" t="s">
        <v>90</v>
      </c>
      <c r="D49" s="36">
        <v>1</v>
      </c>
      <c r="E49" s="36" t="s">
        <v>0</v>
      </c>
      <c r="F49" s="36" t="s">
        <v>6</v>
      </c>
      <c r="G49" s="36">
        <v>200</v>
      </c>
      <c r="H49" s="36">
        <f>'SC"Imunotehnomed"SRL corect'!$G80*'SC"Imunotehnomed"SRL corect'!$J80</f>
        <v>628.80000000000007</v>
      </c>
      <c r="I49" s="36">
        <v>2.62</v>
      </c>
      <c r="J49" s="36">
        <v>3.1440000000000001</v>
      </c>
      <c r="K49" s="36">
        <v>200</v>
      </c>
      <c r="L49" s="36">
        <f>Table5[[#This Row],[Cantitatea real contractata]]*Table5[[#This Row],[Prețul fără TVA]]</f>
        <v>524</v>
      </c>
      <c r="M49" s="36">
        <f>Table5[[#This Row],[Cantitatea real contractata]]*Table5[[#This Row],[Prețul cu TVA]]</f>
        <v>628.80000000000007</v>
      </c>
      <c r="N49" s="36" t="s">
        <v>10</v>
      </c>
      <c r="O49" s="36" t="s">
        <v>5</v>
      </c>
      <c r="P49" s="37" t="s">
        <v>625</v>
      </c>
      <c r="Q49" s="36" t="s">
        <v>626</v>
      </c>
    </row>
    <row r="50" spans="1:17" s="6" customFormat="1" ht="45" x14ac:dyDescent="0.25">
      <c r="A50" s="9"/>
      <c r="B50" s="29" t="s">
        <v>452</v>
      </c>
      <c r="C50" s="36" t="s">
        <v>94</v>
      </c>
      <c r="D50" s="36">
        <v>1</v>
      </c>
      <c r="E50" s="36" t="s">
        <v>0</v>
      </c>
      <c r="F50" s="36" t="s">
        <v>6</v>
      </c>
      <c r="G50" s="36">
        <v>1000</v>
      </c>
      <c r="H50" s="36">
        <f>'SC"Imunotehnomed"SRL corect'!$G83*'SC"Imunotehnomed"SRL corect'!$J83</f>
        <v>9432</v>
      </c>
      <c r="I50" s="36">
        <v>2.62</v>
      </c>
      <c r="J50" s="36">
        <v>3.1440000000000001</v>
      </c>
      <c r="K50" s="36">
        <v>1000</v>
      </c>
      <c r="L50" s="36">
        <f>Table5[[#This Row],[Cantitatea real contractata]]*Table5[[#This Row],[Prețul fără TVA]]</f>
        <v>2620</v>
      </c>
      <c r="M50" s="36">
        <f>Table5[[#This Row],[Cantitatea real contractata]]*Table5[[#This Row],[Prețul cu TVA]]</f>
        <v>3144</v>
      </c>
      <c r="N50" s="36" t="s">
        <v>10</v>
      </c>
      <c r="O50" s="36" t="s">
        <v>5</v>
      </c>
      <c r="P50" s="37" t="s">
        <v>625</v>
      </c>
      <c r="Q50" s="36" t="s">
        <v>626</v>
      </c>
    </row>
    <row r="51" spans="1:17" s="6" customFormat="1" ht="45" x14ac:dyDescent="0.25">
      <c r="A51" s="9"/>
      <c r="B51" s="29" t="s">
        <v>453</v>
      </c>
      <c r="C51" s="36" t="s">
        <v>95</v>
      </c>
      <c r="D51" s="36">
        <v>1</v>
      </c>
      <c r="E51" s="36" t="s">
        <v>0</v>
      </c>
      <c r="F51" s="36" t="s">
        <v>6</v>
      </c>
      <c r="G51" s="36">
        <v>1000</v>
      </c>
      <c r="H51" s="36">
        <f>'SC"Imunotehnomed"SRL corect'!$G84*'SC"Imunotehnomed"SRL corect'!$J84</f>
        <v>12576</v>
      </c>
      <c r="I51" s="36">
        <v>2.62</v>
      </c>
      <c r="J51" s="36">
        <v>3.1440000000000001</v>
      </c>
      <c r="K51" s="36">
        <v>1000</v>
      </c>
      <c r="L51" s="36">
        <f>Table5[[#This Row],[Cantitatea real contractata]]*Table5[[#This Row],[Prețul fără TVA]]</f>
        <v>2620</v>
      </c>
      <c r="M51" s="36">
        <f>Table5[[#This Row],[Cantitatea real contractata]]*Table5[[#This Row],[Prețul cu TVA]]</f>
        <v>3144</v>
      </c>
      <c r="N51" s="36" t="s">
        <v>10</v>
      </c>
      <c r="O51" s="36" t="s">
        <v>5</v>
      </c>
      <c r="P51" s="37" t="s">
        <v>625</v>
      </c>
      <c r="Q51" s="36" t="s">
        <v>626</v>
      </c>
    </row>
    <row r="52" spans="1:17" s="6" customFormat="1" ht="45" x14ac:dyDescent="0.25">
      <c r="A52" s="9"/>
      <c r="B52" s="29" t="s">
        <v>454</v>
      </c>
      <c r="C52" s="36" t="s">
        <v>96</v>
      </c>
      <c r="D52" s="36">
        <v>1</v>
      </c>
      <c r="E52" s="36" t="s">
        <v>0</v>
      </c>
      <c r="F52" s="36" t="s">
        <v>6</v>
      </c>
      <c r="G52" s="36">
        <v>4000</v>
      </c>
      <c r="H52" s="36">
        <f>'SC"Imunotehnomed"SRL corect'!$G85*'SC"Imunotehnomed"SRL corect'!$J85</f>
        <v>9432</v>
      </c>
      <c r="I52" s="36">
        <v>2.62</v>
      </c>
      <c r="J52" s="36">
        <v>3.1440000000000001</v>
      </c>
      <c r="K52" s="36">
        <v>4000</v>
      </c>
      <c r="L52" s="36">
        <f>Table5[[#This Row],[Cantitatea real contractata]]*Table5[[#This Row],[Prețul fără TVA]]</f>
        <v>10480</v>
      </c>
      <c r="M52" s="36">
        <f>Table5[[#This Row],[Cantitatea real contractata]]*Table5[[#This Row],[Prețul cu TVA]]</f>
        <v>12576</v>
      </c>
      <c r="N52" s="36" t="s">
        <v>10</v>
      </c>
      <c r="O52" s="36" t="s">
        <v>5</v>
      </c>
      <c r="P52" s="37" t="s">
        <v>625</v>
      </c>
      <c r="Q52" s="36" t="s">
        <v>626</v>
      </c>
    </row>
    <row r="53" spans="1:17" s="6" customFormat="1" ht="45" x14ac:dyDescent="0.25">
      <c r="A53" s="9"/>
      <c r="B53" s="29" t="s">
        <v>455</v>
      </c>
      <c r="C53" s="36" t="s">
        <v>98</v>
      </c>
      <c r="D53" s="36">
        <v>1</v>
      </c>
      <c r="E53" s="36" t="s">
        <v>0</v>
      </c>
      <c r="F53" s="36" t="s">
        <v>6</v>
      </c>
      <c r="G53" s="36">
        <v>5000</v>
      </c>
      <c r="H53" s="36">
        <f>'SC"Imunotehnomed"SRL corect'!$G86*'SC"Imunotehnomed"SRL corect'!$J86</f>
        <v>628.80000000000007</v>
      </c>
      <c r="I53" s="36">
        <v>2.62</v>
      </c>
      <c r="J53" s="36">
        <v>3.1440000000000001</v>
      </c>
      <c r="K53" s="36">
        <v>5000</v>
      </c>
      <c r="L53" s="36">
        <f>Table5[[#This Row],[Cantitatea real contractata]]*Table5[[#This Row],[Prețul fără TVA]]</f>
        <v>13100</v>
      </c>
      <c r="M53" s="36">
        <f>Table5[[#This Row],[Cantitatea real contractata]]*Table5[[#This Row],[Prețul cu TVA]]</f>
        <v>15720</v>
      </c>
      <c r="N53" s="36" t="s">
        <v>10</v>
      </c>
      <c r="O53" s="36" t="s">
        <v>5</v>
      </c>
      <c r="P53" s="37" t="s">
        <v>625</v>
      </c>
      <c r="Q53" s="36" t="s">
        <v>626</v>
      </c>
    </row>
    <row r="54" spans="1:17" s="6" customFormat="1" ht="45" x14ac:dyDescent="0.25">
      <c r="A54" s="9"/>
      <c r="B54" s="29" t="s">
        <v>456</v>
      </c>
      <c r="C54" s="36" t="s">
        <v>99</v>
      </c>
      <c r="D54" s="36">
        <v>1</v>
      </c>
      <c r="E54" s="36" t="s">
        <v>0</v>
      </c>
      <c r="F54" s="36" t="s">
        <v>6</v>
      </c>
      <c r="G54" s="36">
        <v>500</v>
      </c>
      <c r="H54" s="36">
        <f>'SC"Imunotehnomed"SRL corect'!$G87*'SC"Imunotehnomed"SRL corect'!$J87</f>
        <v>6288</v>
      </c>
      <c r="I54" s="36">
        <v>2.62</v>
      </c>
      <c r="J54" s="36">
        <v>3.1440000000000001</v>
      </c>
      <c r="K54" s="36">
        <v>500</v>
      </c>
      <c r="L54" s="36">
        <f>Table5[[#This Row],[Cantitatea real contractata]]*Table5[[#This Row],[Prețul fără TVA]]</f>
        <v>1310</v>
      </c>
      <c r="M54" s="36">
        <f>Table5[[#This Row],[Cantitatea real contractata]]*Table5[[#This Row],[Prețul cu TVA]]</f>
        <v>1572</v>
      </c>
      <c r="N54" s="36" t="s">
        <v>10</v>
      </c>
      <c r="O54" s="36" t="s">
        <v>5</v>
      </c>
      <c r="P54" s="37" t="s">
        <v>625</v>
      </c>
      <c r="Q54" s="36" t="s">
        <v>626</v>
      </c>
    </row>
    <row r="55" spans="1:17" s="6" customFormat="1" ht="45" x14ac:dyDescent="0.25">
      <c r="A55" s="9"/>
      <c r="B55" s="29" t="s">
        <v>457</v>
      </c>
      <c r="C55" s="36" t="s">
        <v>100</v>
      </c>
      <c r="D55" s="36">
        <v>1</v>
      </c>
      <c r="E55" s="36" t="s">
        <v>0</v>
      </c>
      <c r="F55" s="36" t="s">
        <v>6</v>
      </c>
      <c r="G55" s="36">
        <v>4000</v>
      </c>
      <c r="H55" s="36">
        <f>'SC"Imunotehnomed"SRL corect'!$G88*'SC"Imunotehnomed"SRL corect'!$J88</f>
        <v>62.88</v>
      </c>
      <c r="I55" s="36">
        <v>2.62</v>
      </c>
      <c r="J55" s="36">
        <v>3.1440000000000001</v>
      </c>
      <c r="K55" s="36">
        <v>4000</v>
      </c>
      <c r="L55" s="36">
        <f>Table5[[#This Row],[Cantitatea real contractata]]*Table5[[#This Row],[Prețul fără TVA]]</f>
        <v>10480</v>
      </c>
      <c r="M55" s="36">
        <f>Table5[[#This Row],[Cantitatea real contractata]]*Table5[[#This Row],[Prețul cu TVA]]</f>
        <v>12576</v>
      </c>
      <c r="N55" s="36" t="s">
        <v>10</v>
      </c>
      <c r="O55" s="36" t="s">
        <v>5</v>
      </c>
      <c r="P55" s="37" t="s">
        <v>625</v>
      </c>
      <c r="Q55" s="36" t="s">
        <v>626</v>
      </c>
    </row>
    <row r="56" spans="1:17" s="6" customFormat="1" ht="45" x14ac:dyDescent="0.25">
      <c r="A56" s="9"/>
      <c r="B56" s="29" t="s">
        <v>458</v>
      </c>
      <c r="C56" s="36" t="s">
        <v>101</v>
      </c>
      <c r="D56" s="36">
        <v>1</v>
      </c>
      <c r="E56" s="36" t="s">
        <v>0</v>
      </c>
      <c r="F56" s="36" t="s">
        <v>6</v>
      </c>
      <c r="G56" s="36">
        <v>20000</v>
      </c>
      <c r="H56" s="36">
        <f>'SC"Imunotehnomed"SRL corect'!$G89*'SC"Imunotehnomed"SRL corect'!$J89</f>
        <v>1886.4</v>
      </c>
      <c r="I56" s="36">
        <v>2.62</v>
      </c>
      <c r="J56" s="36">
        <v>3.1440000000000001</v>
      </c>
      <c r="K56" s="36">
        <v>20000</v>
      </c>
      <c r="L56" s="36">
        <f>Table5[[#This Row],[Cantitatea real contractata]]*Table5[[#This Row],[Prețul fără TVA]]</f>
        <v>52400</v>
      </c>
      <c r="M56" s="36">
        <f>Table5[[#This Row],[Cantitatea real contractata]]*Table5[[#This Row],[Prețul cu TVA]]</f>
        <v>62880</v>
      </c>
      <c r="N56" s="36" t="s">
        <v>10</v>
      </c>
      <c r="O56" s="36" t="s">
        <v>5</v>
      </c>
      <c r="P56" s="37" t="s">
        <v>625</v>
      </c>
      <c r="Q56" s="36" t="s">
        <v>626</v>
      </c>
    </row>
    <row r="57" spans="1:17" s="6" customFormat="1" ht="45" x14ac:dyDescent="0.25">
      <c r="A57" s="9"/>
      <c r="B57" s="29" t="s">
        <v>459</v>
      </c>
      <c r="C57" s="36" t="s">
        <v>102</v>
      </c>
      <c r="D57" s="36">
        <v>1</v>
      </c>
      <c r="E57" s="36" t="s">
        <v>0</v>
      </c>
      <c r="F57" s="36" t="s">
        <v>6</v>
      </c>
      <c r="G57" s="36">
        <v>400</v>
      </c>
      <c r="H57" s="36">
        <f>'SC"Imunotehnomed"SRL corect'!$G90*'SC"Imunotehnomed"SRL corect'!$J90</f>
        <v>6288</v>
      </c>
      <c r="I57" s="36">
        <v>2.62</v>
      </c>
      <c r="J57" s="36">
        <v>3.1440000000000001</v>
      </c>
      <c r="K57" s="36">
        <v>400</v>
      </c>
      <c r="L57" s="36">
        <f>Table5[[#This Row],[Cantitatea real contractata]]*Table5[[#This Row],[Prețul fără TVA]]</f>
        <v>1048</v>
      </c>
      <c r="M57" s="36">
        <f>Table5[[#This Row],[Cantitatea real contractata]]*Table5[[#This Row],[Prețul cu TVA]]</f>
        <v>1257.6000000000001</v>
      </c>
      <c r="N57" s="36" t="s">
        <v>10</v>
      </c>
      <c r="O57" s="36" t="s">
        <v>5</v>
      </c>
      <c r="P57" s="37" t="s">
        <v>625</v>
      </c>
      <c r="Q57" s="36" t="s">
        <v>626</v>
      </c>
    </row>
    <row r="58" spans="1:17" s="6" customFormat="1" ht="45" x14ac:dyDescent="0.25">
      <c r="A58" s="9"/>
      <c r="B58" s="29" t="s">
        <v>464</v>
      </c>
      <c r="C58" s="36" t="s">
        <v>108</v>
      </c>
      <c r="D58" s="36">
        <v>1</v>
      </c>
      <c r="E58" s="36" t="s">
        <v>0</v>
      </c>
      <c r="F58" s="36" t="s">
        <v>6</v>
      </c>
      <c r="G58" s="36">
        <v>100</v>
      </c>
      <c r="H58" s="36">
        <f>'SC"Imunotehnomed"SRL corect'!$G95*'SC"Imunotehnomed"SRL corect'!$J95</f>
        <v>314.40000000000003</v>
      </c>
      <c r="I58" s="36">
        <v>2.62</v>
      </c>
      <c r="J58" s="36">
        <v>3.1440000000000001</v>
      </c>
      <c r="K58" s="36">
        <v>100</v>
      </c>
      <c r="L58" s="36">
        <f>Table5[[#This Row],[Cantitatea real contractata]]*Table5[[#This Row],[Prețul fără TVA]]</f>
        <v>262</v>
      </c>
      <c r="M58" s="36">
        <f>Table5[[#This Row],[Cantitatea real contractata]]*Table5[[#This Row],[Prețul cu TVA]]</f>
        <v>314.40000000000003</v>
      </c>
      <c r="N58" s="36" t="s">
        <v>10</v>
      </c>
      <c r="O58" s="36" t="s">
        <v>5</v>
      </c>
      <c r="P58" s="37" t="s">
        <v>625</v>
      </c>
      <c r="Q58" s="36" t="s">
        <v>626</v>
      </c>
    </row>
    <row r="59" spans="1:17" s="6" customFormat="1" ht="45" x14ac:dyDescent="0.25">
      <c r="A59" s="9"/>
      <c r="B59" s="29" t="s">
        <v>465</v>
      </c>
      <c r="C59" s="36" t="s">
        <v>110</v>
      </c>
      <c r="D59" s="36">
        <v>1</v>
      </c>
      <c r="E59" s="36" t="s">
        <v>0</v>
      </c>
      <c r="F59" s="36" t="s">
        <v>6</v>
      </c>
      <c r="G59" s="36">
        <v>8000</v>
      </c>
      <c r="H59" s="36">
        <f>'SC"Imunotehnomed"SRL corect'!$G96*'SC"Imunotehnomed"SRL corect'!$J96</f>
        <v>3144</v>
      </c>
      <c r="I59" s="36">
        <v>2.62</v>
      </c>
      <c r="J59" s="36">
        <v>3.1440000000000001</v>
      </c>
      <c r="K59" s="36">
        <v>8000</v>
      </c>
      <c r="L59" s="36">
        <f>Table5[[#This Row],[Cantitatea real contractata]]*Table5[[#This Row],[Prețul fără TVA]]</f>
        <v>20960</v>
      </c>
      <c r="M59" s="36">
        <f>Table5[[#This Row],[Cantitatea real contractata]]*Table5[[#This Row],[Prețul cu TVA]]</f>
        <v>25152</v>
      </c>
      <c r="N59" s="36" t="s">
        <v>10</v>
      </c>
      <c r="O59" s="36" t="s">
        <v>5</v>
      </c>
      <c r="P59" s="37" t="s">
        <v>625</v>
      </c>
      <c r="Q59" s="36" t="s">
        <v>626</v>
      </c>
    </row>
    <row r="60" spans="1:17" s="6" customFormat="1" ht="45" x14ac:dyDescent="0.25">
      <c r="A60" s="9"/>
      <c r="B60" s="29" t="s">
        <v>466</v>
      </c>
      <c r="C60" s="36" t="s">
        <v>111</v>
      </c>
      <c r="D60" s="36">
        <v>1</v>
      </c>
      <c r="E60" s="36" t="s">
        <v>0</v>
      </c>
      <c r="F60" s="36" t="s">
        <v>6</v>
      </c>
      <c r="G60" s="36">
        <v>500</v>
      </c>
      <c r="H60" s="36">
        <f>'SC"Imunotehnomed"SRL corect'!$G97*'SC"Imunotehnomed"SRL corect'!$J97</f>
        <v>62.88</v>
      </c>
      <c r="I60" s="36">
        <v>2.62</v>
      </c>
      <c r="J60" s="36">
        <v>3.1440000000000001</v>
      </c>
      <c r="K60" s="36">
        <v>500</v>
      </c>
      <c r="L60" s="36">
        <f>Table5[[#This Row],[Cantitatea real contractata]]*Table5[[#This Row],[Prețul fără TVA]]</f>
        <v>1310</v>
      </c>
      <c r="M60" s="36">
        <f>Table5[[#This Row],[Cantitatea real contractata]]*Table5[[#This Row],[Prețul cu TVA]]</f>
        <v>1572</v>
      </c>
      <c r="N60" s="36" t="s">
        <v>10</v>
      </c>
      <c r="O60" s="36" t="s">
        <v>5</v>
      </c>
      <c r="P60" s="37" t="s">
        <v>625</v>
      </c>
      <c r="Q60" s="36" t="s">
        <v>626</v>
      </c>
    </row>
    <row r="61" spans="1:17" s="6" customFormat="1" ht="45" x14ac:dyDescent="0.25">
      <c r="A61" s="9"/>
      <c r="B61" s="29" t="s">
        <v>467</v>
      </c>
      <c r="C61" s="36" t="s">
        <v>112</v>
      </c>
      <c r="D61" s="36">
        <v>1</v>
      </c>
      <c r="E61" s="36" t="s">
        <v>0</v>
      </c>
      <c r="F61" s="36" t="s">
        <v>6</v>
      </c>
      <c r="G61" s="36">
        <v>1000</v>
      </c>
      <c r="H61" s="36">
        <f>'SC"Imunotehnomed"SRL corect'!$G98*'SC"Imunotehnomed"SRL corect'!$J98</f>
        <v>1572</v>
      </c>
      <c r="I61" s="36">
        <v>2.62</v>
      </c>
      <c r="J61" s="36">
        <v>3.1440000000000001</v>
      </c>
      <c r="K61" s="36">
        <v>1000</v>
      </c>
      <c r="L61" s="36">
        <f>Table5[[#This Row],[Cantitatea real contractata]]*Table5[[#This Row],[Prețul fără TVA]]</f>
        <v>2620</v>
      </c>
      <c r="M61" s="36">
        <f>Table5[[#This Row],[Cantitatea real contractata]]*Table5[[#This Row],[Prețul cu TVA]]</f>
        <v>3144</v>
      </c>
      <c r="N61" s="36" t="s">
        <v>10</v>
      </c>
      <c r="O61" s="36" t="s">
        <v>5</v>
      </c>
      <c r="P61" s="37" t="s">
        <v>625</v>
      </c>
      <c r="Q61" s="36" t="s">
        <v>626</v>
      </c>
    </row>
    <row r="62" spans="1:17" s="6" customFormat="1" ht="45" x14ac:dyDescent="0.25">
      <c r="A62" s="9"/>
      <c r="B62" s="29" t="s">
        <v>469</v>
      </c>
      <c r="C62" s="36" t="s">
        <v>114</v>
      </c>
      <c r="D62" s="36">
        <v>1</v>
      </c>
      <c r="E62" s="36" t="s">
        <v>0</v>
      </c>
      <c r="F62" s="36" t="s">
        <v>6</v>
      </c>
      <c r="G62" s="36">
        <v>20</v>
      </c>
      <c r="H62" s="36">
        <f>'SC"Imunotehnomed"SRL corect'!$G100*'SC"Imunotehnomed"SRL corect'!$J100</f>
        <v>157.20000000000002</v>
      </c>
      <c r="I62" s="36">
        <v>2.62</v>
      </c>
      <c r="J62" s="36">
        <v>3.1440000000000001</v>
      </c>
      <c r="K62" s="36">
        <v>20</v>
      </c>
      <c r="L62" s="36">
        <f>Table5[[#This Row],[Cantitatea real contractata]]*Table5[[#This Row],[Prețul fără TVA]]</f>
        <v>52.400000000000006</v>
      </c>
      <c r="M62" s="36">
        <f>Table5[[#This Row],[Cantitatea real contractata]]*Table5[[#This Row],[Prețul cu TVA]]</f>
        <v>62.88</v>
      </c>
      <c r="N62" s="36" t="s">
        <v>10</v>
      </c>
      <c r="O62" s="36" t="s">
        <v>5</v>
      </c>
      <c r="P62" s="37" t="s">
        <v>625</v>
      </c>
      <c r="Q62" s="36" t="s">
        <v>626</v>
      </c>
    </row>
    <row r="63" spans="1:17" s="6" customFormat="1" ht="45" x14ac:dyDescent="0.25">
      <c r="A63" s="9"/>
      <c r="B63" s="29" t="s">
        <v>472</v>
      </c>
      <c r="C63" s="36" t="s">
        <v>117</v>
      </c>
      <c r="D63" s="36">
        <v>1</v>
      </c>
      <c r="E63" s="36" t="s">
        <v>0</v>
      </c>
      <c r="F63" s="36" t="s">
        <v>6</v>
      </c>
      <c r="G63" s="36">
        <v>500</v>
      </c>
      <c r="H63" s="36">
        <f>'SC"Imunotehnomed"SRL corect'!$G103*'SC"Imunotehnomed"SRL corect'!$J103</f>
        <v>94.320000000000007</v>
      </c>
      <c r="I63" s="36">
        <v>2.62</v>
      </c>
      <c r="J63" s="36">
        <v>3.1440000000000001</v>
      </c>
      <c r="K63" s="36">
        <v>500</v>
      </c>
      <c r="L63" s="36">
        <f>Table5[[#This Row],[Cantitatea real contractata]]*Table5[[#This Row],[Prețul fără TVA]]</f>
        <v>1310</v>
      </c>
      <c r="M63" s="36">
        <f>Table5[[#This Row],[Cantitatea real contractata]]*Table5[[#This Row],[Prețul cu TVA]]</f>
        <v>1572</v>
      </c>
      <c r="N63" s="36" t="s">
        <v>10</v>
      </c>
      <c r="O63" s="36" t="s">
        <v>5</v>
      </c>
      <c r="P63" s="37" t="s">
        <v>625</v>
      </c>
      <c r="Q63" s="36" t="s">
        <v>626</v>
      </c>
    </row>
    <row r="64" spans="1:17" s="6" customFormat="1" ht="45" x14ac:dyDescent="0.25">
      <c r="A64" s="9"/>
      <c r="B64" s="29" t="s">
        <v>473</v>
      </c>
      <c r="C64" s="36" t="s">
        <v>118</v>
      </c>
      <c r="D64" s="36">
        <v>1</v>
      </c>
      <c r="E64" s="36" t="s">
        <v>0</v>
      </c>
      <c r="F64" s="36" t="s">
        <v>6</v>
      </c>
      <c r="G64" s="36">
        <v>300</v>
      </c>
      <c r="H64" s="36">
        <f>'SC"Imunotehnomed"SRL corect'!$G104*'SC"Imunotehnomed"SRL corect'!$J104</f>
        <v>943.2</v>
      </c>
      <c r="I64" s="36">
        <v>2.62</v>
      </c>
      <c r="J64" s="36">
        <v>3.1440000000000001</v>
      </c>
      <c r="K64" s="36">
        <v>300</v>
      </c>
      <c r="L64" s="36">
        <f>Table5[[#This Row],[Cantitatea real contractata]]*Table5[[#This Row],[Prețul fără TVA]]</f>
        <v>786</v>
      </c>
      <c r="M64" s="36">
        <f>Table5[[#This Row],[Cantitatea real contractata]]*Table5[[#This Row],[Prețul cu TVA]]</f>
        <v>943.2</v>
      </c>
      <c r="N64" s="36" t="s">
        <v>10</v>
      </c>
      <c r="O64" s="36" t="s">
        <v>5</v>
      </c>
      <c r="P64" s="37" t="s">
        <v>625</v>
      </c>
      <c r="Q64" s="36" t="s">
        <v>626</v>
      </c>
    </row>
    <row r="65" spans="1:17" s="6" customFormat="1" ht="45" x14ac:dyDescent="0.25">
      <c r="A65" s="9"/>
      <c r="B65" s="29" t="s">
        <v>476</v>
      </c>
      <c r="C65" s="36" t="s">
        <v>121</v>
      </c>
      <c r="D65" s="36">
        <v>1</v>
      </c>
      <c r="E65" s="36" t="s">
        <v>0</v>
      </c>
      <c r="F65" s="36" t="s">
        <v>6</v>
      </c>
      <c r="G65" s="36">
        <v>5000</v>
      </c>
      <c r="H65" s="36">
        <f>'SC"Imunotehnomed"SRL corect'!$G107*'SC"Imunotehnomed"SRL corect'!$J107</f>
        <v>4716</v>
      </c>
      <c r="I65" s="36">
        <v>2.62</v>
      </c>
      <c r="J65" s="36">
        <v>3.1440000000000001</v>
      </c>
      <c r="K65" s="36">
        <v>5000</v>
      </c>
      <c r="L65" s="36">
        <f>Table5[[#This Row],[Cantitatea real contractata]]*Table5[[#This Row],[Prețul fără TVA]]</f>
        <v>13100</v>
      </c>
      <c r="M65" s="36">
        <f>Table5[[#This Row],[Cantitatea real contractata]]*Table5[[#This Row],[Prețul cu TVA]]</f>
        <v>15720</v>
      </c>
      <c r="N65" s="36" t="s">
        <v>10</v>
      </c>
      <c r="O65" s="36" t="s">
        <v>5</v>
      </c>
      <c r="P65" s="37" t="s">
        <v>625</v>
      </c>
      <c r="Q65" s="36" t="s">
        <v>626</v>
      </c>
    </row>
    <row r="66" spans="1:17" s="6" customFormat="1" ht="45" x14ac:dyDescent="0.25">
      <c r="A66" s="9"/>
      <c r="B66" s="29" t="s">
        <v>477</v>
      </c>
      <c r="C66" s="36" t="s">
        <v>122</v>
      </c>
      <c r="D66" s="36">
        <v>1</v>
      </c>
      <c r="E66" s="36" t="s">
        <v>0</v>
      </c>
      <c r="F66" s="36" t="s">
        <v>6</v>
      </c>
      <c r="G66" s="36">
        <v>3000</v>
      </c>
      <c r="H66" s="36">
        <f>'SC"Imunotehnomed"SRL corect'!$G108*'SC"Imunotehnomed"SRL corect'!$J108</f>
        <v>628.80000000000007</v>
      </c>
      <c r="I66" s="36">
        <v>2.62</v>
      </c>
      <c r="J66" s="36">
        <v>3.1440000000000001</v>
      </c>
      <c r="K66" s="36">
        <v>3000</v>
      </c>
      <c r="L66" s="36">
        <f>Table5[[#This Row],[Cantitatea real contractata]]*Table5[[#This Row],[Prețul fără TVA]]</f>
        <v>7860</v>
      </c>
      <c r="M66" s="36">
        <f>Table5[[#This Row],[Cantitatea real contractata]]*Table5[[#This Row],[Prețul cu TVA]]</f>
        <v>9432</v>
      </c>
      <c r="N66" s="36" t="s">
        <v>10</v>
      </c>
      <c r="O66" s="36" t="s">
        <v>5</v>
      </c>
      <c r="P66" s="37" t="s">
        <v>625</v>
      </c>
      <c r="Q66" s="36" t="s">
        <v>626</v>
      </c>
    </row>
    <row r="67" spans="1:17" s="6" customFormat="1" ht="45" x14ac:dyDescent="0.25">
      <c r="A67" s="9"/>
      <c r="B67" s="29" t="s">
        <v>479</v>
      </c>
      <c r="C67" s="36" t="s">
        <v>125</v>
      </c>
      <c r="D67" s="36">
        <v>1</v>
      </c>
      <c r="E67" s="36" t="s">
        <v>0</v>
      </c>
      <c r="F67" s="36" t="s">
        <v>6</v>
      </c>
      <c r="G67" s="36">
        <v>100</v>
      </c>
      <c r="H67" s="36">
        <f>'SC"Imunotehnomed"SRL corect'!$G110*'SC"Imunotehnomed"SRL corect'!$J110</f>
        <v>62.88</v>
      </c>
      <c r="I67" s="36">
        <v>2.62</v>
      </c>
      <c r="J67" s="36">
        <v>3.1440000000000001</v>
      </c>
      <c r="K67" s="36">
        <v>100</v>
      </c>
      <c r="L67" s="36">
        <f>Table5[[#This Row],[Cantitatea real contractata]]*Table5[[#This Row],[Prețul fără TVA]]</f>
        <v>262</v>
      </c>
      <c r="M67" s="36">
        <f>Table5[[#This Row],[Cantitatea real contractata]]*Table5[[#This Row],[Prețul cu TVA]]</f>
        <v>314.40000000000003</v>
      </c>
      <c r="N67" s="36" t="s">
        <v>10</v>
      </c>
      <c r="O67" s="36" t="s">
        <v>5</v>
      </c>
      <c r="P67" s="37" t="s">
        <v>625</v>
      </c>
      <c r="Q67" s="36" t="s">
        <v>626</v>
      </c>
    </row>
    <row r="68" spans="1:17" s="6" customFormat="1" ht="45" x14ac:dyDescent="0.25">
      <c r="A68" s="9"/>
      <c r="B68" s="29" t="s">
        <v>482</v>
      </c>
      <c r="C68" s="36" t="s">
        <v>128</v>
      </c>
      <c r="D68" s="36">
        <v>1</v>
      </c>
      <c r="E68" s="36" t="s">
        <v>0</v>
      </c>
      <c r="F68" s="36" t="s">
        <v>6</v>
      </c>
      <c r="G68" s="36">
        <v>100</v>
      </c>
      <c r="H68" s="36">
        <f>'SC"Imunotehnomed"SRL corect'!$G113*'SC"Imunotehnomed"SRL corect'!$J113</f>
        <v>628800</v>
      </c>
      <c r="I68" s="36">
        <v>2.62</v>
      </c>
      <c r="J68" s="36">
        <v>3.1440000000000001</v>
      </c>
      <c r="K68" s="36">
        <v>100</v>
      </c>
      <c r="L68" s="36">
        <f>Table5[[#This Row],[Cantitatea real contractata]]*Table5[[#This Row],[Prețul fără TVA]]</f>
        <v>262</v>
      </c>
      <c r="M68" s="36">
        <f>Table5[[#This Row],[Cantitatea real contractata]]*Table5[[#This Row],[Prețul cu TVA]]</f>
        <v>314.40000000000003</v>
      </c>
      <c r="N68" s="36" t="s">
        <v>10</v>
      </c>
      <c r="O68" s="36" t="s">
        <v>5</v>
      </c>
      <c r="P68" s="37" t="s">
        <v>625</v>
      </c>
      <c r="Q68" s="36" t="s">
        <v>626</v>
      </c>
    </row>
    <row r="69" spans="1:17" s="6" customFormat="1" ht="45" x14ac:dyDescent="0.25">
      <c r="A69" s="9"/>
      <c r="B69" s="29" t="s">
        <v>484</v>
      </c>
      <c r="C69" s="36" t="s">
        <v>130</v>
      </c>
      <c r="D69" s="36">
        <v>1</v>
      </c>
      <c r="E69" s="36" t="s">
        <v>0</v>
      </c>
      <c r="F69" s="36" t="s">
        <v>6</v>
      </c>
      <c r="G69" s="36">
        <v>2500</v>
      </c>
      <c r="H69" s="36">
        <f>'SC"Imunotehnomed"SRL corect'!$G115*'SC"Imunotehnomed"SRL corect'!$J115</f>
        <v>314400</v>
      </c>
      <c r="I69" s="36">
        <v>2.62</v>
      </c>
      <c r="J69" s="36">
        <v>3.1440000000000001</v>
      </c>
      <c r="K69" s="36">
        <v>2500</v>
      </c>
      <c r="L69" s="36">
        <f>Table5[[#This Row],[Cantitatea real contractata]]*Table5[[#This Row],[Prețul fără TVA]]</f>
        <v>6550</v>
      </c>
      <c r="M69" s="36">
        <f>Table5[[#This Row],[Cantitatea real contractata]]*Table5[[#This Row],[Prețul cu TVA]]</f>
        <v>7860</v>
      </c>
      <c r="N69" s="36" t="s">
        <v>10</v>
      </c>
      <c r="O69" s="36" t="s">
        <v>5</v>
      </c>
      <c r="P69" s="37" t="s">
        <v>625</v>
      </c>
      <c r="Q69" s="36" t="s">
        <v>626</v>
      </c>
    </row>
    <row r="70" spans="1:17" s="6" customFormat="1" ht="45" x14ac:dyDescent="0.25">
      <c r="A70" s="9"/>
      <c r="B70" s="29" t="s">
        <v>485</v>
      </c>
      <c r="C70" s="36" t="s">
        <v>131</v>
      </c>
      <c r="D70" s="36">
        <v>1</v>
      </c>
      <c r="E70" s="36" t="s">
        <v>0</v>
      </c>
      <c r="F70" s="36" t="s">
        <v>6</v>
      </c>
      <c r="G70" s="36">
        <v>100</v>
      </c>
      <c r="H70" s="36">
        <f>'SC"Imunotehnomed"SRL corect'!$G116*'SC"Imunotehnomed"SRL corect'!$J116</f>
        <v>25152</v>
      </c>
      <c r="I70" s="36">
        <v>2.62</v>
      </c>
      <c r="J70" s="36">
        <v>3.1440000000000001</v>
      </c>
      <c r="K70" s="36">
        <v>100</v>
      </c>
      <c r="L70" s="36">
        <f>Table5[[#This Row],[Cantitatea real contractata]]*Table5[[#This Row],[Prețul fără TVA]]</f>
        <v>262</v>
      </c>
      <c r="M70" s="36">
        <f>Table5[[#This Row],[Cantitatea real contractata]]*Table5[[#This Row],[Prețul cu TVA]]</f>
        <v>314.40000000000003</v>
      </c>
      <c r="N70" s="36" t="s">
        <v>10</v>
      </c>
      <c r="O70" s="36" t="s">
        <v>5</v>
      </c>
      <c r="P70" s="37" t="s">
        <v>625</v>
      </c>
      <c r="Q70" s="36" t="s">
        <v>626</v>
      </c>
    </row>
    <row r="71" spans="1:17" s="6" customFormat="1" ht="45" x14ac:dyDescent="0.25">
      <c r="A71" s="9"/>
      <c r="B71" s="29" t="s">
        <v>486</v>
      </c>
      <c r="C71" s="36" t="s">
        <v>132</v>
      </c>
      <c r="D71" s="36">
        <v>1</v>
      </c>
      <c r="E71" s="36" t="s">
        <v>0</v>
      </c>
      <c r="F71" s="36" t="s">
        <v>6</v>
      </c>
      <c r="G71" s="36">
        <v>1000</v>
      </c>
      <c r="H71" s="36">
        <f>'SC"Imunotehnomed"SRL corect'!$G117*'SC"Imunotehnomed"SRL corect'!$J117</f>
        <v>94320</v>
      </c>
      <c r="I71" s="36">
        <v>2.62</v>
      </c>
      <c r="J71" s="36">
        <v>3.1440000000000001</v>
      </c>
      <c r="K71" s="36">
        <v>1000</v>
      </c>
      <c r="L71" s="36">
        <f>Table5[[#This Row],[Cantitatea real contractata]]*Table5[[#This Row],[Prețul fără TVA]]</f>
        <v>2620</v>
      </c>
      <c r="M71" s="36">
        <f>Table5[[#This Row],[Cantitatea real contractata]]*Table5[[#This Row],[Prețul cu TVA]]</f>
        <v>3144</v>
      </c>
      <c r="N71" s="36" t="s">
        <v>10</v>
      </c>
      <c r="O71" s="36" t="s">
        <v>5</v>
      </c>
      <c r="P71" s="37" t="s">
        <v>625</v>
      </c>
      <c r="Q71" s="36" t="s">
        <v>626</v>
      </c>
    </row>
    <row r="72" spans="1:17" s="6" customFormat="1" ht="45" x14ac:dyDescent="0.25">
      <c r="A72" s="9"/>
      <c r="B72" s="29" t="s">
        <v>488</v>
      </c>
      <c r="C72" s="36" t="s">
        <v>134</v>
      </c>
      <c r="D72" s="36">
        <v>1</v>
      </c>
      <c r="E72" s="36" t="s">
        <v>0</v>
      </c>
      <c r="F72" s="36" t="s">
        <v>6</v>
      </c>
      <c r="G72" s="36">
        <v>40</v>
      </c>
      <c r="H72" s="36">
        <f>'SC"Imunotehnomed"SRL corect'!$G119*'SC"Imunotehnomed"SRL corect'!$J119</f>
        <v>47160</v>
      </c>
      <c r="I72" s="36">
        <v>2.62</v>
      </c>
      <c r="J72" s="36">
        <v>3.1440000000000001</v>
      </c>
      <c r="K72" s="36">
        <v>40</v>
      </c>
      <c r="L72" s="36">
        <f>Table5[[#This Row],[Cantitatea real contractata]]*Table5[[#This Row],[Prețul fără TVA]]</f>
        <v>104.80000000000001</v>
      </c>
      <c r="M72" s="36">
        <f>Table5[[#This Row],[Cantitatea real contractata]]*Table5[[#This Row],[Prețul cu TVA]]</f>
        <v>125.76</v>
      </c>
      <c r="N72" s="36" t="s">
        <v>10</v>
      </c>
      <c r="O72" s="36" t="s">
        <v>5</v>
      </c>
      <c r="P72" s="37" t="s">
        <v>625</v>
      </c>
      <c r="Q72" s="36" t="s">
        <v>626</v>
      </c>
    </row>
    <row r="73" spans="1:17" s="6" customFormat="1" ht="45" x14ac:dyDescent="0.25">
      <c r="A73" s="9"/>
      <c r="B73" s="29" t="s">
        <v>493</v>
      </c>
      <c r="C73" s="36" t="s">
        <v>139</v>
      </c>
      <c r="D73" s="36">
        <v>1</v>
      </c>
      <c r="E73" s="36" t="s">
        <v>0</v>
      </c>
      <c r="F73" s="36" t="s">
        <v>6</v>
      </c>
      <c r="G73" s="36">
        <v>150</v>
      </c>
      <c r="H73" s="36">
        <f>'SC"Imunotehnomed"SRL corect'!$G124*'SC"Imunotehnomed"SRL corect'!$J124</f>
        <v>31440</v>
      </c>
      <c r="I73" s="36">
        <v>2.62</v>
      </c>
      <c r="J73" s="36">
        <v>3.1440000000000001</v>
      </c>
      <c r="K73" s="36">
        <v>150</v>
      </c>
      <c r="L73" s="36">
        <f>Table5[[#This Row],[Cantitatea real contractata]]*Table5[[#This Row],[Prețul fără TVA]]</f>
        <v>393</v>
      </c>
      <c r="M73" s="36">
        <f>Table5[[#This Row],[Cantitatea real contractata]]*Table5[[#This Row],[Prețul cu TVA]]</f>
        <v>471.6</v>
      </c>
      <c r="N73" s="36" t="s">
        <v>10</v>
      </c>
      <c r="O73" s="36" t="s">
        <v>5</v>
      </c>
      <c r="P73" s="37" t="s">
        <v>625</v>
      </c>
      <c r="Q73" s="36" t="s">
        <v>626</v>
      </c>
    </row>
    <row r="74" spans="1:17" s="6" customFormat="1" ht="45" x14ac:dyDescent="0.25">
      <c r="A74" s="9"/>
      <c r="B74" s="29" t="s">
        <v>495</v>
      </c>
      <c r="C74" s="36" t="s">
        <v>142</v>
      </c>
      <c r="D74" s="36">
        <v>1</v>
      </c>
      <c r="E74" s="36" t="s">
        <v>0</v>
      </c>
      <c r="F74" s="36" t="s">
        <v>6</v>
      </c>
      <c r="G74" s="36">
        <v>100</v>
      </c>
      <c r="H74" s="36">
        <f>'SC"Imunotehnomed"SRL corect'!$G126*'SC"Imunotehnomed"SRL corect'!$J126</f>
        <v>94320</v>
      </c>
      <c r="I74" s="36">
        <v>2.62</v>
      </c>
      <c r="J74" s="36">
        <v>3.1440000000000001</v>
      </c>
      <c r="K74" s="36">
        <v>100</v>
      </c>
      <c r="L74" s="36">
        <f>Table5[[#This Row],[Cantitatea real contractata]]*Table5[[#This Row],[Prețul fără TVA]]</f>
        <v>262</v>
      </c>
      <c r="M74" s="36">
        <f>Table5[[#This Row],[Cantitatea real contractata]]*Table5[[#This Row],[Prețul cu TVA]]</f>
        <v>314.40000000000003</v>
      </c>
      <c r="N74" s="36" t="s">
        <v>10</v>
      </c>
      <c r="O74" s="36" t="s">
        <v>5</v>
      </c>
      <c r="P74" s="37" t="s">
        <v>625</v>
      </c>
      <c r="Q74" s="36" t="s">
        <v>626</v>
      </c>
    </row>
    <row r="75" spans="1:17" s="6" customFormat="1" ht="45" x14ac:dyDescent="0.25">
      <c r="A75" s="9"/>
      <c r="B75" s="29" t="s">
        <v>496</v>
      </c>
      <c r="C75" s="36" t="s">
        <v>143</v>
      </c>
      <c r="D75" s="36">
        <v>1</v>
      </c>
      <c r="E75" s="36" t="s">
        <v>0</v>
      </c>
      <c r="F75" s="36" t="s">
        <v>6</v>
      </c>
      <c r="G75" s="36">
        <v>200</v>
      </c>
      <c r="H75" s="36">
        <f>'SC"Imunotehnomed"SRL corect'!$G127*'SC"Imunotehnomed"SRL corect'!$J127</f>
        <v>78600</v>
      </c>
      <c r="I75" s="36">
        <v>2.62</v>
      </c>
      <c r="J75" s="36">
        <v>3.1440000000000001</v>
      </c>
      <c r="K75" s="36">
        <v>200</v>
      </c>
      <c r="L75" s="36">
        <f>Table5[[#This Row],[Cantitatea real contractata]]*Table5[[#This Row],[Prețul fără TVA]]</f>
        <v>524</v>
      </c>
      <c r="M75" s="36">
        <f>Table5[[#This Row],[Cantitatea real contractata]]*Table5[[#This Row],[Prețul cu TVA]]</f>
        <v>628.80000000000007</v>
      </c>
      <c r="N75" s="36" t="s">
        <v>10</v>
      </c>
      <c r="O75" s="36" t="s">
        <v>5</v>
      </c>
      <c r="P75" s="37" t="s">
        <v>625</v>
      </c>
      <c r="Q75" s="36" t="s">
        <v>626</v>
      </c>
    </row>
    <row r="76" spans="1:17" s="6" customFormat="1" ht="45" x14ac:dyDescent="0.25">
      <c r="A76" s="9"/>
      <c r="B76" s="29" t="s">
        <v>497</v>
      </c>
      <c r="C76" s="36" t="s">
        <v>145</v>
      </c>
      <c r="D76" s="36">
        <v>1</v>
      </c>
      <c r="E76" s="36" t="s">
        <v>0</v>
      </c>
      <c r="F76" s="36" t="s">
        <v>6</v>
      </c>
      <c r="G76" s="36">
        <v>5000</v>
      </c>
      <c r="H76" s="36">
        <f>'SC"Imunotehnomed"SRL corect'!$G128*'SC"Imunotehnomed"SRL corect'!$J128</f>
        <v>242088</v>
      </c>
      <c r="I76" s="36">
        <v>2.62</v>
      </c>
      <c r="J76" s="36">
        <v>3.1440000000000001</v>
      </c>
      <c r="K76" s="36">
        <v>5000</v>
      </c>
      <c r="L76" s="36">
        <f>Table5[[#This Row],[Cantitatea real contractata]]*Table5[[#This Row],[Prețul fără TVA]]</f>
        <v>13100</v>
      </c>
      <c r="M76" s="36">
        <f>Table5[[#This Row],[Cantitatea real contractata]]*Table5[[#This Row],[Prețul cu TVA]]</f>
        <v>15720</v>
      </c>
      <c r="N76" s="36" t="s">
        <v>10</v>
      </c>
      <c r="O76" s="36" t="s">
        <v>5</v>
      </c>
      <c r="P76" s="37" t="s">
        <v>625</v>
      </c>
      <c r="Q76" s="36" t="s">
        <v>626</v>
      </c>
    </row>
    <row r="77" spans="1:17" s="6" customFormat="1" ht="45" x14ac:dyDescent="0.25">
      <c r="A77" s="9"/>
      <c r="B77" s="29" t="s">
        <v>498</v>
      </c>
      <c r="C77" s="36" t="s">
        <v>146</v>
      </c>
      <c r="D77" s="36">
        <v>1</v>
      </c>
      <c r="E77" s="36" t="s">
        <v>0</v>
      </c>
      <c r="F77" s="36" t="s">
        <v>6</v>
      </c>
      <c r="G77" s="36">
        <v>20</v>
      </c>
      <c r="H77" s="36">
        <f>'SC"Imunotehnomed"SRL corect'!$G129*'SC"Imunotehnomed"SRL corect'!$J129</f>
        <v>78600</v>
      </c>
      <c r="I77" s="36">
        <v>2.62</v>
      </c>
      <c r="J77" s="36">
        <v>3.1440000000000001</v>
      </c>
      <c r="K77" s="36">
        <v>20</v>
      </c>
      <c r="L77" s="36">
        <f>Table5[[#This Row],[Cantitatea real contractata]]*Table5[[#This Row],[Prețul fără TVA]]</f>
        <v>52.400000000000006</v>
      </c>
      <c r="M77" s="36">
        <f>Table5[[#This Row],[Cantitatea real contractata]]*Table5[[#This Row],[Prețul cu TVA]]</f>
        <v>62.88</v>
      </c>
      <c r="N77" s="36" t="s">
        <v>10</v>
      </c>
      <c r="O77" s="36" t="s">
        <v>5</v>
      </c>
      <c r="P77" s="37" t="s">
        <v>625</v>
      </c>
      <c r="Q77" s="36" t="s">
        <v>626</v>
      </c>
    </row>
    <row r="78" spans="1:17" s="6" customFormat="1" ht="45" x14ac:dyDescent="0.25">
      <c r="A78" s="9"/>
      <c r="B78" s="29" t="s">
        <v>500</v>
      </c>
      <c r="C78" s="36" t="s">
        <v>148</v>
      </c>
      <c r="D78" s="36">
        <v>1</v>
      </c>
      <c r="E78" s="36" t="s">
        <v>0</v>
      </c>
      <c r="F78" s="36" t="s">
        <v>6</v>
      </c>
      <c r="G78" s="36">
        <v>3000</v>
      </c>
      <c r="H78" s="36">
        <f>'SC"Imunotehnomed"SRL corect'!$G131*'SC"Imunotehnomed"SRL corect'!$J131</f>
        <v>78600</v>
      </c>
      <c r="I78" s="36">
        <v>2.62</v>
      </c>
      <c r="J78" s="36">
        <v>3.1440000000000001</v>
      </c>
      <c r="K78" s="36">
        <v>3000</v>
      </c>
      <c r="L78" s="36">
        <f>Table5[[#This Row],[Cantitatea real contractata]]*Table5[[#This Row],[Prețul fără TVA]]</f>
        <v>7860</v>
      </c>
      <c r="M78" s="36">
        <f>Table5[[#This Row],[Cantitatea real contractata]]*Table5[[#This Row],[Prețul cu TVA]]</f>
        <v>9432</v>
      </c>
      <c r="N78" s="36" t="s">
        <v>10</v>
      </c>
      <c r="O78" s="36" t="s">
        <v>5</v>
      </c>
      <c r="P78" s="37" t="s">
        <v>625</v>
      </c>
      <c r="Q78" s="36" t="s">
        <v>626</v>
      </c>
    </row>
    <row r="79" spans="1:17" s="6" customFormat="1" ht="45" x14ac:dyDescent="0.25">
      <c r="A79" s="9"/>
      <c r="B79" s="29" t="s">
        <v>501</v>
      </c>
      <c r="C79" s="36" t="s">
        <v>149</v>
      </c>
      <c r="D79" s="36">
        <v>1</v>
      </c>
      <c r="E79" s="36" t="s">
        <v>0</v>
      </c>
      <c r="F79" s="36" t="s">
        <v>6</v>
      </c>
      <c r="G79" s="36">
        <v>500</v>
      </c>
      <c r="H79" s="36">
        <f>'SC"Imunotehnomed"SRL corect'!$G132*'SC"Imunotehnomed"SRL corect'!$J132</f>
        <v>157200</v>
      </c>
      <c r="I79" s="36">
        <v>2.62</v>
      </c>
      <c r="J79" s="36">
        <v>3.1440000000000001</v>
      </c>
      <c r="K79" s="36">
        <v>500</v>
      </c>
      <c r="L79" s="36">
        <f>Table5[[#This Row],[Cantitatea real contractata]]*Table5[[#This Row],[Prețul fără TVA]]</f>
        <v>1310</v>
      </c>
      <c r="M79" s="36">
        <f>Table5[[#This Row],[Cantitatea real contractata]]*Table5[[#This Row],[Prețul cu TVA]]</f>
        <v>1572</v>
      </c>
      <c r="N79" s="36" t="s">
        <v>10</v>
      </c>
      <c r="O79" s="36" t="s">
        <v>5</v>
      </c>
      <c r="P79" s="37" t="s">
        <v>625</v>
      </c>
      <c r="Q79" s="36" t="s">
        <v>626</v>
      </c>
    </row>
    <row r="80" spans="1:17" s="6" customFormat="1" ht="45" x14ac:dyDescent="0.25">
      <c r="A80" s="9"/>
      <c r="B80" s="29" t="s">
        <v>502</v>
      </c>
      <c r="C80" s="36" t="s">
        <v>150</v>
      </c>
      <c r="D80" s="36">
        <v>1</v>
      </c>
      <c r="E80" s="36" t="s">
        <v>0</v>
      </c>
      <c r="F80" s="36" t="s">
        <v>6</v>
      </c>
      <c r="G80" s="36">
        <v>200</v>
      </c>
      <c r="H80" s="36">
        <f>'SC"Imunotehnomed"SRL corect'!$G133*'SC"Imunotehnomed"SRL corect'!$J133</f>
        <v>28296</v>
      </c>
      <c r="I80" s="36">
        <v>2.62</v>
      </c>
      <c r="J80" s="36">
        <v>3.1440000000000001</v>
      </c>
      <c r="K80" s="36">
        <v>200</v>
      </c>
      <c r="L80" s="36">
        <f>Table5[[#This Row],[Cantitatea real contractata]]*Table5[[#This Row],[Prețul fără TVA]]</f>
        <v>524</v>
      </c>
      <c r="M80" s="36">
        <f>Table5[[#This Row],[Cantitatea real contractata]]*Table5[[#This Row],[Prețul cu TVA]]</f>
        <v>628.80000000000007</v>
      </c>
      <c r="N80" s="36" t="s">
        <v>10</v>
      </c>
      <c r="O80" s="36" t="s">
        <v>5</v>
      </c>
      <c r="P80" s="37" t="s">
        <v>625</v>
      </c>
      <c r="Q80" s="36" t="s">
        <v>626</v>
      </c>
    </row>
    <row r="81" spans="1:17" s="6" customFormat="1" ht="45" x14ac:dyDescent="0.25">
      <c r="A81" s="9"/>
      <c r="B81" s="29" t="s">
        <v>506</v>
      </c>
      <c r="C81" s="36" t="s">
        <v>154</v>
      </c>
      <c r="D81" s="36">
        <v>1</v>
      </c>
      <c r="E81" s="36" t="s">
        <v>0</v>
      </c>
      <c r="F81" s="36" t="s">
        <v>6</v>
      </c>
      <c r="G81" s="36">
        <v>50</v>
      </c>
      <c r="H81" s="36">
        <f>'SC"Imunotehnomed"SRL corect'!$G137*'SC"Imunotehnomed"SRL corect'!$J137</f>
        <v>94320</v>
      </c>
      <c r="I81" s="36">
        <v>2.62</v>
      </c>
      <c r="J81" s="36">
        <v>3.1440000000000001</v>
      </c>
      <c r="K81" s="36">
        <v>50</v>
      </c>
      <c r="L81" s="36">
        <f>Table5[[#This Row],[Cantitatea real contractata]]*Table5[[#This Row],[Prețul fără TVA]]</f>
        <v>131</v>
      </c>
      <c r="M81" s="36">
        <f>Table5[[#This Row],[Cantitatea real contractata]]*Table5[[#This Row],[Prețul cu TVA]]</f>
        <v>157.20000000000002</v>
      </c>
      <c r="N81" s="36" t="s">
        <v>10</v>
      </c>
      <c r="O81" s="36" t="s">
        <v>5</v>
      </c>
      <c r="P81" s="37" t="s">
        <v>625</v>
      </c>
      <c r="Q81" s="36" t="s">
        <v>626</v>
      </c>
    </row>
    <row r="82" spans="1:17" s="6" customFormat="1" ht="45" x14ac:dyDescent="0.25">
      <c r="A82" s="9"/>
      <c r="B82" s="29" t="s">
        <v>507</v>
      </c>
      <c r="C82" s="36" t="s">
        <v>155</v>
      </c>
      <c r="D82" s="36">
        <v>1</v>
      </c>
      <c r="E82" s="36" t="s">
        <v>0</v>
      </c>
      <c r="F82" s="36" t="s">
        <v>6</v>
      </c>
      <c r="G82" s="36">
        <v>500</v>
      </c>
      <c r="H82" s="36">
        <f>'SC"Imunotehnomed"SRL corect'!$G138*'SC"Imunotehnomed"SRL corect'!$J138</f>
        <v>94320</v>
      </c>
      <c r="I82" s="36">
        <v>2.62</v>
      </c>
      <c r="J82" s="36">
        <v>3.1440000000000001</v>
      </c>
      <c r="K82" s="36">
        <v>500</v>
      </c>
      <c r="L82" s="36">
        <f>Table5[[#This Row],[Cantitatea real contractata]]*Table5[[#This Row],[Prețul fără TVA]]</f>
        <v>1310</v>
      </c>
      <c r="M82" s="36">
        <f>Table5[[#This Row],[Cantitatea real contractata]]*Table5[[#This Row],[Prețul cu TVA]]</f>
        <v>1572</v>
      </c>
      <c r="N82" s="36" t="s">
        <v>10</v>
      </c>
      <c r="O82" s="36" t="s">
        <v>5</v>
      </c>
      <c r="P82" s="37" t="s">
        <v>625</v>
      </c>
      <c r="Q82" s="36" t="s">
        <v>626</v>
      </c>
    </row>
    <row r="83" spans="1:17" s="6" customFormat="1" ht="45" x14ac:dyDescent="0.25">
      <c r="A83" s="9"/>
      <c r="B83" s="29" t="s">
        <v>509</v>
      </c>
      <c r="C83" s="36" t="s">
        <v>158</v>
      </c>
      <c r="D83" s="36">
        <v>1</v>
      </c>
      <c r="E83" s="36" t="s">
        <v>0</v>
      </c>
      <c r="F83" s="36" t="s">
        <v>6</v>
      </c>
      <c r="G83" s="36">
        <v>3000</v>
      </c>
      <c r="H83" s="36">
        <f>'SC"Imunotehnomed"SRL corect'!$G140*'SC"Imunotehnomed"SRL corect'!$J140</f>
        <v>113184</v>
      </c>
      <c r="I83" s="36">
        <v>2.62</v>
      </c>
      <c r="J83" s="36">
        <v>3.1440000000000001</v>
      </c>
      <c r="K83" s="36">
        <v>3000</v>
      </c>
      <c r="L83" s="36">
        <f>Table5[[#This Row],[Cantitatea real contractata]]*Table5[[#This Row],[Prețul fără TVA]]</f>
        <v>7860</v>
      </c>
      <c r="M83" s="36">
        <f>Table5[[#This Row],[Cantitatea real contractata]]*Table5[[#This Row],[Prețul cu TVA]]</f>
        <v>9432</v>
      </c>
      <c r="N83" s="36" t="s">
        <v>10</v>
      </c>
      <c r="O83" s="36" t="s">
        <v>5</v>
      </c>
      <c r="P83" s="37" t="s">
        <v>625</v>
      </c>
      <c r="Q83" s="36" t="s">
        <v>626</v>
      </c>
    </row>
    <row r="84" spans="1:17" s="6" customFormat="1" ht="45" x14ac:dyDescent="0.25">
      <c r="A84" s="9"/>
      <c r="B84" s="29" t="s">
        <v>511</v>
      </c>
      <c r="C84" s="36" t="s">
        <v>160</v>
      </c>
      <c r="D84" s="36">
        <v>1</v>
      </c>
      <c r="E84" s="36" t="s">
        <v>0</v>
      </c>
      <c r="F84" s="36" t="s">
        <v>6</v>
      </c>
      <c r="G84" s="36">
        <v>4000</v>
      </c>
      <c r="H84" s="36">
        <f>'SC"Imunotehnomed"SRL corect'!$G142*'SC"Imunotehnomed"SRL corect'!$J142</f>
        <v>188640</v>
      </c>
      <c r="I84" s="36">
        <v>2.62</v>
      </c>
      <c r="J84" s="36">
        <v>3.1440000000000001</v>
      </c>
      <c r="K84" s="36">
        <v>4000</v>
      </c>
      <c r="L84" s="36">
        <f>Table5[[#This Row],[Cantitatea real contractata]]*Table5[[#This Row],[Prețul fără TVA]]</f>
        <v>10480</v>
      </c>
      <c r="M84" s="36">
        <f>Table5[[#This Row],[Cantitatea real contractata]]*Table5[[#This Row],[Prețul cu TVA]]</f>
        <v>12576</v>
      </c>
      <c r="N84" s="36" t="s">
        <v>10</v>
      </c>
      <c r="O84" s="36" t="s">
        <v>5</v>
      </c>
      <c r="P84" s="37" t="s">
        <v>625</v>
      </c>
      <c r="Q84" s="36" t="s">
        <v>626</v>
      </c>
    </row>
    <row r="85" spans="1:17" s="6" customFormat="1" ht="45" x14ac:dyDescent="0.25">
      <c r="A85" s="9"/>
      <c r="B85" s="29" t="s">
        <v>512</v>
      </c>
      <c r="C85" s="36" t="s">
        <v>161</v>
      </c>
      <c r="D85" s="36">
        <v>1</v>
      </c>
      <c r="E85" s="36" t="s">
        <v>0</v>
      </c>
      <c r="F85" s="36" t="s">
        <v>6</v>
      </c>
      <c r="G85" s="36">
        <v>3000</v>
      </c>
      <c r="H85" s="36">
        <f>'SC"Imunotehnomed"SRL corect'!$G143*'SC"Imunotehnomed"SRL corect'!$J143</f>
        <v>62880</v>
      </c>
      <c r="I85" s="36">
        <v>2.62</v>
      </c>
      <c r="J85" s="36">
        <v>3.1440000000000001</v>
      </c>
      <c r="K85" s="36">
        <v>3000</v>
      </c>
      <c r="L85" s="36">
        <f>Table5[[#This Row],[Cantitatea real contractata]]*Table5[[#This Row],[Prețul fără TVA]]</f>
        <v>7860</v>
      </c>
      <c r="M85" s="36">
        <f>Table5[[#This Row],[Cantitatea real contractata]]*Table5[[#This Row],[Prețul cu TVA]]</f>
        <v>9432</v>
      </c>
      <c r="N85" s="36" t="s">
        <v>10</v>
      </c>
      <c r="O85" s="36" t="s">
        <v>5</v>
      </c>
      <c r="P85" s="37" t="s">
        <v>625</v>
      </c>
      <c r="Q85" s="36" t="s">
        <v>626</v>
      </c>
    </row>
    <row r="86" spans="1:17" s="6" customFormat="1" ht="45" x14ac:dyDescent="0.25">
      <c r="A86" s="9"/>
      <c r="B86" s="29" t="s">
        <v>513</v>
      </c>
      <c r="C86" s="36" t="s">
        <v>162</v>
      </c>
      <c r="D86" s="36">
        <v>1</v>
      </c>
      <c r="E86" s="36" t="s">
        <v>0</v>
      </c>
      <c r="F86" s="36" t="s">
        <v>6</v>
      </c>
      <c r="G86" s="36">
        <v>200</v>
      </c>
      <c r="H86" s="36">
        <f>'SC"Imunotehnomed"SRL corect'!$G144*'SC"Imunotehnomed"SRL corect'!$J144</f>
        <v>40872</v>
      </c>
      <c r="I86" s="36">
        <v>2.62</v>
      </c>
      <c r="J86" s="36">
        <v>3.1440000000000001</v>
      </c>
      <c r="K86" s="36">
        <v>200</v>
      </c>
      <c r="L86" s="36">
        <f>Table5[[#This Row],[Cantitatea real contractata]]*Table5[[#This Row],[Prețul fără TVA]]</f>
        <v>524</v>
      </c>
      <c r="M86" s="36">
        <f>Table5[[#This Row],[Cantitatea real contractata]]*Table5[[#This Row],[Prețul cu TVA]]</f>
        <v>628.80000000000007</v>
      </c>
      <c r="N86" s="36" t="s">
        <v>10</v>
      </c>
      <c r="O86" s="36" t="s">
        <v>5</v>
      </c>
      <c r="P86" s="37" t="s">
        <v>625</v>
      </c>
      <c r="Q86" s="36" t="s">
        <v>626</v>
      </c>
    </row>
    <row r="87" spans="1:17" s="6" customFormat="1" ht="45" x14ac:dyDescent="0.25">
      <c r="A87" s="9"/>
      <c r="B87" s="29" t="s">
        <v>514</v>
      </c>
      <c r="C87" s="36" t="s">
        <v>163</v>
      </c>
      <c r="D87" s="36">
        <v>1</v>
      </c>
      <c r="E87" s="36" t="s">
        <v>0</v>
      </c>
      <c r="F87" s="36" t="s">
        <v>6</v>
      </c>
      <c r="G87" s="36">
        <v>2000</v>
      </c>
      <c r="H87" s="36">
        <f>'SC"Imunotehnomed"SRL corect'!$G145*'SC"Imunotehnomed"SRL corect'!$J145</f>
        <v>62880</v>
      </c>
      <c r="I87" s="36">
        <v>2.62</v>
      </c>
      <c r="J87" s="36">
        <v>3.1440000000000001</v>
      </c>
      <c r="K87" s="36">
        <v>2000</v>
      </c>
      <c r="L87" s="36">
        <f>Table5[[#This Row],[Cantitatea real contractata]]*Table5[[#This Row],[Prețul fără TVA]]</f>
        <v>5240</v>
      </c>
      <c r="M87" s="36">
        <f>Table5[[#This Row],[Cantitatea real contractata]]*Table5[[#This Row],[Prețul cu TVA]]</f>
        <v>6288</v>
      </c>
      <c r="N87" s="36" t="s">
        <v>10</v>
      </c>
      <c r="O87" s="36" t="s">
        <v>5</v>
      </c>
      <c r="P87" s="37" t="s">
        <v>625</v>
      </c>
      <c r="Q87" s="36" t="s">
        <v>626</v>
      </c>
    </row>
    <row r="88" spans="1:17" s="6" customFormat="1" ht="45" x14ac:dyDescent="0.25">
      <c r="A88" s="9"/>
      <c r="B88" s="29" t="s">
        <v>515</v>
      </c>
      <c r="C88" s="36" t="s">
        <v>164</v>
      </c>
      <c r="D88" s="36">
        <v>1</v>
      </c>
      <c r="E88" s="36" t="s">
        <v>0</v>
      </c>
      <c r="F88" s="36" t="s">
        <v>6</v>
      </c>
      <c r="G88" s="36">
        <v>20</v>
      </c>
      <c r="H88" s="36">
        <f>'SC"Imunotehnomed"SRL corect'!$G146*'SC"Imunotehnomed"SRL corect'!$J146</f>
        <v>31440</v>
      </c>
      <c r="I88" s="36">
        <v>2.62</v>
      </c>
      <c r="J88" s="36">
        <v>3.1440000000000001</v>
      </c>
      <c r="K88" s="36">
        <v>20</v>
      </c>
      <c r="L88" s="36">
        <f>Table5[[#This Row],[Cantitatea real contractata]]*Table5[[#This Row],[Prețul fără TVA]]</f>
        <v>52.400000000000006</v>
      </c>
      <c r="M88" s="36">
        <f>Table5[[#This Row],[Cantitatea real contractata]]*Table5[[#This Row],[Prețul cu TVA]]</f>
        <v>62.88</v>
      </c>
      <c r="N88" s="36" t="s">
        <v>10</v>
      </c>
      <c r="O88" s="36" t="s">
        <v>5</v>
      </c>
      <c r="P88" s="37" t="s">
        <v>625</v>
      </c>
      <c r="Q88" s="36" t="s">
        <v>626</v>
      </c>
    </row>
    <row r="89" spans="1:17" s="6" customFormat="1" ht="45" x14ac:dyDescent="0.25">
      <c r="A89" s="9"/>
      <c r="B89" s="29" t="s">
        <v>520</v>
      </c>
      <c r="C89" s="36" t="s">
        <v>170</v>
      </c>
      <c r="D89" s="36">
        <v>1</v>
      </c>
      <c r="E89" s="36" t="s">
        <v>0</v>
      </c>
      <c r="F89" s="36" t="s">
        <v>6</v>
      </c>
      <c r="G89" s="36">
        <v>600</v>
      </c>
      <c r="H89" s="36">
        <f>'SC"Imunotehnomed"SRL corect'!$G151*'SC"Imunotehnomed"SRL corect'!$J151</f>
        <v>12576</v>
      </c>
      <c r="I89" s="36">
        <v>2.62</v>
      </c>
      <c r="J89" s="36">
        <v>3.1440000000000001</v>
      </c>
      <c r="K89" s="36">
        <v>600</v>
      </c>
      <c r="L89" s="36">
        <f>Table5[[#This Row],[Cantitatea real contractata]]*Table5[[#This Row],[Prețul fără TVA]]</f>
        <v>1572</v>
      </c>
      <c r="M89" s="36">
        <f>Table5[[#This Row],[Cantitatea real contractata]]*Table5[[#This Row],[Prețul cu TVA]]</f>
        <v>1886.4</v>
      </c>
      <c r="N89" s="36" t="s">
        <v>10</v>
      </c>
      <c r="O89" s="36" t="s">
        <v>5</v>
      </c>
      <c r="P89" s="37" t="s">
        <v>625</v>
      </c>
      <c r="Q89" s="36" t="s">
        <v>626</v>
      </c>
    </row>
    <row r="90" spans="1:17" s="6" customFormat="1" ht="45" x14ac:dyDescent="0.25">
      <c r="A90" s="9"/>
      <c r="B90" s="29" t="s">
        <v>521</v>
      </c>
      <c r="C90" s="36" t="s">
        <v>171</v>
      </c>
      <c r="D90" s="36">
        <v>1</v>
      </c>
      <c r="E90" s="36" t="s">
        <v>0</v>
      </c>
      <c r="F90" s="36" t="s">
        <v>6</v>
      </c>
      <c r="G90" s="36">
        <v>2000</v>
      </c>
      <c r="H90" s="36">
        <f>'SC"Imunotehnomed"SRL corect'!$G152*'SC"Imunotehnomed"SRL corect'!$J152</f>
        <v>62.88</v>
      </c>
      <c r="I90" s="36">
        <v>2.62</v>
      </c>
      <c r="J90" s="36">
        <v>3.1440000000000001</v>
      </c>
      <c r="K90" s="36">
        <v>2000</v>
      </c>
      <c r="L90" s="36">
        <f>Table5[[#This Row],[Cantitatea real contractata]]*Table5[[#This Row],[Prețul fără TVA]]</f>
        <v>5240</v>
      </c>
      <c r="M90" s="36">
        <f>Table5[[#This Row],[Cantitatea real contractata]]*Table5[[#This Row],[Prețul cu TVA]]</f>
        <v>6288</v>
      </c>
      <c r="N90" s="36" t="s">
        <v>10</v>
      </c>
      <c r="O90" s="36" t="s">
        <v>5</v>
      </c>
      <c r="P90" s="37" t="s">
        <v>625</v>
      </c>
      <c r="Q90" s="36" t="s">
        <v>626</v>
      </c>
    </row>
    <row r="91" spans="1:17" s="6" customFormat="1" ht="45" x14ac:dyDescent="0.25">
      <c r="A91" s="9"/>
      <c r="B91" s="29" t="s">
        <v>523</v>
      </c>
      <c r="C91" s="36" t="s">
        <v>173</v>
      </c>
      <c r="D91" s="36">
        <v>1</v>
      </c>
      <c r="E91" s="36" t="s">
        <v>0</v>
      </c>
      <c r="F91" s="36" t="s">
        <v>6</v>
      </c>
      <c r="G91" s="36">
        <v>500</v>
      </c>
      <c r="H91" s="36">
        <f>'SC"Imunotehnomed"SRL corect'!$G154*'SC"Imunotehnomed"SRL corect'!$J154</f>
        <v>62.88</v>
      </c>
      <c r="I91" s="36">
        <v>2.62</v>
      </c>
      <c r="J91" s="36">
        <v>3.1440000000000001</v>
      </c>
      <c r="K91" s="36">
        <v>500</v>
      </c>
      <c r="L91" s="36">
        <f>Table5[[#This Row],[Cantitatea real contractata]]*Table5[[#This Row],[Prețul fără TVA]]</f>
        <v>1310</v>
      </c>
      <c r="M91" s="36">
        <f>Table5[[#This Row],[Cantitatea real contractata]]*Table5[[#This Row],[Prețul cu TVA]]</f>
        <v>1572</v>
      </c>
      <c r="N91" s="36" t="s">
        <v>10</v>
      </c>
      <c r="O91" s="36" t="s">
        <v>5</v>
      </c>
      <c r="P91" s="37" t="s">
        <v>625</v>
      </c>
      <c r="Q91" s="36" t="s">
        <v>626</v>
      </c>
    </row>
    <row r="92" spans="1:17" s="6" customFormat="1" ht="45" x14ac:dyDescent="0.25">
      <c r="A92" s="9"/>
      <c r="B92" s="29" t="s">
        <v>525</v>
      </c>
      <c r="C92" s="36" t="s">
        <v>175</v>
      </c>
      <c r="D92" s="36">
        <v>1</v>
      </c>
      <c r="E92" s="36" t="s">
        <v>0</v>
      </c>
      <c r="F92" s="36" t="s">
        <v>6</v>
      </c>
      <c r="G92" s="36">
        <v>500</v>
      </c>
      <c r="H92" s="36">
        <f>'SC"Imunotehnomed"SRL corect'!$G156*'SC"Imunotehnomed"SRL corect'!$J156</f>
        <v>943.2</v>
      </c>
      <c r="I92" s="36">
        <v>2.62</v>
      </c>
      <c r="J92" s="36">
        <v>3.1440000000000001</v>
      </c>
      <c r="K92" s="36">
        <v>500</v>
      </c>
      <c r="L92" s="36">
        <f>Table5[[#This Row],[Cantitatea real contractata]]*Table5[[#This Row],[Prețul fără TVA]]</f>
        <v>1310</v>
      </c>
      <c r="M92" s="36">
        <f>Table5[[#This Row],[Cantitatea real contractata]]*Table5[[#This Row],[Prețul cu TVA]]</f>
        <v>1572</v>
      </c>
      <c r="N92" s="36" t="s">
        <v>10</v>
      </c>
      <c r="O92" s="36" t="s">
        <v>5</v>
      </c>
      <c r="P92" s="37" t="s">
        <v>625</v>
      </c>
      <c r="Q92" s="36" t="s">
        <v>626</v>
      </c>
    </row>
    <row r="93" spans="1:17" s="6" customFormat="1" ht="45" x14ac:dyDescent="0.25">
      <c r="A93" s="9"/>
      <c r="B93" s="29" t="s">
        <v>527</v>
      </c>
      <c r="C93" s="36" t="s">
        <v>178</v>
      </c>
      <c r="D93" s="36">
        <v>1</v>
      </c>
      <c r="E93" s="36" t="s">
        <v>0</v>
      </c>
      <c r="F93" s="36" t="s">
        <v>6</v>
      </c>
      <c r="G93" s="36">
        <v>1000</v>
      </c>
      <c r="H93" s="36">
        <f>'SC"Imunotehnomed"SRL corect'!$G158*'SC"Imunotehnomed"SRL corect'!$J158</f>
        <v>3301.2000000000003</v>
      </c>
      <c r="I93" s="36">
        <v>2.62</v>
      </c>
      <c r="J93" s="36">
        <v>3.1440000000000001</v>
      </c>
      <c r="K93" s="36">
        <v>1000</v>
      </c>
      <c r="L93" s="36">
        <f>Table5[[#This Row],[Cantitatea real contractata]]*Table5[[#This Row],[Prețul fără TVA]]</f>
        <v>2620</v>
      </c>
      <c r="M93" s="36">
        <f>Table5[[#This Row],[Cantitatea real contractata]]*Table5[[#This Row],[Prețul cu TVA]]</f>
        <v>3144</v>
      </c>
      <c r="N93" s="36" t="s">
        <v>10</v>
      </c>
      <c r="O93" s="36" t="s">
        <v>5</v>
      </c>
      <c r="P93" s="37" t="s">
        <v>625</v>
      </c>
      <c r="Q93" s="36" t="s">
        <v>626</v>
      </c>
    </row>
    <row r="94" spans="1:17" s="6" customFormat="1" ht="45" x14ac:dyDescent="0.25">
      <c r="A94" s="9"/>
      <c r="B94" s="29" t="s">
        <v>528</v>
      </c>
      <c r="C94" s="36" t="s">
        <v>179</v>
      </c>
      <c r="D94" s="36">
        <v>1</v>
      </c>
      <c r="E94" s="36" t="s">
        <v>0</v>
      </c>
      <c r="F94" s="36" t="s">
        <v>6</v>
      </c>
      <c r="G94" s="36">
        <v>50</v>
      </c>
      <c r="H94" s="36">
        <f>'SC"Imunotehnomed"SRL corect'!$G159*'SC"Imunotehnomed"SRL corect'!$J159</f>
        <v>110040</v>
      </c>
      <c r="I94" s="36">
        <v>2.62</v>
      </c>
      <c r="J94" s="36">
        <v>3.1440000000000001</v>
      </c>
      <c r="K94" s="36">
        <v>50</v>
      </c>
      <c r="L94" s="36">
        <f>Table5[[#This Row],[Cantitatea real contractata]]*Table5[[#This Row],[Prețul fără TVA]]</f>
        <v>131</v>
      </c>
      <c r="M94" s="36">
        <f>Table5[[#This Row],[Cantitatea real contractata]]*Table5[[#This Row],[Prețul cu TVA]]</f>
        <v>157.20000000000002</v>
      </c>
      <c r="N94" s="36" t="s">
        <v>10</v>
      </c>
      <c r="O94" s="36" t="s">
        <v>5</v>
      </c>
      <c r="P94" s="37" t="s">
        <v>625</v>
      </c>
      <c r="Q94" s="36" t="s">
        <v>626</v>
      </c>
    </row>
    <row r="95" spans="1:17" s="6" customFormat="1" ht="45" x14ac:dyDescent="0.25">
      <c r="A95" s="9"/>
      <c r="B95" s="29" t="s">
        <v>531</v>
      </c>
      <c r="C95" s="36" t="s">
        <v>182</v>
      </c>
      <c r="D95" s="36">
        <v>1</v>
      </c>
      <c r="E95" s="36" t="s">
        <v>0</v>
      </c>
      <c r="F95" s="36" t="s">
        <v>6</v>
      </c>
      <c r="G95" s="36">
        <v>100</v>
      </c>
      <c r="H95" s="36">
        <f>'SC"Imunotehnomed"SRL corect'!$G162*'SC"Imunotehnomed"SRL corect'!$J162</f>
        <v>1572</v>
      </c>
      <c r="I95" s="36">
        <v>2.62</v>
      </c>
      <c r="J95" s="36">
        <v>3.1440000000000001</v>
      </c>
      <c r="K95" s="36">
        <v>100</v>
      </c>
      <c r="L95" s="36">
        <f>Table5[[#This Row],[Cantitatea real contractata]]*Table5[[#This Row],[Prețul fără TVA]]</f>
        <v>262</v>
      </c>
      <c r="M95" s="36">
        <f>Table5[[#This Row],[Cantitatea real contractata]]*Table5[[#This Row],[Prețul cu TVA]]</f>
        <v>314.40000000000003</v>
      </c>
      <c r="N95" s="36" t="s">
        <v>10</v>
      </c>
      <c r="O95" s="36" t="s">
        <v>5</v>
      </c>
      <c r="P95" s="37" t="s">
        <v>625</v>
      </c>
      <c r="Q95" s="36" t="s">
        <v>626</v>
      </c>
    </row>
    <row r="96" spans="1:17" s="6" customFormat="1" ht="45" x14ac:dyDescent="0.25">
      <c r="A96" s="9"/>
      <c r="B96" s="29" t="s">
        <v>532</v>
      </c>
      <c r="C96" s="36" t="s">
        <v>183</v>
      </c>
      <c r="D96" s="36">
        <v>1</v>
      </c>
      <c r="E96" s="36" t="s">
        <v>0</v>
      </c>
      <c r="F96" s="36" t="s">
        <v>6</v>
      </c>
      <c r="G96" s="36">
        <v>1000</v>
      </c>
      <c r="H96" s="36">
        <f>'SC"Imunotehnomed"SRL corect'!$G163*'SC"Imunotehnomed"SRL corect'!$J163</f>
        <v>471.6</v>
      </c>
      <c r="I96" s="36">
        <v>2.62</v>
      </c>
      <c r="J96" s="36">
        <v>3.1440000000000001</v>
      </c>
      <c r="K96" s="36">
        <v>1000</v>
      </c>
      <c r="L96" s="36">
        <f>Table5[[#This Row],[Cantitatea real contractata]]*Table5[[#This Row],[Prețul fără TVA]]</f>
        <v>2620</v>
      </c>
      <c r="M96" s="36">
        <f>Table5[[#This Row],[Cantitatea real contractata]]*Table5[[#This Row],[Prețul cu TVA]]</f>
        <v>3144</v>
      </c>
      <c r="N96" s="36" t="s">
        <v>10</v>
      </c>
      <c r="O96" s="36" t="s">
        <v>5</v>
      </c>
      <c r="P96" s="37" t="s">
        <v>625</v>
      </c>
      <c r="Q96" s="36" t="s">
        <v>626</v>
      </c>
    </row>
    <row r="97" spans="1:17" s="6" customFormat="1" ht="45" x14ac:dyDescent="0.25">
      <c r="A97" s="9"/>
      <c r="B97" s="29" t="s">
        <v>534</v>
      </c>
      <c r="C97" s="36" t="s">
        <v>185</v>
      </c>
      <c r="D97" s="36">
        <v>1</v>
      </c>
      <c r="E97" s="36" t="s">
        <v>0</v>
      </c>
      <c r="F97" s="36" t="s">
        <v>6</v>
      </c>
      <c r="G97" s="36">
        <v>20</v>
      </c>
      <c r="H97" s="36">
        <f>'SC"Imunotehnomed"SRL corect'!$G165*'SC"Imunotehnomed"SRL corect'!$J165</f>
        <v>94.320000000000007</v>
      </c>
      <c r="I97" s="36">
        <v>2.62</v>
      </c>
      <c r="J97" s="36">
        <v>3.1440000000000001</v>
      </c>
      <c r="K97" s="36">
        <v>20</v>
      </c>
      <c r="L97" s="36">
        <f>Table5[[#This Row],[Cantitatea real contractata]]*Table5[[#This Row],[Prețul fără TVA]]</f>
        <v>52.400000000000006</v>
      </c>
      <c r="M97" s="36">
        <f>Table5[[#This Row],[Cantitatea real contractata]]*Table5[[#This Row],[Prețul cu TVA]]</f>
        <v>62.88</v>
      </c>
      <c r="N97" s="36" t="s">
        <v>10</v>
      </c>
      <c r="O97" s="36" t="s">
        <v>5</v>
      </c>
      <c r="P97" s="37" t="s">
        <v>625</v>
      </c>
      <c r="Q97" s="36" t="s">
        <v>626</v>
      </c>
    </row>
    <row r="98" spans="1:17" s="6" customFormat="1" ht="45" x14ac:dyDescent="0.25">
      <c r="A98" s="9"/>
      <c r="B98" s="29" t="s">
        <v>535</v>
      </c>
      <c r="C98" s="36" t="s">
        <v>186</v>
      </c>
      <c r="D98" s="36">
        <v>1</v>
      </c>
      <c r="E98" s="36" t="s">
        <v>0</v>
      </c>
      <c r="F98" s="36" t="s">
        <v>6</v>
      </c>
      <c r="G98" s="36">
        <v>500</v>
      </c>
      <c r="H98" s="36">
        <f>'SC"Imunotehnomed"SRL corect'!$G166*'SC"Imunotehnomed"SRL corect'!$J166</f>
        <v>628.80000000000007</v>
      </c>
      <c r="I98" s="36">
        <v>2.62</v>
      </c>
      <c r="J98" s="36">
        <v>3.1440000000000001</v>
      </c>
      <c r="K98" s="36">
        <v>500</v>
      </c>
      <c r="L98" s="36">
        <f>Table5[[#This Row],[Cantitatea real contractata]]*Table5[[#This Row],[Prețul fără TVA]]</f>
        <v>1310</v>
      </c>
      <c r="M98" s="36">
        <f>Table5[[#This Row],[Cantitatea real contractata]]*Table5[[#This Row],[Prețul cu TVA]]</f>
        <v>1572</v>
      </c>
      <c r="N98" s="36" t="s">
        <v>10</v>
      </c>
      <c r="O98" s="36" t="s">
        <v>5</v>
      </c>
      <c r="P98" s="37" t="s">
        <v>625</v>
      </c>
      <c r="Q98" s="36" t="s">
        <v>626</v>
      </c>
    </row>
    <row r="99" spans="1:17" s="6" customFormat="1" ht="45" x14ac:dyDescent="0.25">
      <c r="A99" s="9"/>
      <c r="B99" s="29" t="s">
        <v>536</v>
      </c>
      <c r="C99" s="36" t="s">
        <v>187</v>
      </c>
      <c r="D99" s="36">
        <v>1</v>
      </c>
      <c r="E99" s="36" t="s">
        <v>0</v>
      </c>
      <c r="F99" s="36" t="s">
        <v>6</v>
      </c>
      <c r="G99" s="36">
        <v>1500</v>
      </c>
      <c r="H99" s="36">
        <f>'SC"Imunotehnomed"SRL corect'!$G167*'SC"Imunotehnomed"SRL corect'!$J167</f>
        <v>1257.6000000000001</v>
      </c>
      <c r="I99" s="36">
        <v>2.62</v>
      </c>
      <c r="J99" s="36">
        <v>3.1440000000000001</v>
      </c>
      <c r="K99" s="36">
        <v>1500</v>
      </c>
      <c r="L99" s="36">
        <f>Table5[[#This Row],[Cantitatea real contractata]]*Table5[[#This Row],[Prețul fără TVA]]</f>
        <v>3930</v>
      </c>
      <c r="M99" s="36">
        <f>Table5[[#This Row],[Cantitatea real contractata]]*Table5[[#This Row],[Prețul cu TVA]]</f>
        <v>4716</v>
      </c>
      <c r="N99" s="36" t="s">
        <v>10</v>
      </c>
      <c r="O99" s="36" t="s">
        <v>5</v>
      </c>
      <c r="P99" s="37" t="s">
        <v>625</v>
      </c>
      <c r="Q99" s="36" t="s">
        <v>626</v>
      </c>
    </row>
    <row r="100" spans="1:17" s="6" customFormat="1" ht="45" x14ac:dyDescent="0.25">
      <c r="A100" s="9"/>
      <c r="B100" s="29" t="s">
        <v>538</v>
      </c>
      <c r="C100" s="36" t="s">
        <v>189</v>
      </c>
      <c r="D100" s="36">
        <v>1</v>
      </c>
      <c r="E100" s="36" t="s">
        <v>0</v>
      </c>
      <c r="F100" s="36" t="s">
        <v>6</v>
      </c>
      <c r="G100" s="36">
        <v>50</v>
      </c>
      <c r="H100" s="36">
        <f>'SC"Imunotehnomed"SRL corect'!$G169*'SC"Imunotehnomed"SRL corect'!$J169</f>
        <v>19492.8</v>
      </c>
      <c r="I100" s="36">
        <v>2.62</v>
      </c>
      <c r="J100" s="36">
        <v>3.1440000000000001</v>
      </c>
      <c r="K100" s="36">
        <v>50</v>
      </c>
      <c r="L100" s="36">
        <f>Table5[[#This Row],[Cantitatea real contractata]]*Table5[[#This Row],[Prețul fără TVA]]</f>
        <v>131</v>
      </c>
      <c r="M100" s="36">
        <f>Table5[[#This Row],[Cantitatea real contractata]]*Table5[[#This Row],[Prețul cu TVA]]</f>
        <v>157.20000000000002</v>
      </c>
      <c r="N100" s="36" t="s">
        <v>10</v>
      </c>
      <c r="O100" s="36" t="s">
        <v>5</v>
      </c>
      <c r="P100" s="37" t="s">
        <v>625</v>
      </c>
      <c r="Q100" s="36" t="s">
        <v>626</v>
      </c>
    </row>
    <row r="101" spans="1:17" s="6" customFormat="1" ht="45" x14ac:dyDescent="0.25">
      <c r="A101" s="9"/>
      <c r="B101" s="29" t="s">
        <v>539</v>
      </c>
      <c r="C101" s="36" t="s">
        <v>190</v>
      </c>
      <c r="D101" s="36">
        <v>1</v>
      </c>
      <c r="E101" s="36" t="s">
        <v>0</v>
      </c>
      <c r="F101" s="36" t="s">
        <v>6</v>
      </c>
      <c r="G101" s="36">
        <v>150</v>
      </c>
      <c r="H101" s="36">
        <f>'SC"Imunotehnomed"SRL corect'!$G170*'SC"Imunotehnomed"SRL corect'!$J170</f>
        <v>4716</v>
      </c>
      <c r="I101" s="36">
        <v>2.62</v>
      </c>
      <c r="J101" s="36">
        <v>3.1440000000000001</v>
      </c>
      <c r="K101" s="36">
        <v>150</v>
      </c>
      <c r="L101" s="36">
        <f>Table5[[#This Row],[Cantitatea real contractata]]*Table5[[#This Row],[Prețul fără TVA]]</f>
        <v>393</v>
      </c>
      <c r="M101" s="36">
        <f>Table5[[#This Row],[Cantitatea real contractata]]*Table5[[#This Row],[Prețul cu TVA]]</f>
        <v>471.6</v>
      </c>
      <c r="N101" s="36" t="s">
        <v>10</v>
      </c>
      <c r="O101" s="36" t="s">
        <v>5</v>
      </c>
      <c r="P101" s="37" t="s">
        <v>625</v>
      </c>
      <c r="Q101" s="36" t="s">
        <v>626</v>
      </c>
    </row>
    <row r="102" spans="1:17" s="6" customFormat="1" ht="45" x14ac:dyDescent="0.25">
      <c r="A102" s="9"/>
      <c r="B102" s="29" t="s">
        <v>541</v>
      </c>
      <c r="C102" s="36" t="s">
        <v>193</v>
      </c>
      <c r="D102" s="36">
        <v>1</v>
      </c>
      <c r="E102" s="36" t="s">
        <v>0</v>
      </c>
      <c r="F102" s="36" t="s">
        <v>6</v>
      </c>
      <c r="G102" s="36">
        <v>200</v>
      </c>
      <c r="H102" s="36">
        <f>'SC"Imunotehnomed"SRL corect'!$G172*'SC"Imunotehnomed"SRL corect'!$J172</f>
        <v>1572</v>
      </c>
      <c r="I102" s="36">
        <v>2.62</v>
      </c>
      <c r="J102" s="36">
        <v>3.1440000000000001</v>
      </c>
      <c r="K102" s="36">
        <v>200</v>
      </c>
      <c r="L102" s="36">
        <f>Table5[[#This Row],[Cantitatea real contractata]]*Table5[[#This Row],[Prețul fără TVA]]</f>
        <v>524</v>
      </c>
      <c r="M102" s="36">
        <f>Table5[[#This Row],[Cantitatea real contractata]]*Table5[[#This Row],[Prețul cu TVA]]</f>
        <v>628.80000000000007</v>
      </c>
      <c r="N102" s="36" t="s">
        <v>10</v>
      </c>
      <c r="O102" s="36" t="s">
        <v>5</v>
      </c>
      <c r="P102" s="37" t="s">
        <v>625</v>
      </c>
      <c r="Q102" s="36" t="s">
        <v>626</v>
      </c>
    </row>
    <row r="103" spans="1:17" s="6" customFormat="1" ht="45" x14ac:dyDescent="0.25">
      <c r="A103" s="9"/>
      <c r="B103" s="29" t="s">
        <v>543</v>
      </c>
      <c r="C103" s="36" t="s">
        <v>195</v>
      </c>
      <c r="D103" s="36">
        <v>1</v>
      </c>
      <c r="E103" s="36" t="s">
        <v>0</v>
      </c>
      <c r="F103" s="36" t="s">
        <v>6</v>
      </c>
      <c r="G103" s="36">
        <v>30</v>
      </c>
      <c r="H103" s="36">
        <f>'SC"Imunotehnomed"SRL corect'!$G174*'SC"Imunotehnomed"SRL corect'!$J174</f>
        <v>628.80000000000007</v>
      </c>
      <c r="I103" s="36">
        <v>2.62</v>
      </c>
      <c r="J103" s="36">
        <v>3.1440000000000001</v>
      </c>
      <c r="K103" s="36">
        <v>30</v>
      </c>
      <c r="L103" s="36">
        <f>Table5[[#This Row],[Cantitatea real contractata]]*Table5[[#This Row],[Prețul fără TVA]]</f>
        <v>78.600000000000009</v>
      </c>
      <c r="M103" s="36">
        <f>Table5[[#This Row],[Cantitatea real contractata]]*Table5[[#This Row],[Prețul cu TVA]]</f>
        <v>94.320000000000007</v>
      </c>
      <c r="N103" s="36" t="s">
        <v>10</v>
      </c>
      <c r="O103" s="36" t="s">
        <v>5</v>
      </c>
      <c r="P103" s="37" t="s">
        <v>625</v>
      </c>
      <c r="Q103" s="36" t="s">
        <v>626</v>
      </c>
    </row>
    <row r="104" spans="1:17" s="6" customFormat="1" ht="45" x14ac:dyDescent="0.25">
      <c r="A104" s="9"/>
      <c r="B104" s="29" t="s">
        <v>544</v>
      </c>
      <c r="C104" s="36" t="s">
        <v>196</v>
      </c>
      <c r="D104" s="36">
        <v>1</v>
      </c>
      <c r="E104" s="36" t="s">
        <v>0</v>
      </c>
      <c r="F104" s="36" t="s">
        <v>6</v>
      </c>
      <c r="G104" s="36">
        <v>300</v>
      </c>
      <c r="H104" s="36">
        <f>'SC"Imunotehnomed"SRL corect'!$G175*'SC"Imunotehnomed"SRL corect'!$J175</f>
        <v>943.2</v>
      </c>
      <c r="I104" s="36">
        <v>2.62</v>
      </c>
      <c r="J104" s="36">
        <v>3.1440000000000001</v>
      </c>
      <c r="K104" s="36">
        <v>300</v>
      </c>
      <c r="L104" s="36">
        <f>Table5[[#This Row],[Cantitatea real contractata]]*Table5[[#This Row],[Prețul fără TVA]]</f>
        <v>786</v>
      </c>
      <c r="M104" s="36">
        <f>Table5[[#This Row],[Cantitatea real contractata]]*Table5[[#This Row],[Prețul cu TVA]]</f>
        <v>943.2</v>
      </c>
      <c r="N104" s="36" t="s">
        <v>10</v>
      </c>
      <c r="O104" s="36" t="s">
        <v>5</v>
      </c>
      <c r="P104" s="37" t="s">
        <v>625</v>
      </c>
      <c r="Q104" s="36" t="s">
        <v>626</v>
      </c>
    </row>
    <row r="105" spans="1:17" s="6" customFormat="1" ht="45" x14ac:dyDescent="0.25">
      <c r="A105" s="9"/>
      <c r="B105" s="29" t="s">
        <v>545</v>
      </c>
      <c r="C105" s="36" t="s">
        <v>197</v>
      </c>
      <c r="D105" s="36">
        <v>1</v>
      </c>
      <c r="E105" s="36" t="s">
        <v>0</v>
      </c>
      <c r="F105" s="36" t="s">
        <v>6</v>
      </c>
      <c r="G105" s="36">
        <v>300</v>
      </c>
      <c r="H105" s="36">
        <f>'SC"Imunotehnomed"SRL corect'!$G176*'SC"Imunotehnomed"SRL corect'!$J176</f>
        <v>7860</v>
      </c>
      <c r="I105" s="36">
        <v>2.62</v>
      </c>
      <c r="J105" s="36">
        <v>3.1440000000000001</v>
      </c>
      <c r="K105" s="36">
        <v>300</v>
      </c>
      <c r="L105" s="36">
        <f>Table5[[#This Row],[Cantitatea real contractata]]*Table5[[#This Row],[Prețul fără TVA]]</f>
        <v>786</v>
      </c>
      <c r="M105" s="36">
        <f>Table5[[#This Row],[Cantitatea real contractata]]*Table5[[#This Row],[Prețul cu TVA]]</f>
        <v>943.2</v>
      </c>
      <c r="N105" s="36" t="s">
        <v>10</v>
      </c>
      <c r="O105" s="36" t="s">
        <v>5</v>
      </c>
      <c r="P105" s="37" t="s">
        <v>625</v>
      </c>
      <c r="Q105" s="36" t="s">
        <v>626</v>
      </c>
    </row>
    <row r="106" spans="1:17" s="6" customFormat="1" ht="45" x14ac:dyDescent="0.25">
      <c r="A106" s="9"/>
      <c r="B106" s="29" t="s">
        <v>549</v>
      </c>
      <c r="C106" s="36" t="s">
        <v>202</v>
      </c>
      <c r="D106" s="36">
        <v>1</v>
      </c>
      <c r="E106" s="36" t="s">
        <v>0</v>
      </c>
      <c r="F106" s="36" t="s">
        <v>6</v>
      </c>
      <c r="G106" s="36">
        <v>100</v>
      </c>
      <c r="H106" s="36">
        <f>'SC"Imunotehnomed"SRL corect'!$G180*'SC"Imunotehnomed"SRL corect'!$J180</f>
        <v>628.80000000000007</v>
      </c>
      <c r="I106" s="36">
        <v>2.62</v>
      </c>
      <c r="J106" s="36">
        <v>3.1440000000000001</v>
      </c>
      <c r="K106" s="36">
        <v>100</v>
      </c>
      <c r="L106" s="36">
        <f>Table5[[#This Row],[Cantitatea real contractata]]*Table5[[#This Row],[Prețul fără TVA]]</f>
        <v>262</v>
      </c>
      <c r="M106" s="36">
        <f>Table5[[#This Row],[Cantitatea real contractata]]*Table5[[#This Row],[Prețul cu TVA]]</f>
        <v>314.40000000000003</v>
      </c>
      <c r="N106" s="36" t="s">
        <v>10</v>
      </c>
      <c r="O106" s="36" t="s">
        <v>5</v>
      </c>
      <c r="P106" s="37" t="s">
        <v>625</v>
      </c>
      <c r="Q106" s="36" t="s">
        <v>626</v>
      </c>
    </row>
    <row r="107" spans="1:17" s="6" customFormat="1" ht="45" x14ac:dyDescent="0.25">
      <c r="A107" s="9"/>
      <c r="B107" s="29" t="s">
        <v>550</v>
      </c>
      <c r="C107" s="36" t="s">
        <v>203</v>
      </c>
      <c r="D107" s="36">
        <v>1</v>
      </c>
      <c r="E107" s="36" t="s">
        <v>0</v>
      </c>
      <c r="F107" s="36" t="s">
        <v>6</v>
      </c>
      <c r="G107" s="36">
        <v>1500</v>
      </c>
      <c r="H107" s="36">
        <f>'SC"Imunotehnomed"SRL corect'!$G181*'SC"Imunotehnomed"SRL corect'!$J181</f>
        <v>3144</v>
      </c>
      <c r="I107" s="36">
        <v>2.62</v>
      </c>
      <c r="J107" s="36">
        <v>3.1440000000000001</v>
      </c>
      <c r="K107" s="36">
        <v>1500</v>
      </c>
      <c r="L107" s="36">
        <f>Table5[[#This Row],[Cantitatea real contractata]]*Table5[[#This Row],[Prețul fără TVA]]</f>
        <v>3930</v>
      </c>
      <c r="M107" s="36">
        <f>Table5[[#This Row],[Cantitatea real contractata]]*Table5[[#This Row],[Prețul cu TVA]]</f>
        <v>4716</v>
      </c>
      <c r="N107" s="36" t="s">
        <v>10</v>
      </c>
      <c r="O107" s="36" t="s">
        <v>5</v>
      </c>
      <c r="P107" s="37" t="s">
        <v>625</v>
      </c>
      <c r="Q107" s="36" t="s">
        <v>626</v>
      </c>
    </row>
    <row r="108" spans="1:17" s="6" customFormat="1" ht="45" x14ac:dyDescent="0.25">
      <c r="A108" s="9"/>
      <c r="B108" s="29" t="s">
        <v>552</v>
      </c>
      <c r="C108" s="36" t="s">
        <v>205</v>
      </c>
      <c r="D108" s="36">
        <v>1</v>
      </c>
      <c r="E108" s="36" t="s">
        <v>0</v>
      </c>
      <c r="F108" s="36" t="s">
        <v>6</v>
      </c>
      <c r="G108" s="36">
        <v>200</v>
      </c>
      <c r="H108" s="36">
        <f>'SC"Imunotehnomed"SRL corect'!$G183*'SC"Imunotehnomed"SRL corect'!$J183</f>
        <v>94.320000000000007</v>
      </c>
      <c r="I108" s="36">
        <v>2.62</v>
      </c>
      <c r="J108" s="36">
        <v>3.1440000000000001</v>
      </c>
      <c r="K108" s="36">
        <v>200</v>
      </c>
      <c r="L108" s="36">
        <f>Table5[[#This Row],[Cantitatea real contractata]]*Table5[[#This Row],[Prețul fără TVA]]</f>
        <v>524</v>
      </c>
      <c r="M108" s="36">
        <f>Table5[[#This Row],[Cantitatea real contractata]]*Table5[[#This Row],[Prețul cu TVA]]</f>
        <v>628.80000000000007</v>
      </c>
      <c r="N108" s="36" t="s">
        <v>10</v>
      </c>
      <c r="O108" s="36" t="s">
        <v>5</v>
      </c>
      <c r="P108" s="37" t="s">
        <v>625</v>
      </c>
      <c r="Q108" s="36" t="s">
        <v>626</v>
      </c>
    </row>
    <row r="109" spans="1:17" s="6" customFormat="1" ht="45" x14ac:dyDescent="0.25">
      <c r="A109" s="9"/>
      <c r="B109" s="29" t="s">
        <v>553</v>
      </c>
      <c r="C109" s="36" t="s">
        <v>206</v>
      </c>
      <c r="D109" s="36">
        <v>1</v>
      </c>
      <c r="E109" s="36" t="s">
        <v>0</v>
      </c>
      <c r="F109" s="36" t="s">
        <v>6</v>
      </c>
      <c r="G109" s="36">
        <v>50</v>
      </c>
      <c r="H109" s="36">
        <f>'SC"Imunotehnomed"SRL corect'!$G184*'SC"Imunotehnomed"SRL corect'!$J184</f>
        <v>1572</v>
      </c>
      <c r="I109" s="36">
        <v>2.62</v>
      </c>
      <c r="J109" s="36">
        <v>3.1440000000000001</v>
      </c>
      <c r="K109" s="36">
        <v>50</v>
      </c>
      <c r="L109" s="36">
        <f>Table5[[#This Row],[Cantitatea real contractata]]*Table5[[#This Row],[Prețul fără TVA]]</f>
        <v>131</v>
      </c>
      <c r="M109" s="36">
        <f>Table5[[#This Row],[Cantitatea real contractata]]*Table5[[#This Row],[Prețul cu TVA]]</f>
        <v>157.20000000000002</v>
      </c>
      <c r="N109" s="36" t="s">
        <v>10</v>
      </c>
      <c r="O109" s="36" t="s">
        <v>5</v>
      </c>
      <c r="P109" s="37" t="s">
        <v>625</v>
      </c>
      <c r="Q109" s="36" t="s">
        <v>626</v>
      </c>
    </row>
    <row r="110" spans="1:17" s="6" customFormat="1" ht="45" x14ac:dyDescent="0.25">
      <c r="A110" s="9"/>
      <c r="B110" s="29" t="s">
        <v>556</v>
      </c>
      <c r="C110" s="36" t="s">
        <v>210</v>
      </c>
      <c r="D110" s="36">
        <v>1</v>
      </c>
      <c r="E110" s="36" t="s">
        <v>0</v>
      </c>
      <c r="F110" s="36" t="s">
        <v>6</v>
      </c>
      <c r="G110" s="36">
        <v>20</v>
      </c>
      <c r="H110" s="36">
        <f>'SC"Imunotehnomed"SRL corect'!$G187*'SC"Imunotehnomed"SRL corect'!$J187</f>
        <v>943.2</v>
      </c>
      <c r="I110" s="36">
        <v>2.62</v>
      </c>
      <c r="J110" s="36">
        <v>3.1440000000000001</v>
      </c>
      <c r="K110" s="36">
        <v>20</v>
      </c>
      <c r="L110" s="36">
        <f>Table5[[#This Row],[Cantitatea real contractata]]*Table5[[#This Row],[Prețul fără TVA]]</f>
        <v>52.400000000000006</v>
      </c>
      <c r="M110" s="36">
        <f>Table5[[#This Row],[Cantitatea real contractata]]*Table5[[#This Row],[Prețul cu TVA]]</f>
        <v>62.88</v>
      </c>
      <c r="N110" s="36" t="s">
        <v>10</v>
      </c>
      <c r="O110" s="36" t="s">
        <v>5</v>
      </c>
      <c r="P110" s="37" t="s">
        <v>625</v>
      </c>
      <c r="Q110" s="36" t="s">
        <v>626</v>
      </c>
    </row>
    <row r="111" spans="1:17" s="6" customFormat="1" ht="45" x14ac:dyDescent="0.25">
      <c r="A111" s="9"/>
      <c r="B111" s="29" t="s">
        <v>559</v>
      </c>
      <c r="C111" s="36" t="s">
        <v>213</v>
      </c>
      <c r="D111" s="36">
        <v>1</v>
      </c>
      <c r="E111" s="36" t="s">
        <v>0</v>
      </c>
      <c r="F111" s="36" t="s">
        <v>6</v>
      </c>
      <c r="G111" s="36">
        <v>20000</v>
      </c>
      <c r="H111" s="36">
        <f>'SC"Imunotehnomed"SRL corect'!$G190*'SC"Imunotehnomed"SRL corect'!$J190</f>
        <v>1572</v>
      </c>
      <c r="I111" s="36">
        <v>2.62</v>
      </c>
      <c r="J111" s="36">
        <v>3.1440000000000001</v>
      </c>
      <c r="K111" s="36">
        <v>20000</v>
      </c>
      <c r="L111" s="36">
        <f>Table5[[#This Row],[Cantitatea real contractata]]*Table5[[#This Row],[Prețul fără TVA]]</f>
        <v>52400</v>
      </c>
      <c r="M111" s="36">
        <f>Table5[[#This Row],[Cantitatea real contractata]]*Table5[[#This Row],[Prețul cu TVA]]</f>
        <v>62880</v>
      </c>
      <c r="N111" s="36" t="s">
        <v>10</v>
      </c>
      <c r="O111" s="36" t="s">
        <v>5</v>
      </c>
      <c r="P111" s="37" t="s">
        <v>625</v>
      </c>
      <c r="Q111" s="36" t="s">
        <v>626</v>
      </c>
    </row>
    <row r="112" spans="1:17" s="6" customFormat="1" ht="45" x14ac:dyDescent="0.25">
      <c r="A112" s="9"/>
      <c r="B112" s="29" t="s">
        <v>560</v>
      </c>
      <c r="C112" s="36" t="s">
        <v>214</v>
      </c>
      <c r="D112" s="36">
        <v>1</v>
      </c>
      <c r="E112" s="36" t="s">
        <v>0</v>
      </c>
      <c r="F112" s="36" t="s">
        <v>6</v>
      </c>
      <c r="G112" s="36">
        <v>25000</v>
      </c>
      <c r="H112" s="36">
        <f>'SC"Imunotehnomed"SRL corect'!$G191*'SC"Imunotehnomed"SRL corect'!$J191</f>
        <v>943.2</v>
      </c>
      <c r="I112" s="36">
        <v>2.62</v>
      </c>
      <c r="J112" s="36">
        <v>3.1440000000000001</v>
      </c>
      <c r="K112" s="36">
        <v>25000</v>
      </c>
      <c r="L112" s="36">
        <f>Table5[[#This Row],[Cantitatea real contractata]]*Table5[[#This Row],[Prețul fără TVA]]</f>
        <v>65500</v>
      </c>
      <c r="M112" s="36">
        <f>Table5[[#This Row],[Cantitatea real contractata]]*Table5[[#This Row],[Prețul cu TVA]]</f>
        <v>78600</v>
      </c>
      <c r="N112" s="36" t="s">
        <v>10</v>
      </c>
      <c r="O112" s="36" t="s">
        <v>5</v>
      </c>
      <c r="P112" s="37" t="s">
        <v>625</v>
      </c>
      <c r="Q112" s="36" t="s">
        <v>626</v>
      </c>
    </row>
    <row r="113" spans="1:17" s="6" customFormat="1" ht="45" x14ac:dyDescent="0.25">
      <c r="A113" s="9"/>
      <c r="B113" s="29" t="s">
        <v>563</v>
      </c>
      <c r="C113" s="36" t="s">
        <v>217</v>
      </c>
      <c r="D113" s="36">
        <v>1</v>
      </c>
      <c r="E113" s="36" t="s">
        <v>0</v>
      </c>
      <c r="F113" s="36" t="s">
        <v>6</v>
      </c>
      <c r="G113" s="36">
        <v>200000</v>
      </c>
      <c r="H113" s="36">
        <f>'SC"Imunotehnomed"SRL corect'!$G194*'SC"Imunotehnomed"SRL corect'!$J194</f>
        <v>314.40000000000003</v>
      </c>
      <c r="I113" s="36">
        <v>2.62</v>
      </c>
      <c r="J113" s="36">
        <v>3.1440000000000001</v>
      </c>
      <c r="K113" s="36">
        <v>200000</v>
      </c>
      <c r="L113" s="36">
        <f>Table5[[#This Row],[Cantitatea real contractata]]*Table5[[#This Row],[Prețul fără TVA]]</f>
        <v>524000</v>
      </c>
      <c r="M113" s="36">
        <f>Table5[[#This Row],[Cantitatea real contractata]]*Table5[[#This Row],[Prețul cu TVA]]</f>
        <v>628800</v>
      </c>
      <c r="N113" s="36" t="s">
        <v>10</v>
      </c>
      <c r="O113" s="36" t="s">
        <v>5</v>
      </c>
      <c r="P113" s="37" t="s">
        <v>625</v>
      </c>
      <c r="Q113" s="36" t="s">
        <v>626</v>
      </c>
    </row>
    <row r="114" spans="1:17" s="6" customFormat="1" ht="45" x14ac:dyDescent="0.25">
      <c r="A114" s="9"/>
      <c r="B114" s="29" t="s">
        <v>566</v>
      </c>
      <c r="C114" s="36" t="s">
        <v>220</v>
      </c>
      <c r="D114" s="36">
        <v>1</v>
      </c>
      <c r="E114" s="36" t="s">
        <v>0</v>
      </c>
      <c r="F114" s="36" t="s">
        <v>6</v>
      </c>
      <c r="G114" s="36">
        <v>1000</v>
      </c>
      <c r="H114" s="36">
        <f>'SC"Imunotehnomed"SRL corect'!$G197*'SC"Imunotehnomed"SRL corect'!$J197</f>
        <v>157.20000000000002</v>
      </c>
      <c r="I114" s="36">
        <v>2.62</v>
      </c>
      <c r="J114" s="36">
        <v>3.1440000000000001</v>
      </c>
      <c r="K114" s="36">
        <v>1000</v>
      </c>
      <c r="L114" s="36">
        <f>Table5[[#This Row],[Cantitatea real contractata]]*Table5[[#This Row],[Prețul fără TVA]]</f>
        <v>2620</v>
      </c>
      <c r="M114" s="36">
        <f>Table5[[#This Row],[Cantitatea real contractata]]*Table5[[#This Row],[Prețul cu TVA]]</f>
        <v>3144</v>
      </c>
      <c r="N114" s="36" t="s">
        <v>10</v>
      </c>
      <c r="O114" s="36" t="s">
        <v>5</v>
      </c>
      <c r="P114" s="37" t="s">
        <v>625</v>
      </c>
      <c r="Q114" s="36" t="s">
        <v>626</v>
      </c>
    </row>
    <row r="115" spans="1:17" s="6" customFormat="1" ht="45" x14ac:dyDescent="0.25">
      <c r="A115" s="9"/>
      <c r="B115" s="29" t="s">
        <v>570</v>
      </c>
      <c r="C115" s="36" t="s">
        <v>224</v>
      </c>
      <c r="D115" s="36">
        <v>1</v>
      </c>
      <c r="E115" s="36" t="s">
        <v>0</v>
      </c>
      <c r="F115" s="36" t="s">
        <v>6</v>
      </c>
      <c r="G115" s="36">
        <v>100000</v>
      </c>
      <c r="H115" s="36">
        <f>'SC"Imunotehnomed"SRL corect'!$G201*'SC"Imunotehnomed"SRL corect'!$J201</f>
        <v>4716</v>
      </c>
      <c r="I115" s="36">
        <v>2.62</v>
      </c>
      <c r="J115" s="36">
        <v>3.1440000000000001</v>
      </c>
      <c r="K115" s="36">
        <v>100000</v>
      </c>
      <c r="L115" s="36">
        <f>Table5[[#This Row],[Cantitatea real contractata]]*Table5[[#This Row],[Prețul fără TVA]]</f>
        <v>262000</v>
      </c>
      <c r="M115" s="36">
        <f>Table5[[#This Row],[Cantitatea real contractata]]*Table5[[#This Row],[Prețul cu TVA]]</f>
        <v>314400</v>
      </c>
      <c r="N115" s="36" t="s">
        <v>10</v>
      </c>
      <c r="O115" s="36" t="s">
        <v>5</v>
      </c>
      <c r="P115" s="37" t="s">
        <v>625</v>
      </c>
      <c r="Q115" s="36" t="s">
        <v>626</v>
      </c>
    </row>
    <row r="116" spans="1:17" s="6" customFormat="1" ht="45" x14ac:dyDescent="0.25">
      <c r="A116" s="9"/>
      <c r="B116" s="29" t="s">
        <v>574</v>
      </c>
      <c r="C116" s="36" t="s">
        <v>228</v>
      </c>
      <c r="D116" s="36">
        <v>1</v>
      </c>
      <c r="E116" s="36" t="s">
        <v>0</v>
      </c>
      <c r="F116" s="36" t="s">
        <v>6</v>
      </c>
      <c r="G116" s="36">
        <v>8000</v>
      </c>
      <c r="H116" s="36">
        <f>'SC"Imunotehnomed"SRL corect'!$G205*'SC"Imunotehnomed"SRL corect'!$J205</f>
        <v>1257.6000000000001</v>
      </c>
      <c r="I116" s="36">
        <v>2.62</v>
      </c>
      <c r="J116" s="36">
        <v>3.1440000000000001</v>
      </c>
      <c r="K116" s="36">
        <v>8000</v>
      </c>
      <c r="L116" s="36">
        <f>Table5[[#This Row],[Cantitatea real contractata]]*Table5[[#This Row],[Prețul fără TVA]]</f>
        <v>20960</v>
      </c>
      <c r="M116" s="36">
        <f>Table5[[#This Row],[Cantitatea real contractata]]*Table5[[#This Row],[Prețul cu TVA]]</f>
        <v>25152</v>
      </c>
      <c r="N116" s="36" t="s">
        <v>10</v>
      </c>
      <c r="O116" s="36" t="s">
        <v>5</v>
      </c>
      <c r="P116" s="37" t="s">
        <v>625</v>
      </c>
      <c r="Q116" s="36" t="s">
        <v>626</v>
      </c>
    </row>
    <row r="117" spans="1:17" s="6" customFormat="1" ht="45" x14ac:dyDescent="0.25">
      <c r="A117" s="9"/>
      <c r="B117" s="29" t="s">
        <v>575</v>
      </c>
      <c r="C117" s="36" t="s">
        <v>229</v>
      </c>
      <c r="D117" s="36">
        <v>1</v>
      </c>
      <c r="E117" s="36" t="s">
        <v>0</v>
      </c>
      <c r="F117" s="36" t="s">
        <v>6</v>
      </c>
      <c r="G117" s="36">
        <v>30000</v>
      </c>
      <c r="H117" s="36">
        <f>'SC"Imunotehnomed"SRL corect'!$G206*'SC"Imunotehnomed"SRL corect'!$J206</f>
        <v>314.40000000000003</v>
      </c>
      <c r="I117" s="36">
        <v>2.62</v>
      </c>
      <c r="J117" s="36">
        <v>3.1440000000000001</v>
      </c>
      <c r="K117" s="36">
        <v>30000</v>
      </c>
      <c r="L117" s="36">
        <f>Table5[[#This Row],[Cantitatea real contractata]]*Table5[[#This Row],[Prețul fără TVA]]</f>
        <v>78600</v>
      </c>
      <c r="M117" s="36">
        <f>Table5[[#This Row],[Cantitatea real contractata]]*Table5[[#This Row],[Prețul cu TVA]]</f>
        <v>94320</v>
      </c>
      <c r="N117" s="36" t="s">
        <v>10</v>
      </c>
      <c r="O117" s="36" t="s">
        <v>5</v>
      </c>
      <c r="P117" s="37" t="s">
        <v>625</v>
      </c>
      <c r="Q117" s="36" t="s">
        <v>626</v>
      </c>
    </row>
    <row r="118" spans="1:17" s="6" customFormat="1" ht="45" x14ac:dyDescent="0.25">
      <c r="A118" s="9"/>
      <c r="B118" s="29" t="s">
        <v>579</v>
      </c>
      <c r="C118" s="36" t="s">
        <v>233</v>
      </c>
      <c r="D118" s="36">
        <v>1</v>
      </c>
      <c r="E118" s="36" t="s">
        <v>0</v>
      </c>
      <c r="F118" s="36" t="s">
        <v>6</v>
      </c>
      <c r="G118" s="36">
        <v>95000</v>
      </c>
      <c r="H118" s="36">
        <f>'SC"Imunotehnomed"SRL corect'!$G210*'SC"Imunotehnomed"SRL corect'!$J210</f>
        <v>943.2</v>
      </c>
      <c r="I118" s="36">
        <v>2.62</v>
      </c>
      <c r="J118" s="36">
        <v>3.1440000000000001</v>
      </c>
      <c r="K118" s="36">
        <v>95000</v>
      </c>
      <c r="L118" s="36">
        <f>Table5[[#This Row],[Cantitatea real contractata]]*Table5[[#This Row],[Prețul fără TVA]]</f>
        <v>248900</v>
      </c>
      <c r="M118" s="36">
        <f>Table5[[#This Row],[Cantitatea real contractata]]*Table5[[#This Row],[Prețul cu TVA]]</f>
        <v>298680</v>
      </c>
      <c r="N118" s="36" t="s">
        <v>10</v>
      </c>
      <c r="O118" s="36" t="s">
        <v>5</v>
      </c>
      <c r="P118" s="37" t="s">
        <v>625</v>
      </c>
      <c r="Q118" s="36" t="s">
        <v>626</v>
      </c>
    </row>
    <row r="119" spans="1:17" s="6" customFormat="1" ht="45" x14ac:dyDescent="0.25">
      <c r="A119" s="9"/>
      <c r="B119" s="29" t="s">
        <v>580</v>
      </c>
      <c r="C119" s="36" t="s">
        <v>234</v>
      </c>
      <c r="D119" s="36">
        <v>1</v>
      </c>
      <c r="E119" s="36" t="s">
        <v>0</v>
      </c>
      <c r="F119" s="36" t="s">
        <v>6</v>
      </c>
      <c r="G119" s="36">
        <v>15000</v>
      </c>
      <c r="H119" s="36">
        <f>'SC"Imunotehnomed"SRL corect'!$G211*'SC"Imunotehnomed"SRL corect'!$J211</f>
        <v>1572</v>
      </c>
      <c r="I119" s="36">
        <v>2.62</v>
      </c>
      <c r="J119" s="36">
        <v>3.1440000000000001</v>
      </c>
      <c r="K119" s="36">
        <v>15000</v>
      </c>
      <c r="L119" s="36">
        <f>Table5[[#This Row],[Cantitatea real contractata]]*Table5[[#This Row],[Prețul fără TVA]]</f>
        <v>39300</v>
      </c>
      <c r="M119" s="36">
        <f>Table5[[#This Row],[Cantitatea real contractata]]*Table5[[#This Row],[Prețul cu TVA]]</f>
        <v>47160</v>
      </c>
      <c r="N119" s="36" t="s">
        <v>10</v>
      </c>
      <c r="O119" s="36" t="s">
        <v>5</v>
      </c>
      <c r="P119" s="37" t="s">
        <v>625</v>
      </c>
      <c r="Q119" s="36" t="s">
        <v>626</v>
      </c>
    </row>
    <row r="120" spans="1:17" s="6" customFormat="1" ht="45" x14ac:dyDescent="0.25">
      <c r="A120" s="9"/>
      <c r="B120" s="29" t="s">
        <v>582</v>
      </c>
      <c r="C120" s="36" t="s">
        <v>236</v>
      </c>
      <c r="D120" s="36">
        <v>1</v>
      </c>
      <c r="E120" s="36" t="s">
        <v>0</v>
      </c>
      <c r="F120" s="36" t="s">
        <v>6</v>
      </c>
      <c r="G120" s="36">
        <v>15000</v>
      </c>
      <c r="H120" s="36">
        <f>'SC"Imunotehnomed"SRL corect'!$G213*'SC"Imunotehnomed"SRL corect'!$J213</f>
        <v>12576</v>
      </c>
      <c r="I120" s="36">
        <v>2.62</v>
      </c>
      <c r="J120" s="36">
        <v>3.1440000000000001</v>
      </c>
      <c r="K120" s="36">
        <v>15000</v>
      </c>
      <c r="L120" s="36">
        <f>Table5[[#This Row],[Cantitatea real contractata]]*Table5[[#This Row],[Prețul fără TVA]]</f>
        <v>39300</v>
      </c>
      <c r="M120" s="36">
        <f>Table5[[#This Row],[Cantitatea real contractata]]*Table5[[#This Row],[Prețul cu TVA]]</f>
        <v>47160</v>
      </c>
      <c r="N120" s="36" t="s">
        <v>10</v>
      </c>
      <c r="O120" s="36" t="s">
        <v>5</v>
      </c>
      <c r="P120" s="37" t="s">
        <v>625</v>
      </c>
      <c r="Q120" s="36" t="s">
        <v>626</v>
      </c>
    </row>
    <row r="121" spans="1:17" s="6" customFormat="1" ht="45" x14ac:dyDescent="0.25">
      <c r="A121" s="9"/>
      <c r="B121" s="29" t="s">
        <v>585</v>
      </c>
      <c r="C121" s="36" t="s">
        <v>240</v>
      </c>
      <c r="D121" s="36">
        <v>1</v>
      </c>
      <c r="E121" s="36" t="s">
        <v>0</v>
      </c>
      <c r="F121" s="36" t="s">
        <v>6</v>
      </c>
      <c r="G121" s="36">
        <v>17000</v>
      </c>
      <c r="H121" s="36">
        <f>'SC"Imunotehnomed"SRL corect'!$G216*'SC"Imunotehnomed"SRL corect'!$J216</f>
        <v>9432</v>
      </c>
      <c r="I121" s="36">
        <v>2.62</v>
      </c>
      <c r="J121" s="36">
        <v>3.1440000000000001</v>
      </c>
      <c r="K121" s="36">
        <v>17000</v>
      </c>
      <c r="L121" s="36">
        <f>Table5[[#This Row],[Cantitatea real contractata]]*Table5[[#This Row],[Prețul fără TVA]]</f>
        <v>44540</v>
      </c>
      <c r="M121" s="36">
        <f>Table5[[#This Row],[Cantitatea real contractata]]*Table5[[#This Row],[Prețul cu TVA]]</f>
        <v>53448</v>
      </c>
      <c r="N121" s="36" t="s">
        <v>10</v>
      </c>
      <c r="O121" s="36" t="s">
        <v>5</v>
      </c>
      <c r="P121" s="37" t="s">
        <v>625</v>
      </c>
      <c r="Q121" s="36" t="s">
        <v>626</v>
      </c>
    </row>
    <row r="122" spans="1:17" s="6" customFormat="1" ht="45" x14ac:dyDescent="0.25">
      <c r="A122" s="9"/>
      <c r="B122" s="29" t="s">
        <v>586</v>
      </c>
      <c r="C122" s="36" t="s">
        <v>241</v>
      </c>
      <c r="D122" s="36">
        <v>1</v>
      </c>
      <c r="E122" s="36" t="s">
        <v>0</v>
      </c>
      <c r="F122" s="36" t="s">
        <v>6</v>
      </c>
      <c r="G122" s="36">
        <v>40000</v>
      </c>
      <c r="H122" s="36">
        <f>'SC"Imunotehnomed"SRL corect'!$G217*'SC"Imunotehnomed"SRL corect'!$J217</f>
        <v>3144</v>
      </c>
      <c r="I122" s="36">
        <v>2.62</v>
      </c>
      <c r="J122" s="36">
        <v>3.1440000000000001</v>
      </c>
      <c r="K122" s="36">
        <v>40000</v>
      </c>
      <c r="L122" s="36">
        <f>Table5[[#This Row],[Cantitatea real contractata]]*Table5[[#This Row],[Prețul fără TVA]]</f>
        <v>104800</v>
      </c>
      <c r="M122" s="36">
        <f>Table5[[#This Row],[Cantitatea real contractata]]*Table5[[#This Row],[Prețul cu TVA]]</f>
        <v>125760</v>
      </c>
      <c r="N122" s="36" t="s">
        <v>10</v>
      </c>
      <c r="O122" s="36" t="s">
        <v>5</v>
      </c>
      <c r="P122" s="37" t="s">
        <v>625</v>
      </c>
      <c r="Q122" s="36" t="s">
        <v>626</v>
      </c>
    </row>
    <row r="123" spans="1:17" s="6" customFormat="1" ht="45" x14ac:dyDescent="0.25">
      <c r="A123" s="9"/>
      <c r="B123" s="29" t="s">
        <v>587</v>
      </c>
      <c r="C123" s="36" t="s">
        <v>242</v>
      </c>
      <c r="D123" s="36">
        <v>1</v>
      </c>
      <c r="E123" s="36" t="s">
        <v>0</v>
      </c>
      <c r="F123" s="36" t="s">
        <v>6</v>
      </c>
      <c r="G123" s="36">
        <v>45000</v>
      </c>
      <c r="H123" s="36">
        <f>'SC"Imunotehnomed"SRL corect'!$G218*'SC"Imunotehnomed"SRL corect'!$J218</f>
        <v>943.2</v>
      </c>
      <c r="I123" s="36">
        <v>2.62</v>
      </c>
      <c r="J123" s="36">
        <v>3.1440000000000001</v>
      </c>
      <c r="K123" s="36">
        <v>45000</v>
      </c>
      <c r="L123" s="36">
        <f>Table5[[#This Row],[Cantitatea real contractata]]*Table5[[#This Row],[Prețul fără TVA]]</f>
        <v>117900</v>
      </c>
      <c r="M123" s="36">
        <f>Table5[[#This Row],[Cantitatea real contractata]]*Table5[[#This Row],[Prețul cu TVA]]</f>
        <v>141480</v>
      </c>
      <c r="N123" s="36" t="s">
        <v>10</v>
      </c>
      <c r="O123" s="36" t="s">
        <v>5</v>
      </c>
      <c r="P123" s="37" t="s">
        <v>625</v>
      </c>
      <c r="Q123" s="36" t="s">
        <v>626</v>
      </c>
    </row>
    <row r="124" spans="1:17" s="6" customFormat="1" ht="45" x14ac:dyDescent="0.25">
      <c r="A124" s="9"/>
      <c r="B124" s="29" t="s">
        <v>588</v>
      </c>
      <c r="C124" s="36" t="s">
        <v>243</v>
      </c>
      <c r="D124" s="36">
        <v>1</v>
      </c>
      <c r="E124" s="36" t="s">
        <v>0</v>
      </c>
      <c r="F124" s="36" t="s">
        <v>6</v>
      </c>
      <c r="G124" s="36">
        <v>10000</v>
      </c>
      <c r="H124" s="36">
        <f>'SC"Imunotehnomed"SRL corect'!$G219*'SC"Imunotehnomed"SRL corect'!$J219</f>
        <v>6288</v>
      </c>
      <c r="I124" s="36">
        <v>2.62</v>
      </c>
      <c r="J124" s="36">
        <v>3.1440000000000001</v>
      </c>
      <c r="K124" s="36">
        <v>10000</v>
      </c>
      <c r="L124" s="36">
        <f>Table5[[#This Row],[Cantitatea real contractata]]*Table5[[#This Row],[Prețul fără TVA]]</f>
        <v>26200</v>
      </c>
      <c r="M124" s="36">
        <f>Table5[[#This Row],[Cantitatea real contractata]]*Table5[[#This Row],[Prețul cu TVA]]</f>
        <v>31440</v>
      </c>
      <c r="N124" s="36" t="s">
        <v>10</v>
      </c>
      <c r="O124" s="36" t="s">
        <v>5</v>
      </c>
      <c r="P124" s="37" t="s">
        <v>625</v>
      </c>
      <c r="Q124" s="36" t="s">
        <v>626</v>
      </c>
    </row>
    <row r="125" spans="1:17" s="6" customFormat="1" ht="45" x14ac:dyDescent="0.25">
      <c r="A125" s="9"/>
      <c r="B125" s="29" t="s">
        <v>592</v>
      </c>
      <c r="C125" s="36" t="s">
        <v>247</v>
      </c>
      <c r="D125" s="36">
        <v>1</v>
      </c>
      <c r="E125" s="36" t="s">
        <v>0</v>
      </c>
      <c r="F125" s="36" t="s">
        <v>6</v>
      </c>
      <c r="G125" s="36">
        <v>70610</v>
      </c>
      <c r="H125" s="36">
        <f>'SC"Imunotehnomed"SRL corect'!$G223*'SC"Imunotehnomed"SRL corect'!$J223</f>
        <v>31.44</v>
      </c>
      <c r="I125" s="36">
        <v>2.62</v>
      </c>
      <c r="J125" s="36">
        <v>3.1440000000000001</v>
      </c>
      <c r="K125" s="36">
        <v>70610</v>
      </c>
      <c r="L125" s="36">
        <f>Table5[[#This Row],[Cantitatea real contractata]]*Table5[[#This Row],[Prețul fără TVA]]</f>
        <v>184998.2</v>
      </c>
      <c r="M125" s="36">
        <f>Table5[[#This Row],[Cantitatea real contractata]]*Table5[[#This Row],[Prețul cu TVA]]</f>
        <v>221997.84</v>
      </c>
      <c r="N125" s="36" t="s">
        <v>10</v>
      </c>
      <c r="O125" s="36" t="s">
        <v>5</v>
      </c>
      <c r="P125" s="37" t="s">
        <v>625</v>
      </c>
      <c r="Q125" s="36" t="s">
        <v>626</v>
      </c>
    </row>
    <row r="126" spans="1:17" s="6" customFormat="1" ht="45" x14ac:dyDescent="0.25">
      <c r="A126" s="9"/>
      <c r="B126" s="29" t="s">
        <v>593</v>
      </c>
      <c r="C126" s="36" t="s">
        <v>248</v>
      </c>
      <c r="D126" s="36">
        <v>1</v>
      </c>
      <c r="E126" s="36" t="s">
        <v>0</v>
      </c>
      <c r="F126" s="36" t="s">
        <v>6</v>
      </c>
      <c r="G126" s="36">
        <v>30000</v>
      </c>
      <c r="H126" s="36">
        <f>'SC"Imunotehnomed"SRL corect'!$G224*'SC"Imunotehnomed"SRL corect'!$J224</f>
        <v>31.44</v>
      </c>
      <c r="I126" s="36">
        <v>2.62</v>
      </c>
      <c r="J126" s="36">
        <v>3.1440000000000001</v>
      </c>
      <c r="K126" s="36">
        <v>30000</v>
      </c>
      <c r="L126" s="36">
        <f>Table5[[#This Row],[Cantitatea real contractata]]*Table5[[#This Row],[Prețul fără TVA]]</f>
        <v>78600</v>
      </c>
      <c r="M126" s="36">
        <f>Table5[[#This Row],[Cantitatea real contractata]]*Table5[[#This Row],[Prețul cu TVA]]</f>
        <v>94320</v>
      </c>
      <c r="N126" s="36" t="s">
        <v>10</v>
      </c>
      <c r="O126" s="36" t="s">
        <v>5</v>
      </c>
      <c r="P126" s="37" t="s">
        <v>625</v>
      </c>
      <c r="Q126" s="36" t="s">
        <v>626</v>
      </c>
    </row>
    <row r="127" spans="1:17" s="6" customFormat="1" ht="45" x14ac:dyDescent="0.25">
      <c r="A127" s="9"/>
      <c r="B127" s="29" t="s">
        <v>594</v>
      </c>
      <c r="C127" s="36" t="s">
        <v>249</v>
      </c>
      <c r="D127" s="36">
        <v>1</v>
      </c>
      <c r="E127" s="36" t="s">
        <v>0</v>
      </c>
      <c r="F127" s="36" t="s">
        <v>6</v>
      </c>
      <c r="G127" s="36">
        <v>25000</v>
      </c>
      <c r="H127" s="36">
        <f>'SC"Imunotehnomed"SRL corect'!$G225*'SC"Imunotehnomed"SRL corect'!$J225</f>
        <v>6.2880000000000003</v>
      </c>
      <c r="I127" s="36">
        <v>2.62</v>
      </c>
      <c r="J127" s="36">
        <v>3.1440000000000001</v>
      </c>
      <c r="K127" s="36">
        <v>25000</v>
      </c>
      <c r="L127" s="36">
        <f>Table5[[#This Row],[Cantitatea real contractata]]*Table5[[#This Row],[Prețul fără TVA]]</f>
        <v>65500</v>
      </c>
      <c r="M127" s="36">
        <f>Table5[[#This Row],[Cantitatea real contractata]]*Table5[[#This Row],[Prețul cu TVA]]</f>
        <v>78600</v>
      </c>
      <c r="N127" s="36" t="s">
        <v>10</v>
      </c>
      <c r="O127" s="36" t="s">
        <v>5</v>
      </c>
      <c r="P127" s="37" t="s">
        <v>625</v>
      </c>
      <c r="Q127" s="36" t="s">
        <v>626</v>
      </c>
    </row>
    <row r="128" spans="1:17" s="6" customFormat="1" ht="45" x14ac:dyDescent="0.25">
      <c r="A128" s="9"/>
      <c r="B128" s="29" t="s">
        <v>595</v>
      </c>
      <c r="C128" s="36" t="s">
        <v>250</v>
      </c>
      <c r="D128" s="36">
        <v>1</v>
      </c>
      <c r="E128" s="36" t="s">
        <v>0</v>
      </c>
      <c r="F128" s="36" t="s">
        <v>6</v>
      </c>
      <c r="G128" s="36">
        <v>77000</v>
      </c>
      <c r="H128" s="36">
        <f>'SC"Imunotehnomed"SRL corect'!$G226*'SC"Imunotehnomed"SRL corect'!$J226</f>
        <v>188640</v>
      </c>
      <c r="I128" s="36">
        <v>2.62</v>
      </c>
      <c r="J128" s="36">
        <v>3.1440000000000001</v>
      </c>
      <c r="K128" s="36">
        <v>77000</v>
      </c>
      <c r="L128" s="36">
        <f>Table5[[#This Row],[Cantitatea real contractata]]*Table5[[#This Row],[Prețul fără TVA]]</f>
        <v>201740</v>
      </c>
      <c r="M128" s="36">
        <f>Table5[[#This Row],[Cantitatea real contractata]]*Table5[[#This Row],[Prețul cu TVA]]</f>
        <v>242088</v>
      </c>
      <c r="N128" s="36" t="s">
        <v>10</v>
      </c>
      <c r="O128" s="36" t="s">
        <v>5</v>
      </c>
      <c r="P128" s="37" t="s">
        <v>625</v>
      </c>
      <c r="Q128" s="36" t="s">
        <v>626</v>
      </c>
    </row>
    <row r="129" spans="1:17" s="6" customFormat="1" ht="45" x14ac:dyDescent="0.25">
      <c r="A129" s="9"/>
      <c r="B129" s="29" t="s">
        <v>597</v>
      </c>
      <c r="C129" s="36" t="s">
        <v>252</v>
      </c>
      <c r="D129" s="36">
        <v>1</v>
      </c>
      <c r="E129" s="36" t="s">
        <v>0</v>
      </c>
      <c r="F129" s="36" t="s">
        <v>6</v>
      </c>
      <c r="G129" s="36">
        <v>25000</v>
      </c>
      <c r="H129" s="36">
        <f>'SC"Imunotehnomed"SRL corect'!$G228*'SC"Imunotehnomed"SRL corect'!$J228</f>
        <v>252714.72</v>
      </c>
      <c r="I129" s="36">
        <v>2.62</v>
      </c>
      <c r="J129" s="36">
        <v>3.1440000000000001</v>
      </c>
      <c r="K129" s="36">
        <v>25000</v>
      </c>
      <c r="L129" s="36">
        <f>Table5[[#This Row],[Cantitatea real contractata]]*Table5[[#This Row],[Prețul fără TVA]]</f>
        <v>65500</v>
      </c>
      <c r="M129" s="36">
        <f>Table5[[#This Row],[Cantitatea real contractata]]*Table5[[#This Row],[Prețul cu TVA]]</f>
        <v>78600</v>
      </c>
      <c r="N129" s="36" t="s">
        <v>10</v>
      </c>
      <c r="O129" s="36" t="s">
        <v>5</v>
      </c>
      <c r="P129" s="37" t="s">
        <v>625</v>
      </c>
      <c r="Q129" s="36" t="s">
        <v>626</v>
      </c>
    </row>
    <row r="130" spans="1:17" s="6" customFormat="1" ht="45" x14ac:dyDescent="0.25">
      <c r="A130" s="9"/>
      <c r="B130" s="29" t="s">
        <v>598</v>
      </c>
      <c r="C130" s="36" t="s">
        <v>253</v>
      </c>
      <c r="D130" s="36">
        <v>1</v>
      </c>
      <c r="E130" s="36" t="s">
        <v>0</v>
      </c>
      <c r="F130" s="36" t="s">
        <v>6</v>
      </c>
      <c r="G130" s="36">
        <v>40000</v>
      </c>
      <c r="H130" s="36">
        <f>'SC"Imunotehnomed"SRL corect'!$G229*'SC"Imunotehnomed"SRL corect'!$J229</f>
        <v>233913.60000000001</v>
      </c>
      <c r="I130" s="36">
        <v>2.62</v>
      </c>
      <c r="J130" s="36">
        <v>3.1440000000000001</v>
      </c>
      <c r="K130" s="36">
        <v>40000</v>
      </c>
      <c r="L130" s="36">
        <f>Table5[[#This Row],[Cantitatea real contractata]]*Table5[[#This Row],[Prețul fără TVA]]</f>
        <v>104800</v>
      </c>
      <c r="M130" s="36">
        <f>Table5[[#This Row],[Cantitatea real contractata]]*Table5[[#This Row],[Prețul cu TVA]]</f>
        <v>125760</v>
      </c>
      <c r="N130" s="36" t="s">
        <v>10</v>
      </c>
      <c r="O130" s="36" t="s">
        <v>5</v>
      </c>
      <c r="P130" s="37" t="s">
        <v>625</v>
      </c>
      <c r="Q130" s="36" t="s">
        <v>626</v>
      </c>
    </row>
    <row r="131" spans="1:17" s="6" customFormat="1" ht="45" x14ac:dyDescent="0.25">
      <c r="A131" s="9"/>
      <c r="B131" s="29" t="s">
        <v>600</v>
      </c>
      <c r="C131" s="36" t="s">
        <v>255</v>
      </c>
      <c r="D131" s="36">
        <v>1</v>
      </c>
      <c r="E131" s="36" t="s">
        <v>0</v>
      </c>
      <c r="F131" s="36" t="s">
        <v>6</v>
      </c>
      <c r="G131" s="36">
        <v>25000</v>
      </c>
      <c r="H131" s="36">
        <f>'SC"Imunotehnomed"SRL corect'!$G231*'SC"Imunotehnomed"SRL corect'!$J231</f>
        <v>314400</v>
      </c>
      <c r="I131" s="36">
        <v>2.62</v>
      </c>
      <c r="J131" s="36">
        <v>3.1440000000000001</v>
      </c>
      <c r="K131" s="36">
        <v>25000</v>
      </c>
      <c r="L131" s="36">
        <f>Table5[[#This Row],[Cantitatea real contractata]]*Table5[[#This Row],[Prețul fără TVA]]</f>
        <v>65500</v>
      </c>
      <c r="M131" s="36">
        <f>Table5[[#This Row],[Cantitatea real contractata]]*Table5[[#This Row],[Prețul cu TVA]]</f>
        <v>78600</v>
      </c>
      <c r="N131" s="36" t="s">
        <v>10</v>
      </c>
      <c r="O131" s="36" t="s">
        <v>5</v>
      </c>
      <c r="P131" s="37" t="s">
        <v>625</v>
      </c>
      <c r="Q131" s="36" t="s">
        <v>626</v>
      </c>
    </row>
    <row r="132" spans="1:17" s="6" customFormat="1" ht="45" x14ac:dyDescent="0.25">
      <c r="A132" s="9"/>
      <c r="B132" s="29" t="s">
        <v>601</v>
      </c>
      <c r="C132" s="36" t="s">
        <v>256</v>
      </c>
      <c r="D132" s="36">
        <v>1</v>
      </c>
      <c r="E132" s="36" t="s">
        <v>0</v>
      </c>
      <c r="F132" s="36" t="s">
        <v>6</v>
      </c>
      <c r="G132" s="36">
        <v>50000</v>
      </c>
      <c r="H132" s="36">
        <f>'SC"Imunotehnomed"SRL corect'!$G232*'SC"Imunotehnomed"SRL corect'!$J232</f>
        <v>125760</v>
      </c>
      <c r="I132" s="36">
        <v>2.62</v>
      </c>
      <c r="J132" s="36">
        <v>3.1440000000000001</v>
      </c>
      <c r="K132" s="36">
        <v>50000</v>
      </c>
      <c r="L132" s="36">
        <f>Table5[[#This Row],[Cantitatea real contractata]]*Table5[[#This Row],[Prețul fără TVA]]</f>
        <v>131000</v>
      </c>
      <c r="M132" s="36">
        <f>Table5[[#This Row],[Cantitatea real contractata]]*Table5[[#This Row],[Prețul cu TVA]]</f>
        <v>157200</v>
      </c>
      <c r="N132" s="36" t="s">
        <v>10</v>
      </c>
      <c r="O132" s="36" t="s">
        <v>5</v>
      </c>
      <c r="P132" s="37" t="s">
        <v>625</v>
      </c>
      <c r="Q132" s="36" t="s">
        <v>626</v>
      </c>
    </row>
    <row r="133" spans="1:17" s="6" customFormat="1" ht="45" x14ac:dyDescent="0.25">
      <c r="A133" s="9"/>
      <c r="B133" s="29" t="s">
        <v>602</v>
      </c>
      <c r="C133" s="36" t="s">
        <v>257</v>
      </c>
      <c r="D133" s="36">
        <v>1</v>
      </c>
      <c r="E133" s="36" t="s">
        <v>0</v>
      </c>
      <c r="F133" s="36" t="s">
        <v>6</v>
      </c>
      <c r="G133" s="36">
        <v>9000</v>
      </c>
      <c r="H133" s="36">
        <f>'SC"Imunotehnomed"SRL corect'!$G233*'SC"Imunotehnomed"SRL corect'!$J233</f>
        <v>251520</v>
      </c>
      <c r="I133" s="36">
        <v>2.62</v>
      </c>
      <c r="J133" s="36">
        <v>3.1440000000000001</v>
      </c>
      <c r="K133" s="36">
        <v>9000</v>
      </c>
      <c r="L133" s="36">
        <f>Table5[[#This Row],[Cantitatea real contractata]]*Table5[[#This Row],[Prețul fără TVA]]</f>
        <v>23580</v>
      </c>
      <c r="M133" s="36">
        <f>Table5[[#This Row],[Cantitatea real contractata]]*Table5[[#This Row],[Prețul cu TVA]]</f>
        <v>28296</v>
      </c>
      <c r="N133" s="36" t="s">
        <v>10</v>
      </c>
      <c r="O133" s="36" t="s">
        <v>5</v>
      </c>
      <c r="P133" s="37" t="s">
        <v>625</v>
      </c>
      <c r="Q133" s="36" t="s">
        <v>626</v>
      </c>
    </row>
    <row r="134" spans="1:17" s="6" customFormat="1" ht="45" x14ac:dyDescent="0.25">
      <c r="A134" s="9"/>
      <c r="B134" s="29" t="s">
        <v>604</v>
      </c>
      <c r="C134" s="36" t="s">
        <v>259</v>
      </c>
      <c r="D134" s="36">
        <v>1</v>
      </c>
      <c r="E134" s="36" t="s">
        <v>0</v>
      </c>
      <c r="F134" s="36" t="s">
        <v>6</v>
      </c>
      <c r="G134" s="36">
        <v>50300</v>
      </c>
      <c r="H134" s="36">
        <f>'SC"Imunotehnomed"SRL corect'!$G235*'SC"Imunotehnomed"SRL corect'!$J235</f>
        <v>691680</v>
      </c>
      <c r="I134" s="36">
        <v>2.62</v>
      </c>
      <c r="J134" s="36">
        <v>3.1440000000000001</v>
      </c>
      <c r="K134" s="36">
        <v>50300</v>
      </c>
      <c r="L134" s="36">
        <f>Table5[[#This Row],[Cantitatea real contractata]]*Table5[[#This Row],[Prețul fără TVA]]</f>
        <v>131786</v>
      </c>
      <c r="M134" s="36">
        <f>Table5[[#This Row],[Cantitatea real contractata]]*Table5[[#This Row],[Prețul cu TVA]]</f>
        <v>158143.20000000001</v>
      </c>
      <c r="N134" s="36" t="s">
        <v>10</v>
      </c>
      <c r="O134" s="36" t="s">
        <v>5</v>
      </c>
      <c r="P134" s="37" t="s">
        <v>625</v>
      </c>
      <c r="Q134" s="36" t="s">
        <v>626</v>
      </c>
    </row>
    <row r="135" spans="1:17" s="7" customFormat="1" ht="45" x14ac:dyDescent="0.25">
      <c r="A135" s="9"/>
      <c r="B135" s="29" t="s">
        <v>606</v>
      </c>
      <c r="C135" s="36" t="s">
        <v>261</v>
      </c>
      <c r="D135" s="36">
        <v>1</v>
      </c>
      <c r="E135" s="36" t="s">
        <v>0</v>
      </c>
      <c r="F135" s="36" t="s">
        <v>6</v>
      </c>
      <c r="G135" s="36">
        <v>55000</v>
      </c>
      <c r="H135" s="36">
        <f>'SC"Imunotehnomed"SRL corect'!$G237*'SC"Imunotehnomed"SRL corect'!$J237</f>
        <v>88032</v>
      </c>
      <c r="I135" s="36">
        <v>2.62</v>
      </c>
      <c r="J135" s="36">
        <v>3.1440000000000001</v>
      </c>
      <c r="K135" s="36">
        <v>55000</v>
      </c>
      <c r="L135" s="36">
        <f>Table5[[#This Row],[Cantitatea real contractata]]*Table5[[#This Row],[Prețul fără TVA]]</f>
        <v>144100</v>
      </c>
      <c r="M135" s="36">
        <f>Table5[[#This Row],[Cantitatea real contractata]]*Table5[[#This Row],[Prețul cu TVA]]</f>
        <v>172920</v>
      </c>
      <c r="N135" s="36" t="s">
        <v>10</v>
      </c>
      <c r="O135" s="36" t="s">
        <v>5</v>
      </c>
      <c r="P135" s="37" t="s">
        <v>625</v>
      </c>
      <c r="Q135" s="36" t="s">
        <v>626</v>
      </c>
    </row>
    <row r="136" spans="1:17" s="6" customFormat="1" ht="45" x14ac:dyDescent="0.25">
      <c r="A136" s="9"/>
      <c r="B136" s="29" t="s">
        <v>608</v>
      </c>
      <c r="C136" s="36" t="s">
        <v>263</v>
      </c>
      <c r="D136" s="36">
        <v>1</v>
      </c>
      <c r="E136" s="36" t="s">
        <v>0</v>
      </c>
      <c r="F136" s="36" t="s">
        <v>6</v>
      </c>
      <c r="G136" s="36">
        <v>30000</v>
      </c>
      <c r="H136" s="36">
        <f>'SC"Imunotehnomed"SRL corect'!$G239*'SC"Imunotehnomed"SRL corect'!$J239</f>
        <v>628800</v>
      </c>
      <c r="I136" s="36">
        <v>2.62</v>
      </c>
      <c r="J136" s="36">
        <v>3.1440000000000001</v>
      </c>
      <c r="K136" s="36">
        <v>30000</v>
      </c>
      <c r="L136" s="36">
        <f>Table5[[#This Row],[Cantitatea real contractata]]*Table5[[#This Row],[Prețul fără TVA]]</f>
        <v>78600</v>
      </c>
      <c r="M136" s="36">
        <f>Table5[[#This Row],[Cantitatea real contractata]]*Table5[[#This Row],[Prețul cu TVA]]</f>
        <v>94320</v>
      </c>
      <c r="N136" s="36" t="s">
        <v>10</v>
      </c>
      <c r="O136" s="36" t="s">
        <v>5</v>
      </c>
      <c r="P136" s="37" t="s">
        <v>625</v>
      </c>
      <c r="Q136" s="36" t="s">
        <v>626</v>
      </c>
    </row>
    <row r="137" spans="1:17" s="6" customFormat="1" ht="45" x14ac:dyDescent="0.25">
      <c r="A137" s="9"/>
      <c r="B137" s="29" t="s">
        <v>609</v>
      </c>
      <c r="C137" s="36" t="s">
        <v>264</v>
      </c>
      <c r="D137" s="36">
        <v>1</v>
      </c>
      <c r="E137" s="36" t="s">
        <v>0</v>
      </c>
      <c r="F137" s="36" t="s">
        <v>6</v>
      </c>
      <c r="G137" s="36">
        <v>30000</v>
      </c>
      <c r="H137" s="36">
        <f>'SC"Imunotehnomed"SRL corect'!$G240*'SC"Imunotehnomed"SRL corect'!$J240</f>
        <v>7860</v>
      </c>
      <c r="I137" s="36">
        <v>2.62</v>
      </c>
      <c r="J137" s="36">
        <v>3.1440000000000001</v>
      </c>
      <c r="K137" s="36">
        <v>30000</v>
      </c>
      <c r="L137" s="36">
        <f>Table5[[#This Row],[Cantitatea real contractata]]*Table5[[#This Row],[Prețul fără TVA]]</f>
        <v>78600</v>
      </c>
      <c r="M137" s="36">
        <f>Table5[[#This Row],[Cantitatea real contractata]]*Table5[[#This Row],[Prețul cu TVA]]</f>
        <v>94320</v>
      </c>
      <c r="N137" s="36" t="s">
        <v>10</v>
      </c>
      <c r="O137" s="36" t="s">
        <v>5</v>
      </c>
      <c r="P137" s="37" t="s">
        <v>625</v>
      </c>
      <c r="Q137" s="36" t="s">
        <v>626</v>
      </c>
    </row>
    <row r="138" spans="1:17" s="6" customFormat="1" ht="45" x14ac:dyDescent="0.25">
      <c r="A138" s="9"/>
      <c r="B138" s="29" t="s">
        <v>610</v>
      </c>
      <c r="C138" s="36" t="s">
        <v>265</v>
      </c>
      <c r="D138" s="36">
        <v>1</v>
      </c>
      <c r="E138" s="36" t="s">
        <v>0</v>
      </c>
      <c r="F138" s="36" t="s">
        <v>6</v>
      </c>
      <c r="G138" s="36">
        <v>30000</v>
      </c>
      <c r="H138" s="36">
        <f>'SC"Imunotehnomed"SRL corect'!$G241*'SC"Imunotehnomed"SRL corect'!$J241</f>
        <v>78600</v>
      </c>
      <c r="I138" s="36">
        <v>2.62</v>
      </c>
      <c r="J138" s="36">
        <v>3.1440000000000001</v>
      </c>
      <c r="K138" s="36">
        <v>30000</v>
      </c>
      <c r="L138" s="36">
        <f>Table5[[#This Row],[Cantitatea real contractata]]*Table5[[#This Row],[Prețul fără TVA]]</f>
        <v>78600</v>
      </c>
      <c r="M138" s="36">
        <f>Table5[[#This Row],[Cantitatea real contractata]]*Table5[[#This Row],[Prețul cu TVA]]</f>
        <v>94320</v>
      </c>
      <c r="N138" s="36" t="s">
        <v>10</v>
      </c>
      <c r="O138" s="36" t="s">
        <v>5</v>
      </c>
      <c r="P138" s="37" t="s">
        <v>625</v>
      </c>
      <c r="Q138" s="36" t="s">
        <v>626</v>
      </c>
    </row>
    <row r="139" spans="1:17" s="6" customFormat="1" ht="45" x14ac:dyDescent="0.25">
      <c r="A139" s="9"/>
      <c r="B139" s="29" t="s">
        <v>613</v>
      </c>
      <c r="C139" s="36" t="s">
        <v>268</v>
      </c>
      <c r="D139" s="36">
        <v>1</v>
      </c>
      <c r="E139" s="36" t="s">
        <v>0</v>
      </c>
      <c r="F139" s="36" t="s">
        <v>6</v>
      </c>
      <c r="G139" s="36">
        <v>32000</v>
      </c>
      <c r="H139" s="36">
        <f>'SC"Imunotehnomed"SRL corect'!$G244*'SC"Imunotehnomed"SRL corect'!$J244</f>
        <v>94320</v>
      </c>
      <c r="I139" s="36">
        <v>2.62</v>
      </c>
      <c r="J139" s="36">
        <v>3.1440000000000001</v>
      </c>
      <c r="K139" s="36">
        <v>32000</v>
      </c>
      <c r="L139" s="36">
        <f>Table5[[#This Row],[Cantitatea real contractata]]*Table5[[#This Row],[Prețul fără TVA]]</f>
        <v>83840</v>
      </c>
      <c r="M139" s="36">
        <f>Table5[[#This Row],[Cantitatea real contractata]]*Table5[[#This Row],[Prețul cu TVA]]</f>
        <v>100608</v>
      </c>
      <c r="N139" s="36" t="s">
        <v>10</v>
      </c>
      <c r="O139" s="36" t="s">
        <v>5</v>
      </c>
      <c r="P139" s="37" t="s">
        <v>625</v>
      </c>
      <c r="Q139" s="36" t="s">
        <v>626</v>
      </c>
    </row>
    <row r="140" spans="1:17" s="6" customFormat="1" ht="45" x14ac:dyDescent="0.25">
      <c r="A140" s="9"/>
      <c r="B140" s="29" t="s">
        <v>614</v>
      </c>
      <c r="C140" s="36" t="s">
        <v>269</v>
      </c>
      <c r="D140" s="36">
        <v>1</v>
      </c>
      <c r="E140" s="36" t="s">
        <v>0</v>
      </c>
      <c r="F140" s="36" t="s">
        <v>6</v>
      </c>
      <c r="G140" s="36">
        <v>36000</v>
      </c>
      <c r="H140" s="36">
        <f>'SC"Imunotehnomed"SRL corect'!$G245*'SC"Imunotehnomed"SRL corect'!$J245</f>
        <v>100608</v>
      </c>
      <c r="I140" s="36">
        <v>2.62</v>
      </c>
      <c r="J140" s="36">
        <v>3.1440000000000001</v>
      </c>
      <c r="K140" s="36">
        <v>36000</v>
      </c>
      <c r="L140" s="36">
        <f>Table5[[#This Row],[Cantitatea real contractata]]*Table5[[#This Row],[Prețul fără TVA]]</f>
        <v>94320</v>
      </c>
      <c r="M140" s="36">
        <f>Table5[[#This Row],[Cantitatea real contractata]]*Table5[[#This Row],[Prețul cu TVA]]</f>
        <v>113184</v>
      </c>
      <c r="N140" s="36" t="s">
        <v>10</v>
      </c>
      <c r="O140" s="36" t="s">
        <v>5</v>
      </c>
      <c r="P140" s="37" t="s">
        <v>625</v>
      </c>
      <c r="Q140" s="36" t="s">
        <v>626</v>
      </c>
    </row>
    <row r="141" spans="1:17" s="6" customFormat="1" ht="45" x14ac:dyDescent="0.25">
      <c r="A141" s="9"/>
      <c r="B141" s="29" t="s">
        <v>615</v>
      </c>
      <c r="C141" s="36" t="s">
        <v>270</v>
      </c>
      <c r="D141" s="36">
        <v>1</v>
      </c>
      <c r="E141" s="36" t="s">
        <v>0</v>
      </c>
      <c r="F141" s="36" t="s">
        <v>6</v>
      </c>
      <c r="G141" s="36">
        <v>20000</v>
      </c>
      <c r="H141" s="36">
        <f>'SC"Imunotehnomed"SRL corect'!$G246*'SC"Imunotehnomed"SRL corect'!$J246</f>
        <v>56592</v>
      </c>
      <c r="I141" s="36">
        <v>2.62</v>
      </c>
      <c r="J141" s="36">
        <v>3.1440000000000001</v>
      </c>
      <c r="K141" s="36">
        <v>20000</v>
      </c>
      <c r="L141" s="36">
        <f>Table5[[#This Row],[Cantitatea real contractata]]*Table5[[#This Row],[Prețul fără TVA]]</f>
        <v>52400</v>
      </c>
      <c r="M141" s="36">
        <f>Table5[[#This Row],[Cantitatea real contractata]]*Table5[[#This Row],[Prețul cu TVA]]</f>
        <v>62880</v>
      </c>
      <c r="N141" s="36" t="s">
        <v>10</v>
      </c>
      <c r="O141" s="36" t="s">
        <v>5</v>
      </c>
      <c r="P141" s="37" t="s">
        <v>625</v>
      </c>
      <c r="Q141" s="36" t="s">
        <v>626</v>
      </c>
    </row>
    <row r="142" spans="1:17" s="6" customFormat="1" ht="45" x14ac:dyDescent="0.25">
      <c r="A142" s="9"/>
      <c r="B142" s="29" t="s">
        <v>616</v>
      </c>
      <c r="C142" s="36" t="s">
        <v>271</v>
      </c>
      <c r="D142" s="36">
        <v>1</v>
      </c>
      <c r="E142" s="36" t="s">
        <v>0</v>
      </c>
      <c r="F142" s="36" t="s">
        <v>6</v>
      </c>
      <c r="G142" s="36">
        <v>60000</v>
      </c>
      <c r="H142" s="36">
        <f>'SC"Imunotehnomed"SRL corect'!$G247*'SC"Imunotehnomed"SRL corect'!$J247</f>
        <v>125760</v>
      </c>
      <c r="I142" s="36">
        <v>2.62</v>
      </c>
      <c r="J142" s="36">
        <v>3.1440000000000001</v>
      </c>
      <c r="K142" s="36">
        <v>60000</v>
      </c>
      <c r="L142" s="36">
        <f>Table5[[#This Row],[Cantitatea real contractata]]*Table5[[#This Row],[Prețul fără TVA]]</f>
        <v>157200</v>
      </c>
      <c r="M142" s="36">
        <f>Table5[[#This Row],[Cantitatea real contractata]]*Table5[[#This Row],[Prețul cu TVA]]</f>
        <v>188640</v>
      </c>
      <c r="N142" s="36" t="s">
        <v>10</v>
      </c>
      <c r="O142" s="36" t="s">
        <v>5</v>
      </c>
      <c r="P142" s="37" t="s">
        <v>625</v>
      </c>
      <c r="Q142" s="36" t="s">
        <v>626</v>
      </c>
    </row>
    <row r="143" spans="1:17" s="6" customFormat="1" ht="45" x14ac:dyDescent="0.25">
      <c r="A143" s="9"/>
      <c r="B143" s="29" t="s">
        <v>617</v>
      </c>
      <c r="C143" s="36" t="s">
        <v>272</v>
      </c>
      <c r="D143" s="36">
        <v>1</v>
      </c>
      <c r="E143" s="36" t="s">
        <v>0</v>
      </c>
      <c r="F143" s="36" t="s">
        <v>6</v>
      </c>
      <c r="G143" s="36">
        <v>20000</v>
      </c>
      <c r="H143" s="36">
        <f>'SC"Imunotehnomed"SRL corect'!$G248*'SC"Imunotehnomed"SRL corect'!$J248</f>
        <v>106896</v>
      </c>
      <c r="I143" s="36">
        <v>2.62</v>
      </c>
      <c r="J143" s="36">
        <v>3.1440000000000001</v>
      </c>
      <c r="K143" s="36">
        <v>20000</v>
      </c>
      <c r="L143" s="36">
        <f>Table5[[#This Row],[Cantitatea real contractata]]*Table5[[#This Row],[Prețul fără TVA]]</f>
        <v>52400</v>
      </c>
      <c r="M143" s="36">
        <f>Table5[[#This Row],[Cantitatea real contractata]]*Table5[[#This Row],[Prețul cu TVA]]</f>
        <v>62880</v>
      </c>
      <c r="N143" s="36" t="s">
        <v>10</v>
      </c>
      <c r="O143" s="36" t="s">
        <v>5</v>
      </c>
      <c r="P143" s="37" t="s">
        <v>625</v>
      </c>
      <c r="Q143" s="36" t="s">
        <v>626</v>
      </c>
    </row>
    <row r="144" spans="1:17" s="6" customFormat="1" ht="45" x14ac:dyDescent="0.25">
      <c r="A144" s="9"/>
      <c r="B144" s="29" t="s">
        <v>618</v>
      </c>
      <c r="C144" s="36" t="s">
        <v>273</v>
      </c>
      <c r="D144" s="36">
        <v>1</v>
      </c>
      <c r="E144" s="36" t="s">
        <v>0</v>
      </c>
      <c r="F144" s="36" t="s">
        <v>6</v>
      </c>
      <c r="G144" s="36">
        <v>13000</v>
      </c>
      <c r="H144" s="36">
        <f>'SC"Imunotehnomed"SRL corect'!$G249*'SC"Imunotehnomed"SRL corect'!$J249</f>
        <v>94320</v>
      </c>
      <c r="I144" s="36">
        <v>2.62</v>
      </c>
      <c r="J144" s="36">
        <v>3.1440000000000001</v>
      </c>
      <c r="K144" s="36">
        <v>13000</v>
      </c>
      <c r="L144" s="36">
        <f>Table5[[#This Row],[Cantitatea real contractata]]*Table5[[#This Row],[Prețul fără TVA]]</f>
        <v>34060</v>
      </c>
      <c r="M144" s="36">
        <f>Table5[[#This Row],[Cantitatea real contractata]]*Table5[[#This Row],[Prețul cu TVA]]</f>
        <v>40872</v>
      </c>
      <c r="N144" s="36" t="s">
        <v>10</v>
      </c>
      <c r="O144" s="36" t="s">
        <v>5</v>
      </c>
      <c r="P144" s="37" t="s">
        <v>625</v>
      </c>
      <c r="Q144" s="36" t="s">
        <v>626</v>
      </c>
    </row>
    <row r="145" spans="1:17" s="6" customFormat="1" ht="45" x14ac:dyDescent="0.25">
      <c r="A145" s="9"/>
      <c r="B145" s="29" t="s">
        <v>620</v>
      </c>
      <c r="C145" s="36" t="s">
        <v>275</v>
      </c>
      <c r="D145" s="36">
        <v>1</v>
      </c>
      <c r="E145" s="36" t="s">
        <v>0</v>
      </c>
      <c r="F145" s="36" t="s">
        <v>6</v>
      </c>
      <c r="G145" s="36">
        <v>20000</v>
      </c>
      <c r="H145" s="36">
        <f>'SC"Imunotehnomed"SRL corect'!$G251*'SC"Imunotehnomed"SRL corect'!$J251</f>
        <v>94320</v>
      </c>
      <c r="I145" s="36">
        <v>2.62</v>
      </c>
      <c r="J145" s="36">
        <v>3.1440000000000001</v>
      </c>
      <c r="K145" s="36">
        <v>20000</v>
      </c>
      <c r="L145" s="36">
        <f>Table5[[#This Row],[Cantitatea real contractata]]*Table5[[#This Row],[Prețul fără TVA]]</f>
        <v>52400</v>
      </c>
      <c r="M145" s="36">
        <f>Table5[[#This Row],[Cantitatea real contractata]]*Table5[[#This Row],[Prețul cu TVA]]</f>
        <v>62880</v>
      </c>
      <c r="N145" s="36" t="s">
        <v>10</v>
      </c>
      <c r="O145" s="36" t="s">
        <v>5</v>
      </c>
      <c r="P145" s="37" t="s">
        <v>625</v>
      </c>
      <c r="Q145" s="36" t="s">
        <v>626</v>
      </c>
    </row>
    <row r="146" spans="1:17" s="6" customFormat="1" ht="45" x14ac:dyDescent="0.25">
      <c r="A146" s="9"/>
      <c r="B146" s="29" t="s">
        <v>622</v>
      </c>
      <c r="C146" s="36" t="s">
        <v>277</v>
      </c>
      <c r="D146" s="36">
        <v>1</v>
      </c>
      <c r="E146" s="36" t="s">
        <v>0</v>
      </c>
      <c r="F146" s="36" t="s">
        <v>6</v>
      </c>
      <c r="G146" s="36">
        <v>10000</v>
      </c>
      <c r="H146" s="36">
        <f>'SC"Imunotehnomed"SRL corect'!$G253*'SC"Imunotehnomed"SRL corect'!$J253</f>
        <v>125760</v>
      </c>
      <c r="I146" s="36">
        <v>2.62</v>
      </c>
      <c r="J146" s="36">
        <v>3.1440000000000001</v>
      </c>
      <c r="K146" s="36">
        <v>10000</v>
      </c>
      <c r="L146" s="36">
        <f>Table5[[#This Row],[Cantitatea real contractata]]*Table5[[#This Row],[Prețul fără TVA]]</f>
        <v>26200</v>
      </c>
      <c r="M146" s="36">
        <f>Table5[[#This Row],[Cantitatea real contractata]]*Table5[[#This Row],[Prețul cu TVA]]</f>
        <v>31440</v>
      </c>
      <c r="N146" s="36" t="s">
        <v>10</v>
      </c>
      <c r="O146" s="36" t="s">
        <v>5</v>
      </c>
      <c r="P146" s="37" t="s">
        <v>625</v>
      </c>
      <c r="Q146" s="36" t="s">
        <v>626</v>
      </c>
    </row>
    <row r="147" spans="1:17" s="6" customFormat="1" ht="45" x14ac:dyDescent="0.25">
      <c r="A147" s="9"/>
      <c r="B147" s="29" t="s">
        <v>373</v>
      </c>
      <c r="C147" s="36" t="s">
        <v>12</v>
      </c>
      <c r="D147" s="36">
        <v>1</v>
      </c>
      <c r="E147" s="36" t="s">
        <v>0</v>
      </c>
      <c r="F147" s="36" t="s">
        <v>6</v>
      </c>
      <c r="G147" s="36">
        <v>12000</v>
      </c>
      <c r="H147" s="36">
        <f>'SC"Imunotehnomed"SRL corect'!$G4*'SC"Imunotehnomed"SRL corect'!$J4</f>
        <v>53448</v>
      </c>
      <c r="I147" s="36">
        <v>2.62</v>
      </c>
      <c r="J147" s="36">
        <v>3.1440000000000001</v>
      </c>
      <c r="K147" s="36">
        <v>12000</v>
      </c>
      <c r="L147" s="36">
        <f>Table5[[#This Row],[Cantitatea real contractata]]*Table5[[#This Row],[Prețul fără TVA]]</f>
        <v>31440</v>
      </c>
      <c r="M147" s="36">
        <f>Table5[[#This Row],[Cantitatea real contractata]]*Table5[[#This Row],[Prețul cu TVA]]</f>
        <v>37728</v>
      </c>
      <c r="N147" s="36" t="s">
        <v>10</v>
      </c>
      <c r="O147" s="36" t="s">
        <v>5</v>
      </c>
      <c r="P147" s="37">
        <v>44763</v>
      </c>
      <c r="Q147" s="36" t="s">
        <v>628</v>
      </c>
    </row>
    <row r="148" spans="1:17" s="6" customFormat="1" ht="45" x14ac:dyDescent="0.25">
      <c r="A148" s="10"/>
      <c r="B148" s="29" t="s">
        <v>374</v>
      </c>
      <c r="C148" s="36" t="s">
        <v>13</v>
      </c>
      <c r="D148" s="36">
        <v>1</v>
      </c>
      <c r="E148" s="36" t="s">
        <v>0</v>
      </c>
      <c r="F148" s="36" t="s">
        <v>6</v>
      </c>
      <c r="G148" s="36">
        <v>19000</v>
      </c>
      <c r="H148" s="36">
        <f>'SC"Imunotehnomed"SRL corect'!$G5*'SC"Imunotehnomed"SRL corect'!$J5</f>
        <v>1886.4</v>
      </c>
      <c r="I148" s="36">
        <v>2.62</v>
      </c>
      <c r="J148" s="36">
        <v>3.1440000000000001</v>
      </c>
      <c r="K148" s="36">
        <v>19000</v>
      </c>
      <c r="L148" s="36">
        <f>Table5[[#This Row],[Cantitatea real contractata]]*Table5[[#This Row],[Prețul fără TVA]]</f>
        <v>49780</v>
      </c>
      <c r="M148" s="36">
        <f>Table5[[#This Row],[Cantitatea real contractata]]*Table5[[#This Row],[Prețul cu TVA]]</f>
        <v>59736</v>
      </c>
      <c r="N148" s="36" t="s">
        <v>10</v>
      </c>
      <c r="O148" s="36" t="s">
        <v>5</v>
      </c>
      <c r="P148" s="37">
        <v>44762</v>
      </c>
      <c r="Q148" s="36" t="s">
        <v>626</v>
      </c>
    </row>
    <row r="149" spans="1:17" s="6" customFormat="1" ht="45" x14ac:dyDescent="0.25">
      <c r="A149" s="10"/>
      <c r="B149" s="29" t="s">
        <v>375</v>
      </c>
      <c r="C149" s="36" t="s">
        <v>14</v>
      </c>
      <c r="D149" s="36">
        <v>1</v>
      </c>
      <c r="E149" s="36" t="s">
        <v>0</v>
      </c>
      <c r="F149" s="36" t="s">
        <v>6</v>
      </c>
      <c r="G149" s="36">
        <v>25000</v>
      </c>
      <c r="H149" s="36">
        <f>'SC"Imunotehnomed"SRL corect'!$G6*'SC"Imunotehnomed"SRL corect'!$J6</f>
        <v>1572</v>
      </c>
      <c r="I149" s="36">
        <v>2.62</v>
      </c>
      <c r="J149" s="36">
        <v>3.1440000000000001</v>
      </c>
      <c r="K149" s="36">
        <v>25000</v>
      </c>
      <c r="L149" s="36">
        <f>Table5[[#This Row],[Cantitatea real contractata]]*Table5[[#This Row],[Prețul fără TVA]]</f>
        <v>65500</v>
      </c>
      <c r="M149" s="36">
        <f>Table5[[#This Row],[Cantitatea real contractata]]*Table5[[#This Row],[Prețul cu TVA]]</f>
        <v>78600</v>
      </c>
      <c r="N149" s="36" t="s">
        <v>10</v>
      </c>
      <c r="O149" s="36" t="s">
        <v>5</v>
      </c>
      <c r="P149" s="37">
        <v>44762</v>
      </c>
      <c r="Q149" s="36" t="s">
        <v>626</v>
      </c>
    </row>
    <row r="150" spans="1:17" s="6" customFormat="1" ht="45" x14ac:dyDescent="0.25">
      <c r="A150" s="10"/>
      <c r="B150" s="29" t="s">
        <v>376</v>
      </c>
      <c r="C150" s="36" t="s">
        <v>15</v>
      </c>
      <c r="D150" s="36">
        <v>1</v>
      </c>
      <c r="E150" s="36" t="s">
        <v>0</v>
      </c>
      <c r="F150" s="36" t="s">
        <v>6</v>
      </c>
      <c r="G150" s="36">
        <v>1000</v>
      </c>
      <c r="H150" s="36">
        <f>'SC"Imunotehnomed"SRL corect'!$G7*'SC"Imunotehnomed"SRL corect'!$J7</f>
        <v>1572</v>
      </c>
      <c r="I150" s="36">
        <v>2.62</v>
      </c>
      <c r="J150" s="36">
        <v>3.1440000000000001</v>
      </c>
      <c r="K150" s="36">
        <v>1000</v>
      </c>
      <c r="L150" s="36">
        <f>Table5[[#This Row],[Cantitatea real contractata]]*Table5[[#This Row],[Prețul fără TVA]]</f>
        <v>2620</v>
      </c>
      <c r="M150" s="36">
        <f>Table5[[#This Row],[Cantitatea real contractata]]*Table5[[#This Row],[Prețul cu TVA]]</f>
        <v>3144</v>
      </c>
      <c r="N150" s="36" t="s">
        <v>10</v>
      </c>
      <c r="O150" s="36" t="s">
        <v>5</v>
      </c>
      <c r="P150" s="37">
        <v>44762</v>
      </c>
      <c r="Q150" s="36" t="s">
        <v>626</v>
      </c>
    </row>
    <row r="151" spans="1:17" s="6" customFormat="1" ht="45" x14ac:dyDescent="0.25">
      <c r="A151" s="10"/>
      <c r="B151" s="29" t="s">
        <v>378</v>
      </c>
      <c r="C151" s="36" t="s">
        <v>17</v>
      </c>
      <c r="D151" s="36">
        <v>1</v>
      </c>
      <c r="E151" s="36" t="s">
        <v>0</v>
      </c>
      <c r="F151" s="36" t="s">
        <v>6</v>
      </c>
      <c r="G151" s="36">
        <v>4000</v>
      </c>
      <c r="H151" s="36">
        <f>'SC"Imunotehnomed"SRL corect'!$G9*'SC"Imunotehnomed"SRL corect'!$J9</f>
        <v>314.40000000000003</v>
      </c>
      <c r="I151" s="36">
        <v>2.62</v>
      </c>
      <c r="J151" s="36">
        <v>3.1440000000000001</v>
      </c>
      <c r="K151" s="36">
        <v>4000</v>
      </c>
      <c r="L151" s="36">
        <f>Table5[[#This Row],[Cantitatea real contractata]]*Table5[[#This Row],[Prețul fără TVA]]</f>
        <v>10480</v>
      </c>
      <c r="M151" s="36">
        <f>Table5[[#This Row],[Cantitatea real contractata]]*Table5[[#This Row],[Prețul cu TVA]]</f>
        <v>12576</v>
      </c>
      <c r="N151" s="36" t="s">
        <v>10</v>
      </c>
      <c r="O151" s="36" t="s">
        <v>5</v>
      </c>
      <c r="P151" s="37">
        <v>44769</v>
      </c>
      <c r="Q151" s="36" t="s">
        <v>626</v>
      </c>
    </row>
    <row r="152" spans="1:17" s="6" customFormat="1" ht="45" x14ac:dyDescent="0.25">
      <c r="A152" s="10"/>
      <c r="B152" s="29" t="s">
        <v>379</v>
      </c>
      <c r="C152" s="36" t="s">
        <v>18</v>
      </c>
      <c r="D152" s="36">
        <v>1</v>
      </c>
      <c r="E152" s="36" t="s">
        <v>0</v>
      </c>
      <c r="F152" s="36" t="s">
        <v>6</v>
      </c>
      <c r="G152" s="36">
        <v>20</v>
      </c>
      <c r="H152" s="36">
        <f>'SC"Imunotehnomed"SRL corect'!$G10*'SC"Imunotehnomed"SRL corect'!$J10</f>
        <v>314.40000000000003</v>
      </c>
      <c r="I152" s="36">
        <v>2.62</v>
      </c>
      <c r="J152" s="36">
        <v>3.1440000000000001</v>
      </c>
      <c r="K152" s="36">
        <v>20</v>
      </c>
      <c r="L152" s="36">
        <f>Table5[[#This Row],[Cantitatea real contractata]]*Table5[[#This Row],[Prețul fără TVA]]</f>
        <v>52.400000000000006</v>
      </c>
      <c r="M152" s="36">
        <f>Table5[[#This Row],[Cantitatea real contractata]]*Table5[[#This Row],[Prețul cu TVA]]</f>
        <v>62.88</v>
      </c>
      <c r="N152" s="36" t="s">
        <v>10</v>
      </c>
      <c r="O152" s="36" t="s">
        <v>5</v>
      </c>
      <c r="P152" s="37">
        <v>44799</v>
      </c>
      <c r="Q152" s="36" t="s">
        <v>628</v>
      </c>
    </row>
    <row r="153" spans="1:17" s="6" customFormat="1" ht="45" x14ac:dyDescent="0.25">
      <c r="A153" s="10"/>
      <c r="B153" s="29" t="s">
        <v>380</v>
      </c>
      <c r="C153" s="36" t="s">
        <v>19</v>
      </c>
      <c r="D153" s="36">
        <v>1</v>
      </c>
      <c r="E153" s="36" t="s">
        <v>0</v>
      </c>
      <c r="F153" s="36" t="s">
        <v>6</v>
      </c>
      <c r="G153" s="36">
        <v>50</v>
      </c>
      <c r="H153" s="36">
        <f>'SC"Imunotehnomed"SRL corect'!$G11*'SC"Imunotehnomed"SRL corect'!$J11</f>
        <v>6288</v>
      </c>
      <c r="I153" s="36">
        <v>2.62</v>
      </c>
      <c r="J153" s="36">
        <v>3.1440000000000001</v>
      </c>
      <c r="K153" s="36">
        <v>50</v>
      </c>
      <c r="L153" s="36">
        <f>Table5[[#This Row],[Cantitatea real contractata]]*Table5[[#This Row],[Prețul fără TVA]]</f>
        <v>131</v>
      </c>
      <c r="M153" s="36">
        <f>Table5[[#This Row],[Cantitatea real contractata]]*Table5[[#This Row],[Prețul cu TVA]]</f>
        <v>157.20000000000002</v>
      </c>
      <c r="N153" s="36" t="s">
        <v>10</v>
      </c>
      <c r="O153" s="36" t="s">
        <v>5</v>
      </c>
      <c r="P153" s="37">
        <v>44769</v>
      </c>
      <c r="Q153" s="36" t="s">
        <v>626</v>
      </c>
    </row>
    <row r="154" spans="1:17" ht="45" x14ac:dyDescent="0.25">
      <c r="A154" s="10"/>
      <c r="B154" s="38" t="s">
        <v>381</v>
      </c>
      <c r="C154" s="39" t="s">
        <v>20</v>
      </c>
      <c r="D154" s="40">
        <v>1</v>
      </c>
      <c r="E154" s="40" t="s">
        <v>0</v>
      </c>
      <c r="F154" s="40" t="s">
        <v>6</v>
      </c>
      <c r="G154" s="40">
        <v>20</v>
      </c>
      <c r="H154" s="40">
        <f>'SC"Imunotehnomed"SRL corect'!$G12*'SC"Imunotehnomed"SRL corect'!$J12</f>
        <v>3144</v>
      </c>
      <c r="I154" s="40">
        <v>2.62</v>
      </c>
      <c r="J154" s="40">
        <v>3.1440000000000001</v>
      </c>
      <c r="K154" s="40">
        <v>20</v>
      </c>
      <c r="L154" s="39">
        <f>Table5[[#This Row],[Cantitatea real contractata]]*Table5[[#This Row],[Prețul fără TVA]]</f>
        <v>52.400000000000006</v>
      </c>
      <c r="M154" s="39">
        <f>Table5[[#This Row],[Cantitatea real contractata]]*Table5[[#This Row],[Prețul cu TVA]]</f>
        <v>62.88</v>
      </c>
      <c r="N154" s="40" t="s">
        <v>10</v>
      </c>
      <c r="O154" s="40" t="s">
        <v>5</v>
      </c>
      <c r="P154" s="41"/>
      <c r="Q154" s="40" t="s">
        <v>632</v>
      </c>
    </row>
    <row r="155" spans="1:17" s="6" customFormat="1" ht="45" x14ac:dyDescent="0.25">
      <c r="A155" s="9"/>
      <c r="B155" s="29" t="s">
        <v>383</v>
      </c>
      <c r="C155" s="36" t="s">
        <v>22</v>
      </c>
      <c r="D155" s="36">
        <v>1</v>
      </c>
      <c r="E155" s="36" t="s">
        <v>0</v>
      </c>
      <c r="F155" s="36" t="s">
        <v>6</v>
      </c>
      <c r="G155" s="36">
        <v>20</v>
      </c>
      <c r="H155" s="36">
        <f>'SC"Imunotehnomed"SRL corect'!$G14*'SC"Imunotehnomed"SRL corect'!$J14</f>
        <v>9432</v>
      </c>
      <c r="I155" s="36">
        <v>2.62</v>
      </c>
      <c r="J155" s="36">
        <v>3.1440000000000001</v>
      </c>
      <c r="K155" s="36">
        <v>20</v>
      </c>
      <c r="L155" s="36">
        <f>Table5[[#This Row],[Cantitatea real contractata]]*Table5[[#This Row],[Prețul fără TVA]]</f>
        <v>52.400000000000006</v>
      </c>
      <c r="M155" s="36">
        <f>Table5[[#This Row],[Cantitatea real contractata]]*Table5[[#This Row],[Prețul cu TVA]]</f>
        <v>62.88</v>
      </c>
      <c r="N155" s="36" t="s">
        <v>10</v>
      </c>
      <c r="O155" s="36" t="s">
        <v>5</v>
      </c>
      <c r="P155" s="37">
        <v>44785</v>
      </c>
      <c r="Q155" s="36" t="s">
        <v>626</v>
      </c>
    </row>
    <row r="156" spans="1:17" s="6" customFormat="1" ht="45" x14ac:dyDescent="0.25">
      <c r="A156" s="10"/>
      <c r="B156" s="29" t="s">
        <v>386</v>
      </c>
      <c r="C156" s="36" t="s">
        <v>25</v>
      </c>
      <c r="D156" s="36">
        <v>1</v>
      </c>
      <c r="E156" s="36" t="s">
        <v>0</v>
      </c>
      <c r="F156" s="36" t="s">
        <v>6</v>
      </c>
      <c r="G156" s="36">
        <v>300</v>
      </c>
      <c r="H156" s="36">
        <f>'SC"Imunotehnomed"SRL corect'!$G17*'SC"Imunotehnomed"SRL corect'!$J17</f>
        <v>3144</v>
      </c>
      <c r="I156" s="36">
        <v>2.62</v>
      </c>
      <c r="J156" s="36">
        <v>3.1440000000000001</v>
      </c>
      <c r="K156" s="36">
        <v>300</v>
      </c>
      <c r="L156" s="36">
        <f>Table5[[#This Row],[Cantitatea real contractata]]*Table5[[#This Row],[Prețul fără TVA]]</f>
        <v>786</v>
      </c>
      <c r="M156" s="36">
        <f>Table5[[#This Row],[Cantitatea real contractata]]*Table5[[#This Row],[Prețul cu TVA]]</f>
        <v>943.2</v>
      </c>
      <c r="N156" s="36" t="s">
        <v>10</v>
      </c>
      <c r="O156" s="36" t="s">
        <v>5</v>
      </c>
      <c r="P156" s="37">
        <v>44799</v>
      </c>
      <c r="Q156" s="36" t="s">
        <v>626</v>
      </c>
    </row>
    <row r="157" spans="1:17" s="6" customFormat="1" ht="45" x14ac:dyDescent="0.25">
      <c r="A157" s="10"/>
      <c r="B157" s="29" t="s">
        <v>389</v>
      </c>
      <c r="C157" s="36" t="s">
        <v>28</v>
      </c>
      <c r="D157" s="36">
        <v>1</v>
      </c>
      <c r="E157" s="36" t="s">
        <v>0</v>
      </c>
      <c r="F157" s="36" t="s">
        <v>6</v>
      </c>
      <c r="G157" s="36">
        <v>20</v>
      </c>
      <c r="H157" s="36">
        <f>'SC"Imunotehnomed"SRL corect'!$G20*'SC"Imunotehnomed"SRL corect'!$J20</f>
        <v>628.80000000000007</v>
      </c>
      <c r="I157" s="36">
        <v>2.62</v>
      </c>
      <c r="J157" s="36">
        <v>3.1440000000000001</v>
      </c>
      <c r="K157" s="36">
        <v>20</v>
      </c>
      <c r="L157" s="36">
        <f>Table5[[#This Row],[Cantitatea real contractata]]*Table5[[#This Row],[Prețul fără TVA]]</f>
        <v>52.400000000000006</v>
      </c>
      <c r="M157" s="36">
        <f>Table5[[#This Row],[Cantitatea real contractata]]*Table5[[#This Row],[Prețul cu TVA]]</f>
        <v>62.88</v>
      </c>
      <c r="N157" s="36" t="s">
        <v>10</v>
      </c>
      <c r="O157" s="36" t="s">
        <v>5</v>
      </c>
      <c r="P157" s="37">
        <v>44762</v>
      </c>
      <c r="Q157" s="36" t="s">
        <v>626</v>
      </c>
    </row>
    <row r="158" spans="1:17" s="6" customFormat="1" ht="45" x14ac:dyDescent="0.25">
      <c r="A158" s="10"/>
      <c r="B158" s="29" t="s">
        <v>391</v>
      </c>
      <c r="C158" s="36" t="s">
        <v>30</v>
      </c>
      <c r="D158" s="36">
        <v>1</v>
      </c>
      <c r="E158" s="36" t="s">
        <v>0</v>
      </c>
      <c r="F158" s="36" t="s">
        <v>6</v>
      </c>
      <c r="G158" s="36">
        <v>1050</v>
      </c>
      <c r="H158" s="36">
        <f>'SC"Imunotehnomed"SRL corect'!$G22*'SC"Imunotehnomed"SRL corect'!$J22</f>
        <v>314.40000000000003</v>
      </c>
      <c r="I158" s="36">
        <v>2.62</v>
      </c>
      <c r="J158" s="36">
        <v>3.1440000000000001</v>
      </c>
      <c r="K158" s="36">
        <v>1050</v>
      </c>
      <c r="L158" s="36">
        <f>Table5[[#This Row],[Cantitatea real contractata]]*Table5[[#This Row],[Prețul fără TVA]]</f>
        <v>2751</v>
      </c>
      <c r="M158" s="36">
        <f>Table5[[#This Row],[Cantitatea real contractata]]*Table5[[#This Row],[Prețul cu TVA]]</f>
        <v>3301.2000000000003</v>
      </c>
      <c r="N158" s="36" t="s">
        <v>10</v>
      </c>
      <c r="O158" s="36" t="s">
        <v>5</v>
      </c>
      <c r="P158" s="37">
        <v>44769</v>
      </c>
      <c r="Q158" s="36" t="s">
        <v>626</v>
      </c>
    </row>
    <row r="159" spans="1:17" s="6" customFormat="1" ht="45" x14ac:dyDescent="0.25">
      <c r="A159" s="9"/>
      <c r="B159" s="29" t="s">
        <v>392</v>
      </c>
      <c r="C159" s="36" t="s">
        <v>32</v>
      </c>
      <c r="D159" s="36">
        <v>1</v>
      </c>
      <c r="E159" s="36" t="s">
        <v>0</v>
      </c>
      <c r="F159" s="36" t="s">
        <v>6</v>
      </c>
      <c r="G159" s="36">
        <v>35000</v>
      </c>
      <c r="H159" s="36">
        <f>'SC"Imunotehnomed"SRL corect'!$G23*'SC"Imunotehnomed"SRL corect'!$J23</f>
        <v>3144</v>
      </c>
      <c r="I159" s="36">
        <v>2.62</v>
      </c>
      <c r="J159" s="36">
        <v>3.1440000000000001</v>
      </c>
      <c r="K159" s="36">
        <v>35000</v>
      </c>
      <c r="L159" s="36">
        <f>Table5[[#This Row],[Cantitatea real contractata]]*Table5[[#This Row],[Prețul fără TVA]]</f>
        <v>91700</v>
      </c>
      <c r="M159" s="36">
        <f>Table5[[#This Row],[Cantitatea real contractata]]*Table5[[#This Row],[Prețul cu TVA]]</f>
        <v>110040</v>
      </c>
      <c r="N159" s="36" t="s">
        <v>10</v>
      </c>
      <c r="O159" s="36" t="s">
        <v>5</v>
      </c>
      <c r="P159" s="37">
        <v>44769</v>
      </c>
      <c r="Q159" s="36" t="s">
        <v>626</v>
      </c>
    </row>
    <row r="160" spans="1:17" s="6" customFormat="1" ht="45" x14ac:dyDescent="0.25">
      <c r="A160" s="13"/>
      <c r="B160" s="29" t="s">
        <v>393</v>
      </c>
      <c r="C160" s="36" t="s">
        <v>33</v>
      </c>
      <c r="D160" s="36">
        <v>1</v>
      </c>
      <c r="E160" s="36" t="s">
        <v>0</v>
      </c>
      <c r="F160" s="36" t="s">
        <v>6</v>
      </c>
      <c r="G160" s="36">
        <v>200</v>
      </c>
      <c r="H160" s="36">
        <f>'SC"Imunotehnomed"SRL corect'!$G24*'SC"Imunotehnomed"SRL corect'!$J24</f>
        <v>471.6</v>
      </c>
      <c r="I160" s="36">
        <v>2.62</v>
      </c>
      <c r="J160" s="36">
        <v>3.1440000000000001</v>
      </c>
      <c r="K160" s="36">
        <v>200</v>
      </c>
      <c r="L160" s="36">
        <f>Table5[[#This Row],[Cantitatea real contractata]]*Table5[[#This Row],[Prețul fără TVA]]</f>
        <v>524</v>
      </c>
      <c r="M160" s="36">
        <f>Table5[[#This Row],[Cantitatea real contractata]]*Table5[[#This Row],[Prețul cu TVA]]</f>
        <v>628.80000000000007</v>
      </c>
      <c r="N160" s="36" t="s">
        <v>10</v>
      </c>
      <c r="O160" s="36" t="s">
        <v>5</v>
      </c>
      <c r="P160" s="37">
        <v>44809</v>
      </c>
      <c r="Q160" s="36" t="s">
        <v>628</v>
      </c>
    </row>
    <row r="161" spans="1:17" ht="45" x14ac:dyDescent="0.25">
      <c r="A161" s="10"/>
      <c r="B161" s="38" t="s">
        <v>394</v>
      </c>
      <c r="C161" s="39" t="s">
        <v>34</v>
      </c>
      <c r="D161" s="40">
        <v>1</v>
      </c>
      <c r="E161" s="40" t="s">
        <v>0</v>
      </c>
      <c r="F161" s="40" t="s">
        <v>6</v>
      </c>
      <c r="G161" s="40">
        <v>625</v>
      </c>
      <c r="H161" s="40">
        <f>'SC"Imunotehnomed"SRL corect'!$G25*'SC"Imunotehnomed"SRL corect'!$J25</f>
        <v>943.2</v>
      </c>
      <c r="I161" s="40">
        <v>2.62</v>
      </c>
      <c r="J161" s="40">
        <v>3.1440000000000001</v>
      </c>
      <c r="K161" s="40">
        <v>625</v>
      </c>
      <c r="L161" s="39">
        <f>Table5[[#This Row],[Cantitatea real contractata]]*Table5[[#This Row],[Prețul fără TVA]]</f>
        <v>1637.5</v>
      </c>
      <c r="M161" s="39">
        <f>Table5[[#This Row],[Cantitatea real contractata]]*Table5[[#This Row],[Prețul cu TVA]]</f>
        <v>1965</v>
      </c>
      <c r="N161" s="40" t="s">
        <v>10</v>
      </c>
      <c r="O161" s="40" t="s">
        <v>5</v>
      </c>
      <c r="P161" s="41"/>
      <c r="Q161" s="40" t="s">
        <v>632</v>
      </c>
    </row>
    <row r="162" spans="1:17" s="6" customFormat="1" ht="45" x14ac:dyDescent="0.25">
      <c r="A162" s="10"/>
      <c r="B162" s="29" t="s">
        <v>395</v>
      </c>
      <c r="C162" s="36" t="s">
        <v>35</v>
      </c>
      <c r="D162" s="36">
        <v>1</v>
      </c>
      <c r="E162" s="36" t="s">
        <v>0</v>
      </c>
      <c r="F162" s="36" t="s">
        <v>6</v>
      </c>
      <c r="G162" s="36">
        <v>500</v>
      </c>
      <c r="H162" s="36">
        <f>'SC"Imunotehnomed"SRL corect'!$G26*'SC"Imunotehnomed"SRL corect'!$J26</f>
        <v>3144</v>
      </c>
      <c r="I162" s="36">
        <v>2.62</v>
      </c>
      <c r="J162" s="36">
        <v>3.1440000000000001</v>
      </c>
      <c r="K162" s="36">
        <v>500</v>
      </c>
      <c r="L162" s="36">
        <f>Table5[[#This Row],[Cantitatea real contractata]]*Table5[[#This Row],[Prețul fără TVA]]</f>
        <v>1310</v>
      </c>
      <c r="M162" s="36">
        <f>Table5[[#This Row],[Cantitatea real contractata]]*Table5[[#This Row],[Prețul cu TVA]]</f>
        <v>1572</v>
      </c>
      <c r="N162" s="36" t="s">
        <v>10</v>
      </c>
      <c r="O162" s="36" t="s">
        <v>5</v>
      </c>
      <c r="P162" s="37">
        <v>44763</v>
      </c>
      <c r="Q162" s="36" t="s">
        <v>628</v>
      </c>
    </row>
    <row r="163" spans="1:17" ht="45" x14ac:dyDescent="0.25">
      <c r="A163" s="10"/>
      <c r="B163" s="38" t="s">
        <v>396</v>
      </c>
      <c r="C163" s="39" t="s">
        <v>36</v>
      </c>
      <c r="D163" s="40">
        <v>1</v>
      </c>
      <c r="E163" s="40" t="s">
        <v>0</v>
      </c>
      <c r="F163" s="40" t="s">
        <v>6</v>
      </c>
      <c r="G163" s="40">
        <v>150</v>
      </c>
      <c r="H163" s="40">
        <f>'SC"Imunotehnomed"SRL corect'!$G27*'SC"Imunotehnomed"SRL corect'!$J27</f>
        <v>1572</v>
      </c>
      <c r="I163" s="40">
        <v>2.62</v>
      </c>
      <c r="J163" s="40">
        <v>3.1440000000000001</v>
      </c>
      <c r="K163" s="40">
        <v>150</v>
      </c>
      <c r="L163" s="39">
        <f>Table5[[#This Row],[Cantitatea real contractata]]*Table5[[#This Row],[Prețul fără TVA]]</f>
        <v>393</v>
      </c>
      <c r="M163" s="39">
        <f>Table5[[#This Row],[Cantitatea real contractata]]*Table5[[#This Row],[Prețul cu TVA]]</f>
        <v>471.6</v>
      </c>
      <c r="N163" s="40" t="s">
        <v>10</v>
      </c>
      <c r="O163" s="40" t="s">
        <v>5</v>
      </c>
      <c r="P163" s="41"/>
      <c r="Q163" s="40" t="s">
        <v>632</v>
      </c>
    </row>
    <row r="164" spans="1:17" s="6" customFormat="1" ht="45" x14ac:dyDescent="0.25">
      <c r="A164" s="10"/>
      <c r="B164" s="29" t="s">
        <v>399</v>
      </c>
      <c r="C164" s="36" t="s">
        <v>39</v>
      </c>
      <c r="D164" s="36">
        <v>1</v>
      </c>
      <c r="E164" s="36" t="s">
        <v>0</v>
      </c>
      <c r="F164" s="36" t="s">
        <v>6</v>
      </c>
      <c r="G164" s="36">
        <v>120</v>
      </c>
      <c r="H164" s="36">
        <f>'SC"Imunotehnomed"SRL corect'!$G30*'SC"Imunotehnomed"SRL corect'!$J30</f>
        <v>12576</v>
      </c>
      <c r="I164" s="36">
        <v>2.62</v>
      </c>
      <c r="J164" s="36">
        <v>3.1440000000000001</v>
      </c>
      <c r="K164" s="36">
        <v>120</v>
      </c>
      <c r="L164" s="36">
        <f>Table5[[#This Row],[Cantitatea real contractata]]*Table5[[#This Row],[Prețul fără TVA]]</f>
        <v>314.40000000000003</v>
      </c>
      <c r="M164" s="36">
        <f>Table5[[#This Row],[Cantitatea real contractata]]*Table5[[#This Row],[Prețul cu TVA]]</f>
        <v>377.28000000000003</v>
      </c>
      <c r="N164" s="36" t="s">
        <v>10</v>
      </c>
      <c r="O164" s="36" t="s">
        <v>5</v>
      </c>
      <c r="P164" s="37">
        <v>44763</v>
      </c>
      <c r="Q164" s="36" t="s">
        <v>628</v>
      </c>
    </row>
    <row r="165" spans="1:17" s="6" customFormat="1" ht="45" x14ac:dyDescent="0.25">
      <c r="A165" s="10"/>
      <c r="B165" s="29" t="s">
        <v>400</v>
      </c>
      <c r="C165" s="36" t="s">
        <v>40</v>
      </c>
      <c r="D165" s="36">
        <v>1</v>
      </c>
      <c r="E165" s="36" t="s">
        <v>0</v>
      </c>
      <c r="F165" s="36" t="s">
        <v>6</v>
      </c>
      <c r="G165" s="36">
        <v>30</v>
      </c>
      <c r="H165" s="36">
        <f>'SC"Imunotehnomed"SRL corect'!$G31*'SC"Imunotehnomed"SRL corect'!$J31</f>
        <v>314.40000000000003</v>
      </c>
      <c r="I165" s="36">
        <v>2.62</v>
      </c>
      <c r="J165" s="36">
        <v>3.1440000000000001</v>
      </c>
      <c r="K165" s="36">
        <v>30</v>
      </c>
      <c r="L165" s="36">
        <f>Table5[[#This Row],[Cantitatea real contractata]]*Table5[[#This Row],[Prețul fără TVA]]</f>
        <v>78.600000000000009</v>
      </c>
      <c r="M165" s="36">
        <f>Table5[[#This Row],[Cantitatea real contractata]]*Table5[[#This Row],[Prețul cu TVA]]</f>
        <v>94.320000000000007</v>
      </c>
      <c r="N165" s="36" t="s">
        <v>10</v>
      </c>
      <c r="O165" s="36" t="s">
        <v>5</v>
      </c>
      <c r="P165" s="37">
        <v>44799</v>
      </c>
      <c r="Q165" s="36" t="s">
        <v>628</v>
      </c>
    </row>
    <row r="166" spans="1:17" s="6" customFormat="1" ht="45" x14ac:dyDescent="0.25">
      <c r="A166" s="9"/>
      <c r="B166" s="29" t="s">
        <v>402</v>
      </c>
      <c r="C166" s="36" t="s">
        <v>42</v>
      </c>
      <c r="D166" s="36">
        <v>1</v>
      </c>
      <c r="E166" s="36" t="s">
        <v>0</v>
      </c>
      <c r="F166" s="36" t="s">
        <v>6</v>
      </c>
      <c r="G166" s="36">
        <v>200</v>
      </c>
      <c r="H166" s="36">
        <f>'SC"Imunotehnomed"SRL corect'!$G33*'SC"Imunotehnomed"SRL corect'!$J33</f>
        <v>94.320000000000007</v>
      </c>
      <c r="I166" s="36">
        <v>2.62</v>
      </c>
      <c r="J166" s="36">
        <v>3.1440000000000001</v>
      </c>
      <c r="K166" s="36">
        <v>200</v>
      </c>
      <c r="L166" s="36">
        <f>Table5[[#This Row],[Cantitatea real contractata]]*Table5[[#This Row],[Prețul fără TVA]]</f>
        <v>524</v>
      </c>
      <c r="M166" s="36">
        <f>Table5[[#This Row],[Cantitatea real contractata]]*Table5[[#This Row],[Prețul cu TVA]]</f>
        <v>628.80000000000007</v>
      </c>
      <c r="N166" s="36" t="s">
        <v>10</v>
      </c>
      <c r="O166" s="36" t="s">
        <v>5</v>
      </c>
      <c r="P166" s="37">
        <v>44757</v>
      </c>
      <c r="Q166" s="36" t="s">
        <v>628</v>
      </c>
    </row>
    <row r="167" spans="1:17" s="6" customFormat="1" ht="45" x14ac:dyDescent="0.25">
      <c r="A167" s="10"/>
      <c r="B167" s="29" t="s">
        <v>405</v>
      </c>
      <c r="C167" s="36" t="s">
        <v>45</v>
      </c>
      <c r="D167" s="36">
        <v>1</v>
      </c>
      <c r="E167" s="36" t="s">
        <v>0</v>
      </c>
      <c r="F167" s="36" t="s">
        <v>6</v>
      </c>
      <c r="G167" s="36">
        <v>400</v>
      </c>
      <c r="H167" s="36">
        <f>'SC"Imunotehnomed"SRL corect'!$G36*'SC"Imunotehnomed"SRL corect'!$J36</f>
        <v>1572</v>
      </c>
      <c r="I167" s="36">
        <v>2.62</v>
      </c>
      <c r="J167" s="36">
        <v>3.1440000000000001</v>
      </c>
      <c r="K167" s="36">
        <v>400</v>
      </c>
      <c r="L167" s="36">
        <f>Table5[[#This Row],[Cantitatea real contractata]]*Table5[[#This Row],[Prețul fără TVA]]</f>
        <v>1048</v>
      </c>
      <c r="M167" s="36">
        <f>Table5[[#This Row],[Cantitatea real contractata]]*Table5[[#This Row],[Prețul cu TVA]]</f>
        <v>1257.6000000000001</v>
      </c>
      <c r="N167" s="36" t="s">
        <v>10</v>
      </c>
      <c r="O167" s="36" t="s">
        <v>5</v>
      </c>
      <c r="P167" s="37">
        <v>44796</v>
      </c>
      <c r="Q167" s="36" t="s">
        <v>626</v>
      </c>
    </row>
    <row r="168" spans="1:17" s="6" customFormat="1" ht="45" x14ac:dyDescent="0.25">
      <c r="A168" s="9"/>
      <c r="B168" s="29" t="s">
        <v>412</v>
      </c>
      <c r="C168" s="36" t="s">
        <v>52</v>
      </c>
      <c r="D168" s="36">
        <v>1</v>
      </c>
      <c r="E168" s="36" t="s">
        <v>0</v>
      </c>
      <c r="F168" s="36" t="s">
        <v>6</v>
      </c>
      <c r="G168" s="36">
        <v>20</v>
      </c>
      <c r="H168" s="36">
        <f>'SC"Imunotehnomed"SRL corect'!$G43*'SC"Imunotehnomed"SRL corect'!$J43</f>
        <v>943.2</v>
      </c>
      <c r="I168" s="36">
        <v>2.62</v>
      </c>
      <c r="J168" s="36">
        <v>3.1440000000000001</v>
      </c>
      <c r="K168" s="36">
        <v>20</v>
      </c>
      <c r="L168" s="36">
        <f>Table5[[#This Row],[Cantitatea real contractata]]*Table5[[#This Row],[Prețul fără TVA]]</f>
        <v>52.400000000000006</v>
      </c>
      <c r="M168" s="36">
        <f>Table5[[#This Row],[Cantitatea real contractata]]*Table5[[#This Row],[Prețul cu TVA]]</f>
        <v>62.88</v>
      </c>
      <c r="N168" s="36" t="s">
        <v>10</v>
      </c>
      <c r="O168" s="36" t="s">
        <v>5</v>
      </c>
      <c r="P168" s="37">
        <v>44762</v>
      </c>
      <c r="Q168" s="36" t="s">
        <v>626</v>
      </c>
    </row>
    <row r="169" spans="1:17" s="6" customFormat="1" ht="45" x14ac:dyDescent="0.25">
      <c r="A169" s="10"/>
      <c r="B169" s="29" t="s">
        <v>421</v>
      </c>
      <c r="C169" s="36" t="s">
        <v>61</v>
      </c>
      <c r="D169" s="36">
        <v>1</v>
      </c>
      <c r="E169" s="36" t="s">
        <v>0</v>
      </c>
      <c r="F169" s="36" t="s">
        <v>6</v>
      </c>
      <c r="G169" s="36">
        <v>6200</v>
      </c>
      <c r="H169" s="36">
        <f>'SC"Imunotehnomed"SRL corect'!$G52*'SC"Imunotehnomed"SRL corect'!$J52</f>
        <v>12576</v>
      </c>
      <c r="I169" s="36">
        <v>2.62</v>
      </c>
      <c r="J169" s="36">
        <v>3.1440000000000001</v>
      </c>
      <c r="K169" s="36">
        <v>6200</v>
      </c>
      <c r="L169" s="36">
        <f>Table5[[#This Row],[Cantitatea real contractata]]*Table5[[#This Row],[Prețul fără TVA]]</f>
        <v>16244</v>
      </c>
      <c r="M169" s="36">
        <f>Table5[[#This Row],[Cantitatea real contractata]]*Table5[[#This Row],[Prețul cu TVA]]</f>
        <v>19492.8</v>
      </c>
      <c r="N169" s="36" t="s">
        <v>10</v>
      </c>
      <c r="O169" s="36" t="s">
        <v>5</v>
      </c>
      <c r="P169" s="37">
        <v>44796</v>
      </c>
      <c r="Q169" s="36" t="s">
        <v>626</v>
      </c>
    </row>
    <row r="170" spans="1:17" s="6" customFormat="1" ht="45" x14ac:dyDescent="0.25">
      <c r="A170" s="10"/>
      <c r="B170" s="29" t="s">
        <v>424</v>
      </c>
      <c r="C170" s="36" t="s">
        <v>64</v>
      </c>
      <c r="D170" s="36">
        <v>1</v>
      </c>
      <c r="E170" s="36" t="s">
        <v>0</v>
      </c>
      <c r="F170" s="36" t="s">
        <v>6</v>
      </c>
      <c r="G170" s="36">
        <v>1500</v>
      </c>
      <c r="H170" s="36">
        <f>'SC"Imunotehnomed"SRL corect'!$G55*'SC"Imunotehnomed"SRL corect'!$J55</f>
        <v>12576</v>
      </c>
      <c r="I170" s="36">
        <v>2.62</v>
      </c>
      <c r="J170" s="36">
        <v>3.1440000000000001</v>
      </c>
      <c r="K170" s="36">
        <v>1500</v>
      </c>
      <c r="L170" s="36">
        <f>Table5[[#This Row],[Cantitatea real contractata]]*Table5[[#This Row],[Prețul fără TVA]]</f>
        <v>3930</v>
      </c>
      <c r="M170" s="36">
        <f>Table5[[#This Row],[Cantitatea real contractata]]*Table5[[#This Row],[Prețul cu TVA]]</f>
        <v>4716</v>
      </c>
      <c r="N170" s="36" t="s">
        <v>10</v>
      </c>
      <c r="O170" s="36" t="s">
        <v>5</v>
      </c>
      <c r="P170" s="37">
        <v>44796</v>
      </c>
      <c r="Q170" s="36" t="s">
        <v>626</v>
      </c>
    </row>
    <row r="171" spans="1:17" s="6" customFormat="1" ht="45" x14ac:dyDescent="0.25">
      <c r="A171" s="10"/>
      <c r="B171" s="29" t="s">
        <v>426</v>
      </c>
      <c r="C171" s="36" t="s">
        <v>66</v>
      </c>
      <c r="D171" s="36">
        <v>1</v>
      </c>
      <c r="E171" s="36" t="s">
        <v>0</v>
      </c>
      <c r="F171" s="36" t="s">
        <v>6</v>
      </c>
      <c r="G171" s="36">
        <v>200</v>
      </c>
      <c r="H171" s="36">
        <f>'SC"Imunotehnomed"SRL corect'!$G57*'SC"Imunotehnomed"SRL corect'!$J57</f>
        <v>1257.6000000000001</v>
      </c>
      <c r="I171" s="36">
        <v>2.62</v>
      </c>
      <c r="J171" s="36">
        <v>3.1440000000000001</v>
      </c>
      <c r="K171" s="36">
        <v>200</v>
      </c>
      <c r="L171" s="36">
        <f>Table5[[#This Row],[Cantitatea real contractata]]*Table5[[#This Row],[Prețul fără TVA]]</f>
        <v>524</v>
      </c>
      <c r="M171" s="36">
        <f>Table5[[#This Row],[Cantitatea real contractata]]*Table5[[#This Row],[Prețul cu TVA]]</f>
        <v>628.80000000000007</v>
      </c>
      <c r="N171" s="36" t="s">
        <v>10</v>
      </c>
      <c r="O171" s="36" t="s">
        <v>5</v>
      </c>
      <c r="P171" s="37">
        <v>44796</v>
      </c>
      <c r="Q171" s="36" t="s">
        <v>626</v>
      </c>
    </row>
    <row r="172" spans="1:17" s="6" customFormat="1" ht="45" x14ac:dyDescent="0.25">
      <c r="A172" s="10"/>
      <c r="B172" s="29" t="s">
        <v>431</v>
      </c>
      <c r="C172" s="36" t="s">
        <v>71</v>
      </c>
      <c r="D172" s="36">
        <v>1</v>
      </c>
      <c r="E172" s="36" t="s">
        <v>0</v>
      </c>
      <c r="F172" s="36" t="s">
        <v>6</v>
      </c>
      <c r="G172" s="36">
        <v>500</v>
      </c>
      <c r="H172" s="36">
        <f>'SC"Imunotehnomed"SRL corect'!$G62*'SC"Imunotehnomed"SRL corect'!$J62</f>
        <v>62.88</v>
      </c>
      <c r="I172" s="36">
        <v>2.62</v>
      </c>
      <c r="J172" s="36">
        <v>3.1440000000000001</v>
      </c>
      <c r="K172" s="36">
        <v>500</v>
      </c>
      <c r="L172" s="36">
        <f>Table5[[#This Row],[Cantitatea real contractata]]*Table5[[#This Row],[Prețul fără TVA]]</f>
        <v>1310</v>
      </c>
      <c r="M172" s="36">
        <f>Table5[[#This Row],[Cantitatea real contractata]]*Table5[[#This Row],[Prețul cu TVA]]</f>
        <v>1572</v>
      </c>
      <c r="N172" s="36" t="s">
        <v>10</v>
      </c>
      <c r="O172" s="36" t="s">
        <v>5</v>
      </c>
      <c r="P172" s="37">
        <v>44796</v>
      </c>
      <c r="Q172" s="36" t="s">
        <v>626</v>
      </c>
    </row>
    <row r="173" spans="1:17" ht="45" x14ac:dyDescent="0.25">
      <c r="A173" s="10"/>
      <c r="B173" s="38" t="s">
        <v>432</v>
      </c>
      <c r="C173" s="39" t="s">
        <v>72</v>
      </c>
      <c r="D173" s="40">
        <v>1</v>
      </c>
      <c r="E173" s="40" t="s">
        <v>0</v>
      </c>
      <c r="F173" s="40" t="s">
        <v>6</v>
      </c>
      <c r="G173" s="40">
        <v>300</v>
      </c>
      <c r="H173" s="40">
        <f>'SC"Imunotehnomed"SRL corect'!$G63*'SC"Imunotehnomed"SRL corect'!$J63</f>
        <v>1572</v>
      </c>
      <c r="I173" s="40">
        <v>2.62</v>
      </c>
      <c r="J173" s="40">
        <v>3.1440000000000001</v>
      </c>
      <c r="K173" s="40">
        <v>300</v>
      </c>
      <c r="L173" s="39">
        <f>Table5[[#This Row],[Cantitatea real contractata]]*Table5[[#This Row],[Prețul fără TVA]]</f>
        <v>786</v>
      </c>
      <c r="M173" s="39">
        <f>Table5[[#This Row],[Cantitatea real contractata]]*Table5[[#This Row],[Prețul cu TVA]]</f>
        <v>943.2</v>
      </c>
      <c r="N173" s="40" t="s">
        <v>10</v>
      </c>
      <c r="O173" s="40" t="s">
        <v>5</v>
      </c>
      <c r="P173" s="41"/>
      <c r="Q173" s="40" t="s">
        <v>632</v>
      </c>
    </row>
    <row r="174" spans="1:17" s="6" customFormat="1" ht="45" x14ac:dyDescent="0.25">
      <c r="A174" s="10"/>
      <c r="B174" s="29" t="s">
        <v>435</v>
      </c>
      <c r="C174" s="36" t="s">
        <v>76</v>
      </c>
      <c r="D174" s="36">
        <v>1</v>
      </c>
      <c r="E174" s="36" t="s">
        <v>0</v>
      </c>
      <c r="F174" s="36" t="s">
        <v>6</v>
      </c>
      <c r="G174" s="36">
        <v>200</v>
      </c>
      <c r="H174" s="36">
        <f>'SC"Imunotehnomed"SRL corect'!$G66*'SC"Imunotehnomed"SRL corect'!$J66</f>
        <v>9432</v>
      </c>
      <c r="I174" s="36">
        <v>2.62</v>
      </c>
      <c r="J174" s="36">
        <v>3.1440000000000001</v>
      </c>
      <c r="K174" s="36">
        <v>200</v>
      </c>
      <c r="L174" s="36">
        <f>Table5[[#This Row],[Cantitatea real contractata]]*Table5[[#This Row],[Prețul fără TVA]]</f>
        <v>524</v>
      </c>
      <c r="M174" s="36">
        <f>Table5[[#This Row],[Cantitatea real contractata]]*Table5[[#This Row],[Prețul cu TVA]]</f>
        <v>628.80000000000007</v>
      </c>
      <c r="N174" s="36" t="s">
        <v>10</v>
      </c>
      <c r="O174" s="36" t="s">
        <v>5</v>
      </c>
      <c r="P174" s="37">
        <v>44785</v>
      </c>
      <c r="Q174" s="36" t="s">
        <v>626</v>
      </c>
    </row>
    <row r="175" spans="1:17" s="6" customFormat="1" ht="45" x14ac:dyDescent="0.25">
      <c r="A175" s="10"/>
      <c r="B175" s="29" t="s">
        <v>437</v>
      </c>
      <c r="C175" s="36" t="s">
        <v>78</v>
      </c>
      <c r="D175" s="36">
        <v>1</v>
      </c>
      <c r="E175" s="36" t="s">
        <v>0</v>
      </c>
      <c r="F175" s="36" t="s">
        <v>6</v>
      </c>
      <c r="G175" s="36">
        <v>300</v>
      </c>
      <c r="H175" s="36">
        <f>'SC"Imunotehnomed"SRL corect'!$G68*'SC"Imunotehnomed"SRL corect'!$J68</f>
        <v>314.40000000000003</v>
      </c>
      <c r="I175" s="36">
        <v>2.62</v>
      </c>
      <c r="J175" s="36">
        <v>3.1440000000000001</v>
      </c>
      <c r="K175" s="36">
        <v>300</v>
      </c>
      <c r="L175" s="36">
        <f>Table5[[#This Row],[Cantitatea real contractata]]*Table5[[#This Row],[Prețul fără TVA]]</f>
        <v>786</v>
      </c>
      <c r="M175" s="36">
        <f>Table5[[#This Row],[Cantitatea real contractata]]*Table5[[#This Row],[Prețul cu TVA]]</f>
        <v>943.2</v>
      </c>
      <c r="N175" s="36" t="s">
        <v>10</v>
      </c>
      <c r="O175" s="36" t="s">
        <v>5</v>
      </c>
      <c r="P175" s="37">
        <v>44762</v>
      </c>
      <c r="Q175" s="36" t="s">
        <v>626</v>
      </c>
    </row>
    <row r="176" spans="1:17" s="6" customFormat="1" ht="45" x14ac:dyDescent="0.25">
      <c r="A176" s="10"/>
      <c r="B176" s="29" t="s">
        <v>444</v>
      </c>
      <c r="C176" s="36" t="s">
        <v>85</v>
      </c>
      <c r="D176" s="36">
        <v>1</v>
      </c>
      <c r="E176" s="36" t="s">
        <v>0</v>
      </c>
      <c r="F176" s="36" t="s">
        <v>6</v>
      </c>
      <c r="G176" s="36">
        <v>2500</v>
      </c>
      <c r="H176" s="36">
        <f>'SC"Imunotehnomed"SRL corect'!$G75*'SC"Imunotehnomed"SRL corect'!$J75</f>
        <v>628.80000000000007</v>
      </c>
      <c r="I176" s="36">
        <v>2.62</v>
      </c>
      <c r="J176" s="36">
        <v>3.1440000000000001</v>
      </c>
      <c r="K176" s="36">
        <v>2500</v>
      </c>
      <c r="L176" s="36">
        <f>Table5[[#This Row],[Cantitatea real contractata]]*Table5[[#This Row],[Prețul fără TVA]]</f>
        <v>6550</v>
      </c>
      <c r="M176" s="36">
        <f>Table5[[#This Row],[Cantitatea real contractata]]*Table5[[#This Row],[Prețul cu TVA]]</f>
        <v>7860</v>
      </c>
      <c r="N176" s="36" t="s">
        <v>10</v>
      </c>
      <c r="O176" s="36" t="s">
        <v>5</v>
      </c>
      <c r="P176" s="37">
        <v>44762</v>
      </c>
      <c r="Q176" s="36" t="s">
        <v>626</v>
      </c>
    </row>
    <row r="177" spans="1:17" s="6" customFormat="1" ht="45" x14ac:dyDescent="0.25">
      <c r="A177" s="13"/>
      <c r="B177" s="29" t="s">
        <v>446</v>
      </c>
      <c r="C177" s="36" t="s">
        <v>87</v>
      </c>
      <c r="D177" s="36">
        <v>1</v>
      </c>
      <c r="E177" s="36" t="s">
        <v>0</v>
      </c>
      <c r="F177" s="36" t="s">
        <v>6</v>
      </c>
      <c r="G177" s="36">
        <v>100</v>
      </c>
      <c r="H177" s="36">
        <f>'SC"Imunotehnomed"SRL corect'!$G77*'SC"Imunotehnomed"SRL corect'!$J77</f>
        <v>62.88</v>
      </c>
      <c r="I177" s="36">
        <v>2.62</v>
      </c>
      <c r="J177" s="36">
        <v>3.1440000000000001</v>
      </c>
      <c r="K177" s="36">
        <v>100</v>
      </c>
      <c r="L177" s="36">
        <f>Table5[[#This Row],[Cantitatea real contractata]]*Table5[[#This Row],[Prețul fără TVA]]</f>
        <v>262</v>
      </c>
      <c r="M177" s="36">
        <f>Table5[[#This Row],[Cantitatea real contractata]]*Table5[[#This Row],[Prețul cu TVA]]</f>
        <v>314.40000000000003</v>
      </c>
      <c r="N177" s="36" t="s">
        <v>10</v>
      </c>
      <c r="O177" s="36" t="s">
        <v>5</v>
      </c>
      <c r="P177" s="37">
        <v>44796</v>
      </c>
      <c r="Q177" s="36" t="s">
        <v>626</v>
      </c>
    </row>
    <row r="178" spans="1:17" s="6" customFormat="1" ht="45" x14ac:dyDescent="0.25">
      <c r="A178" s="10"/>
      <c r="B178" s="29" t="s">
        <v>450</v>
      </c>
      <c r="C178" s="36" t="s">
        <v>91</v>
      </c>
      <c r="D178" s="36">
        <v>1</v>
      </c>
      <c r="E178" s="36" t="s">
        <v>0</v>
      </c>
      <c r="F178" s="36" t="s">
        <v>6</v>
      </c>
      <c r="G178" s="36">
        <v>50</v>
      </c>
      <c r="H178" s="36">
        <f>'SC"Imunotehnomed"SRL corect'!$G81*'SC"Imunotehnomed"SRL corect'!$J81</f>
        <v>157.20000000000002</v>
      </c>
      <c r="I178" s="36">
        <v>2.62</v>
      </c>
      <c r="J178" s="36">
        <v>3.1440000000000001</v>
      </c>
      <c r="K178" s="36">
        <v>50</v>
      </c>
      <c r="L178" s="36">
        <f>Table5[[#This Row],[Cantitatea real contractata]]*Table5[[#This Row],[Prețul fără TVA]]</f>
        <v>131</v>
      </c>
      <c r="M178" s="36">
        <f>Table5[[#This Row],[Cantitatea real contractata]]*Table5[[#This Row],[Prețul cu TVA]]</f>
        <v>157.20000000000002</v>
      </c>
      <c r="N178" s="36" t="s">
        <v>10</v>
      </c>
      <c r="O178" s="36" t="s">
        <v>5</v>
      </c>
      <c r="P178" s="37">
        <v>44762</v>
      </c>
      <c r="Q178" s="36" t="s">
        <v>626</v>
      </c>
    </row>
    <row r="179" spans="1:17" s="6" customFormat="1" ht="45" x14ac:dyDescent="0.25">
      <c r="A179" s="10"/>
      <c r="B179" s="29" t="s">
        <v>451</v>
      </c>
      <c r="C179" s="36" t="s">
        <v>92</v>
      </c>
      <c r="D179" s="36">
        <v>1</v>
      </c>
      <c r="E179" s="36" t="s">
        <v>0</v>
      </c>
      <c r="F179" s="36" t="s">
        <v>6</v>
      </c>
      <c r="G179" s="36">
        <v>6000</v>
      </c>
      <c r="H179" s="36">
        <f>'SC"Imunotehnomed"SRL corect'!$G82*'SC"Imunotehnomed"SRL corect'!$J82</f>
        <v>1572</v>
      </c>
      <c r="I179" s="36">
        <v>2.62</v>
      </c>
      <c r="J179" s="36">
        <v>3.1440000000000001</v>
      </c>
      <c r="K179" s="36">
        <v>6000</v>
      </c>
      <c r="L179" s="36">
        <f>Table5[[#This Row],[Cantitatea real contractata]]*Table5[[#This Row],[Prețul fără TVA]]</f>
        <v>15720</v>
      </c>
      <c r="M179" s="36">
        <f>Table5[[#This Row],[Cantitatea real contractata]]*Table5[[#This Row],[Prețul cu TVA]]</f>
        <v>18864</v>
      </c>
      <c r="N179" s="36" t="s">
        <v>10</v>
      </c>
      <c r="O179" s="36" t="s">
        <v>5</v>
      </c>
      <c r="P179" s="37">
        <v>44762</v>
      </c>
      <c r="Q179" s="36" t="s">
        <v>626</v>
      </c>
    </row>
    <row r="180" spans="1:17" s="6" customFormat="1" ht="45" x14ac:dyDescent="0.25">
      <c r="A180" s="9"/>
      <c r="B180" s="29" t="s">
        <v>460</v>
      </c>
      <c r="C180" s="36" t="s">
        <v>104</v>
      </c>
      <c r="D180" s="36">
        <v>1</v>
      </c>
      <c r="E180" s="36" t="s">
        <v>0</v>
      </c>
      <c r="F180" s="36" t="s">
        <v>6</v>
      </c>
      <c r="G180" s="36">
        <v>200</v>
      </c>
      <c r="H180" s="36">
        <f>'SC"Imunotehnomed"SRL corect'!$G91*'SC"Imunotehnomed"SRL corect'!$J91</f>
        <v>1572</v>
      </c>
      <c r="I180" s="36">
        <v>2.62</v>
      </c>
      <c r="J180" s="36">
        <v>3.1440000000000001</v>
      </c>
      <c r="K180" s="36">
        <v>200</v>
      </c>
      <c r="L180" s="36">
        <f>Table5[[#This Row],[Cantitatea real contractata]]*Table5[[#This Row],[Prețul fără TVA]]</f>
        <v>524</v>
      </c>
      <c r="M180" s="36">
        <f>Table5[[#This Row],[Cantitatea real contractata]]*Table5[[#This Row],[Prețul cu TVA]]</f>
        <v>628.80000000000007</v>
      </c>
      <c r="N180" s="36" t="s">
        <v>10</v>
      </c>
      <c r="O180" s="36" t="s">
        <v>5</v>
      </c>
      <c r="P180" s="37">
        <v>44769</v>
      </c>
      <c r="Q180" s="36" t="s">
        <v>626</v>
      </c>
    </row>
    <row r="181" spans="1:17" s="6" customFormat="1" ht="45" x14ac:dyDescent="0.25">
      <c r="A181" s="10"/>
      <c r="B181" s="29" t="s">
        <v>461</v>
      </c>
      <c r="C181" s="36" t="s">
        <v>105</v>
      </c>
      <c r="D181" s="36">
        <v>1</v>
      </c>
      <c r="E181" s="36" t="s">
        <v>0</v>
      </c>
      <c r="F181" s="36" t="s">
        <v>6</v>
      </c>
      <c r="G181" s="36">
        <v>1000</v>
      </c>
      <c r="H181" s="36">
        <f>'SC"Imunotehnomed"SRL corect'!$G92*'SC"Imunotehnomed"SRL corect'!$J92</f>
        <v>1572</v>
      </c>
      <c r="I181" s="36">
        <v>2.62</v>
      </c>
      <c r="J181" s="36">
        <v>3.1440000000000001</v>
      </c>
      <c r="K181" s="36">
        <v>1000</v>
      </c>
      <c r="L181" s="36">
        <f>Table5[[#This Row],[Cantitatea real contractata]]*Table5[[#This Row],[Prețul fără TVA]]</f>
        <v>2620</v>
      </c>
      <c r="M181" s="36">
        <f>Table5[[#This Row],[Cantitatea real contractata]]*Table5[[#This Row],[Prețul cu TVA]]</f>
        <v>3144</v>
      </c>
      <c r="N181" s="36" t="s">
        <v>10</v>
      </c>
      <c r="O181" s="36" t="s">
        <v>5</v>
      </c>
      <c r="P181" s="37">
        <v>44785</v>
      </c>
      <c r="Q181" s="36" t="s">
        <v>626</v>
      </c>
    </row>
    <row r="182" spans="1:17" s="6" customFormat="1" ht="45" x14ac:dyDescent="0.25">
      <c r="A182" s="10"/>
      <c r="B182" s="29" t="s">
        <v>462</v>
      </c>
      <c r="C182" s="36" t="s">
        <v>106</v>
      </c>
      <c r="D182" s="36">
        <v>1</v>
      </c>
      <c r="E182" s="36" t="s">
        <v>0</v>
      </c>
      <c r="F182" s="36" t="s">
        <v>6</v>
      </c>
      <c r="G182" s="36">
        <v>500</v>
      </c>
      <c r="H182" s="36">
        <f>'SC"Imunotehnomed"SRL corect'!$G93*'SC"Imunotehnomed"SRL corect'!$J93</f>
        <v>3144</v>
      </c>
      <c r="I182" s="36">
        <v>2.62</v>
      </c>
      <c r="J182" s="36">
        <v>3.1440000000000001</v>
      </c>
      <c r="K182" s="36">
        <v>500</v>
      </c>
      <c r="L182" s="36">
        <f>Table5[[#This Row],[Cantitatea real contractata]]*Table5[[#This Row],[Prețul fără TVA]]</f>
        <v>1310</v>
      </c>
      <c r="M182" s="36">
        <f>Table5[[#This Row],[Cantitatea real contractata]]*Table5[[#This Row],[Prețul cu TVA]]</f>
        <v>1572</v>
      </c>
      <c r="N182" s="36" t="s">
        <v>10</v>
      </c>
      <c r="O182" s="36" t="s">
        <v>5</v>
      </c>
      <c r="P182" s="37">
        <v>44785</v>
      </c>
      <c r="Q182" s="36" t="s">
        <v>626</v>
      </c>
    </row>
    <row r="183" spans="1:17" s="6" customFormat="1" ht="45" x14ac:dyDescent="0.25">
      <c r="A183" s="10"/>
      <c r="B183" s="29" t="s">
        <v>463</v>
      </c>
      <c r="C183" s="36" t="s">
        <v>107</v>
      </c>
      <c r="D183" s="36">
        <v>1</v>
      </c>
      <c r="E183" s="36" t="s">
        <v>0</v>
      </c>
      <c r="F183" s="36" t="s">
        <v>6</v>
      </c>
      <c r="G183" s="36">
        <v>30</v>
      </c>
      <c r="H183" s="36">
        <f>'SC"Imunotehnomed"SRL corect'!$G94*'SC"Imunotehnomed"SRL corect'!$J94</f>
        <v>157.20000000000002</v>
      </c>
      <c r="I183" s="36">
        <v>2.62</v>
      </c>
      <c r="J183" s="36">
        <v>3.1440000000000001</v>
      </c>
      <c r="K183" s="36">
        <v>30</v>
      </c>
      <c r="L183" s="36">
        <f>Table5[[#This Row],[Cantitatea real contractata]]*Table5[[#This Row],[Prețul fără TVA]]</f>
        <v>78.600000000000009</v>
      </c>
      <c r="M183" s="36">
        <f>Table5[[#This Row],[Cantitatea real contractata]]*Table5[[#This Row],[Prețul cu TVA]]</f>
        <v>94.320000000000007</v>
      </c>
      <c r="N183" s="36" t="s">
        <v>10</v>
      </c>
      <c r="O183" s="36" t="s">
        <v>5</v>
      </c>
      <c r="P183" s="37">
        <v>44785</v>
      </c>
      <c r="Q183" s="36" t="s">
        <v>626</v>
      </c>
    </row>
    <row r="184" spans="1:17" s="6" customFormat="1" ht="45" x14ac:dyDescent="0.25">
      <c r="A184" s="9"/>
      <c r="B184" s="29" t="s">
        <v>468</v>
      </c>
      <c r="C184" s="36" t="s">
        <v>113</v>
      </c>
      <c r="D184" s="36">
        <v>1</v>
      </c>
      <c r="E184" s="36" t="s">
        <v>0</v>
      </c>
      <c r="F184" s="36" t="s">
        <v>6</v>
      </c>
      <c r="G184" s="36">
        <v>500</v>
      </c>
      <c r="H184" s="36">
        <f>'SC"Imunotehnomed"SRL corect'!$G99*'SC"Imunotehnomed"SRL corect'!$J99</f>
        <v>4716</v>
      </c>
      <c r="I184" s="36">
        <v>2.62</v>
      </c>
      <c r="J184" s="36">
        <v>3.1440000000000001</v>
      </c>
      <c r="K184" s="36">
        <v>500</v>
      </c>
      <c r="L184" s="36">
        <f>Table5[[#This Row],[Cantitatea real contractata]]*Table5[[#This Row],[Prețul fără TVA]]</f>
        <v>1310</v>
      </c>
      <c r="M184" s="36">
        <f>Table5[[#This Row],[Cantitatea real contractata]]*Table5[[#This Row],[Prețul cu TVA]]</f>
        <v>1572</v>
      </c>
      <c r="N184" s="36" t="s">
        <v>10</v>
      </c>
      <c r="O184" s="36" t="s">
        <v>5</v>
      </c>
      <c r="P184" s="37">
        <v>44769</v>
      </c>
      <c r="Q184" s="36" t="s">
        <v>626</v>
      </c>
    </row>
    <row r="185" spans="1:17" s="6" customFormat="1" ht="45" x14ac:dyDescent="0.25">
      <c r="A185" s="9"/>
      <c r="B185" s="29" t="s">
        <v>470</v>
      </c>
      <c r="C185" s="36" t="s">
        <v>115</v>
      </c>
      <c r="D185" s="36">
        <v>1</v>
      </c>
      <c r="E185" s="36" t="s">
        <v>0</v>
      </c>
      <c r="F185" s="36" t="s">
        <v>6</v>
      </c>
      <c r="G185" s="36">
        <v>2000</v>
      </c>
      <c r="H185" s="36">
        <f>'SC"Imunotehnomed"SRL corect'!$G101*'SC"Imunotehnomed"SRL corect'!$J101</f>
        <v>471.6</v>
      </c>
      <c r="I185" s="36">
        <v>2.62</v>
      </c>
      <c r="J185" s="36">
        <v>3.1440000000000001</v>
      </c>
      <c r="K185" s="36">
        <v>2000</v>
      </c>
      <c r="L185" s="36">
        <f>Table5[[#This Row],[Cantitatea real contractata]]*Table5[[#This Row],[Prețul fără TVA]]</f>
        <v>5240</v>
      </c>
      <c r="M185" s="36">
        <f>Table5[[#This Row],[Cantitatea real contractata]]*Table5[[#This Row],[Prețul cu TVA]]</f>
        <v>6288</v>
      </c>
      <c r="N185" s="36" t="s">
        <v>10</v>
      </c>
      <c r="O185" s="36" t="s">
        <v>5</v>
      </c>
      <c r="P185" s="37">
        <v>44769</v>
      </c>
      <c r="Q185" s="36" t="s">
        <v>626</v>
      </c>
    </row>
    <row r="186" spans="1:17" s="6" customFormat="1" ht="45" x14ac:dyDescent="0.25">
      <c r="A186" s="10"/>
      <c r="B186" s="29" t="s">
        <v>471</v>
      </c>
      <c r="C186" s="36" t="s">
        <v>116</v>
      </c>
      <c r="D186" s="36">
        <v>1</v>
      </c>
      <c r="E186" s="36" t="s">
        <v>0</v>
      </c>
      <c r="F186" s="36" t="s">
        <v>6</v>
      </c>
      <c r="G186" s="36">
        <v>2000</v>
      </c>
      <c r="H186" s="36">
        <f>'SC"Imunotehnomed"SRL corect'!$G102*'SC"Imunotehnomed"SRL corect'!$J102</f>
        <v>628.80000000000007</v>
      </c>
      <c r="I186" s="36">
        <v>2.62</v>
      </c>
      <c r="J186" s="36">
        <v>3.1440000000000001</v>
      </c>
      <c r="K186" s="36">
        <v>2000</v>
      </c>
      <c r="L186" s="36">
        <f>Table5[[#This Row],[Cantitatea real contractata]]*Table5[[#This Row],[Prețul fără TVA]]</f>
        <v>5240</v>
      </c>
      <c r="M186" s="36">
        <f>Table5[[#This Row],[Cantitatea real contractata]]*Table5[[#This Row],[Prețul cu TVA]]</f>
        <v>6288</v>
      </c>
      <c r="N186" s="36" t="s">
        <v>10</v>
      </c>
      <c r="O186" s="36" t="s">
        <v>5</v>
      </c>
      <c r="P186" s="37">
        <v>44762</v>
      </c>
      <c r="Q186" s="36" t="s">
        <v>626</v>
      </c>
    </row>
    <row r="187" spans="1:17" s="6" customFormat="1" ht="45" x14ac:dyDescent="0.25">
      <c r="A187" s="10"/>
      <c r="B187" s="29" t="s">
        <v>474</v>
      </c>
      <c r="C187" s="36" t="s">
        <v>119</v>
      </c>
      <c r="D187" s="36">
        <v>1</v>
      </c>
      <c r="E187" s="36" t="s">
        <v>0</v>
      </c>
      <c r="F187" s="36" t="s">
        <v>6</v>
      </c>
      <c r="G187" s="36">
        <v>300</v>
      </c>
      <c r="H187" s="36">
        <f>'SC"Imunotehnomed"SRL corect'!$G105*'SC"Imunotehnomed"SRL corect'!$J105</f>
        <v>943.2</v>
      </c>
      <c r="I187" s="36">
        <v>2.62</v>
      </c>
      <c r="J187" s="36">
        <v>3.1440000000000001</v>
      </c>
      <c r="K187" s="36">
        <v>300</v>
      </c>
      <c r="L187" s="36">
        <f>Table5[[#This Row],[Cantitatea real contractata]]*Table5[[#This Row],[Prețul fără TVA]]</f>
        <v>786</v>
      </c>
      <c r="M187" s="36">
        <f>Table5[[#This Row],[Cantitatea real contractata]]*Table5[[#This Row],[Prețul cu TVA]]</f>
        <v>943.2</v>
      </c>
      <c r="N187" s="36" t="s">
        <v>10</v>
      </c>
      <c r="O187" s="36" t="s">
        <v>5</v>
      </c>
      <c r="P187" s="37">
        <v>44783</v>
      </c>
      <c r="Q187" s="36" t="s">
        <v>626</v>
      </c>
    </row>
    <row r="188" spans="1:17" s="6" customFormat="1" ht="45" x14ac:dyDescent="0.25">
      <c r="A188" s="9"/>
      <c r="B188" s="29" t="s">
        <v>475</v>
      </c>
      <c r="C188" s="36" t="s">
        <v>120</v>
      </c>
      <c r="D188" s="36">
        <v>1</v>
      </c>
      <c r="E188" s="36" t="s">
        <v>0</v>
      </c>
      <c r="F188" s="36" t="s">
        <v>6</v>
      </c>
      <c r="G188" s="36">
        <v>500</v>
      </c>
      <c r="H188" s="36">
        <f>'SC"Imunotehnomed"SRL corect'!$G106*'SC"Imunotehnomed"SRL corect'!$J106</f>
        <v>314.40000000000003</v>
      </c>
      <c r="I188" s="36">
        <v>2.62</v>
      </c>
      <c r="J188" s="36">
        <v>3.1440000000000001</v>
      </c>
      <c r="K188" s="36">
        <v>500</v>
      </c>
      <c r="L188" s="36">
        <f>Table5[[#This Row],[Cantitatea real contractata]]*Table5[[#This Row],[Prețul fără TVA]]</f>
        <v>1310</v>
      </c>
      <c r="M188" s="36">
        <f>Table5[[#This Row],[Cantitatea real contractata]]*Table5[[#This Row],[Prețul cu TVA]]</f>
        <v>1572</v>
      </c>
      <c r="N188" s="36" t="s">
        <v>10</v>
      </c>
      <c r="O188" s="36" t="s">
        <v>5</v>
      </c>
      <c r="P188" s="37">
        <v>44769</v>
      </c>
      <c r="Q188" s="36" t="s">
        <v>626</v>
      </c>
    </row>
    <row r="189" spans="1:17" s="6" customFormat="1" ht="45" x14ac:dyDescent="0.25">
      <c r="A189" s="9"/>
      <c r="B189" s="29" t="s">
        <v>478</v>
      </c>
      <c r="C189" s="36" t="s">
        <v>124</v>
      </c>
      <c r="D189" s="36">
        <v>1</v>
      </c>
      <c r="E189" s="36" t="s">
        <v>0</v>
      </c>
      <c r="F189" s="36" t="s">
        <v>6</v>
      </c>
      <c r="G189" s="36">
        <v>1000</v>
      </c>
      <c r="H189" s="36">
        <f>'SC"Imunotehnomed"SRL corect'!$G109*'SC"Imunotehnomed"SRL corect'!$J109</f>
        <v>157.20000000000002</v>
      </c>
      <c r="I189" s="36">
        <v>2.62</v>
      </c>
      <c r="J189" s="36">
        <v>3.1440000000000001</v>
      </c>
      <c r="K189" s="36">
        <v>1000</v>
      </c>
      <c r="L189" s="36">
        <f>Table5[[#This Row],[Cantitatea real contractata]]*Table5[[#This Row],[Prețul fără TVA]]</f>
        <v>2620</v>
      </c>
      <c r="M189" s="36">
        <f>Table5[[#This Row],[Cantitatea real contractata]]*Table5[[#This Row],[Prețul cu TVA]]</f>
        <v>3144</v>
      </c>
      <c r="N189" s="36" t="s">
        <v>10</v>
      </c>
      <c r="O189" s="36" t="s">
        <v>5</v>
      </c>
      <c r="P189" s="37">
        <v>44769</v>
      </c>
      <c r="Q189" s="36" t="s">
        <v>626</v>
      </c>
    </row>
    <row r="190" spans="1:17" s="6" customFormat="1" ht="45" x14ac:dyDescent="0.25">
      <c r="A190" s="10"/>
      <c r="B190" s="29" t="s">
        <v>480</v>
      </c>
      <c r="C190" s="36" t="s">
        <v>126</v>
      </c>
      <c r="D190" s="36">
        <v>1</v>
      </c>
      <c r="E190" s="36" t="s">
        <v>0</v>
      </c>
      <c r="F190" s="36" t="s">
        <v>6</v>
      </c>
      <c r="G190" s="36">
        <v>500</v>
      </c>
      <c r="H190" s="36">
        <f>'SC"Imunotehnomed"SRL corect'!$G111*'SC"Imunotehnomed"SRL corect'!$J111</f>
        <v>62880</v>
      </c>
      <c r="I190" s="36">
        <v>2.62</v>
      </c>
      <c r="J190" s="36">
        <v>3.1440000000000001</v>
      </c>
      <c r="K190" s="36">
        <v>500</v>
      </c>
      <c r="L190" s="36">
        <f>Table5[[#This Row],[Cantitatea real contractata]]*Table5[[#This Row],[Prețul fără TVA]]</f>
        <v>1310</v>
      </c>
      <c r="M190" s="36">
        <f>Table5[[#This Row],[Cantitatea real contractata]]*Table5[[#This Row],[Prețul cu TVA]]</f>
        <v>1572</v>
      </c>
      <c r="N190" s="36" t="s">
        <v>10</v>
      </c>
      <c r="O190" s="36" t="s">
        <v>5</v>
      </c>
      <c r="P190" s="37">
        <v>44796</v>
      </c>
      <c r="Q190" s="36" t="s">
        <v>626</v>
      </c>
    </row>
    <row r="191" spans="1:17" s="6" customFormat="1" ht="45" x14ac:dyDescent="0.25">
      <c r="A191" s="10"/>
      <c r="B191" s="29" t="s">
        <v>481</v>
      </c>
      <c r="C191" s="36" t="s">
        <v>127</v>
      </c>
      <c r="D191" s="36">
        <v>1</v>
      </c>
      <c r="E191" s="36" t="s">
        <v>0</v>
      </c>
      <c r="F191" s="36" t="s">
        <v>6</v>
      </c>
      <c r="G191" s="36">
        <v>300</v>
      </c>
      <c r="H191" s="36">
        <f>'SC"Imunotehnomed"SRL corect'!$G112*'SC"Imunotehnomed"SRL corect'!$J112</f>
        <v>78600</v>
      </c>
      <c r="I191" s="36">
        <v>2.62</v>
      </c>
      <c r="J191" s="36">
        <v>3.1440000000000001</v>
      </c>
      <c r="K191" s="36">
        <v>300</v>
      </c>
      <c r="L191" s="36">
        <f>Table5[[#This Row],[Cantitatea real contractata]]*Table5[[#This Row],[Prețul fără TVA]]</f>
        <v>786</v>
      </c>
      <c r="M191" s="36">
        <f>Table5[[#This Row],[Cantitatea real contractata]]*Table5[[#This Row],[Prețul cu TVA]]</f>
        <v>943.2</v>
      </c>
      <c r="N191" s="36" t="s">
        <v>10</v>
      </c>
      <c r="O191" s="36" t="s">
        <v>5</v>
      </c>
      <c r="P191" s="37">
        <v>44785</v>
      </c>
      <c r="Q191" s="36" t="s">
        <v>626</v>
      </c>
    </row>
    <row r="192" spans="1:17" s="6" customFormat="1" ht="45" x14ac:dyDescent="0.25">
      <c r="A192" s="10"/>
      <c r="B192" s="29" t="s">
        <v>483</v>
      </c>
      <c r="C192" s="36" t="s">
        <v>129</v>
      </c>
      <c r="D192" s="36">
        <v>1</v>
      </c>
      <c r="E192" s="36" t="s">
        <v>0</v>
      </c>
      <c r="F192" s="36" t="s">
        <v>6</v>
      </c>
      <c r="G192" s="36">
        <v>500</v>
      </c>
      <c r="H192" s="36">
        <f>'SC"Imunotehnomed"SRL corect'!$G114*'SC"Imunotehnomed"SRL corect'!$J114</f>
        <v>3144</v>
      </c>
      <c r="I192" s="36">
        <v>2.62</v>
      </c>
      <c r="J192" s="36">
        <v>3.1440000000000001</v>
      </c>
      <c r="K192" s="36">
        <v>500</v>
      </c>
      <c r="L192" s="36">
        <f>Table5[[#This Row],[Cantitatea real contractata]]*Table5[[#This Row],[Prețul fără TVA]]</f>
        <v>1310</v>
      </c>
      <c r="M192" s="36">
        <f>Table5[[#This Row],[Cantitatea real contractata]]*Table5[[#This Row],[Prețul cu TVA]]</f>
        <v>1572</v>
      </c>
      <c r="N192" s="36" t="s">
        <v>10</v>
      </c>
      <c r="O192" s="36" t="s">
        <v>5</v>
      </c>
      <c r="P192" s="37">
        <v>44762</v>
      </c>
      <c r="Q192" s="36" t="s">
        <v>626</v>
      </c>
    </row>
    <row r="193" spans="1:17" s="6" customFormat="1" ht="45" x14ac:dyDescent="0.25">
      <c r="A193" s="10"/>
      <c r="B193" s="29" t="s">
        <v>487</v>
      </c>
      <c r="C193" s="36" t="s">
        <v>133</v>
      </c>
      <c r="D193" s="36">
        <v>1</v>
      </c>
      <c r="E193" s="36" t="s">
        <v>0</v>
      </c>
      <c r="F193" s="36" t="s">
        <v>6</v>
      </c>
      <c r="G193" s="36">
        <v>500</v>
      </c>
      <c r="H193" s="36">
        <f>'SC"Imunotehnomed"SRL corect'!$G118*'SC"Imunotehnomed"SRL corect'!$J118</f>
        <v>298680</v>
      </c>
      <c r="I193" s="36">
        <v>2.62</v>
      </c>
      <c r="J193" s="36">
        <v>3.1440000000000001</v>
      </c>
      <c r="K193" s="36">
        <v>500</v>
      </c>
      <c r="L193" s="36">
        <f>Table5[[#This Row],[Cantitatea real contractata]]*Table5[[#This Row],[Prețul fără TVA]]</f>
        <v>1310</v>
      </c>
      <c r="M193" s="36">
        <f>Table5[[#This Row],[Cantitatea real contractata]]*Table5[[#This Row],[Prețul cu TVA]]</f>
        <v>1572</v>
      </c>
      <c r="N193" s="36" t="s">
        <v>10</v>
      </c>
      <c r="O193" s="36" t="s">
        <v>5</v>
      </c>
      <c r="P193" s="37">
        <v>44769</v>
      </c>
      <c r="Q193" s="36" t="s">
        <v>626</v>
      </c>
    </row>
    <row r="194" spans="1:17" s="6" customFormat="1" ht="45" x14ac:dyDescent="0.25">
      <c r="A194" s="10"/>
      <c r="B194" s="29" t="s">
        <v>489</v>
      </c>
      <c r="C194" s="36" t="s">
        <v>135</v>
      </c>
      <c r="D194" s="36">
        <v>1</v>
      </c>
      <c r="E194" s="36" t="s">
        <v>0</v>
      </c>
      <c r="F194" s="36" t="s">
        <v>6</v>
      </c>
      <c r="G194" s="36">
        <v>100</v>
      </c>
      <c r="H194" s="36">
        <f>'SC"Imunotehnomed"SRL corect'!$G120*'SC"Imunotehnomed"SRL corect'!$J120</f>
        <v>47160</v>
      </c>
      <c r="I194" s="36">
        <v>2.62</v>
      </c>
      <c r="J194" s="36">
        <v>3.1440000000000001</v>
      </c>
      <c r="K194" s="36">
        <v>100</v>
      </c>
      <c r="L194" s="36">
        <f>Table5[[#This Row],[Cantitatea real contractata]]*Table5[[#This Row],[Prețul fără TVA]]</f>
        <v>262</v>
      </c>
      <c r="M194" s="36">
        <f>Table5[[#This Row],[Cantitatea real contractata]]*Table5[[#This Row],[Prețul cu TVA]]</f>
        <v>314.40000000000003</v>
      </c>
      <c r="N194" s="36" t="s">
        <v>10</v>
      </c>
      <c r="O194" s="36" t="s">
        <v>5</v>
      </c>
      <c r="P194" s="37">
        <v>44796</v>
      </c>
      <c r="Q194" s="36" t="s">
        <v>626</v>
      </c>
    </row>
    <row r="195" spans="1:17" s="6" customFormat="1" ht="45" x14ac:dyDescent="0.25">
      <c r="A195" s="10"/>
      <c r="B195" s="29" t="s">
        <v>490</v>
      </c>
      <c r="C195" s="36" t="s">
        <v>136</v>
      </c>
      <c r="D195" s="36">
        <v>1</v>
      </c>
      <c r="E195" s="36" t="s">
        <v>0</v>
      </c>
      <c r="F195" s="36" t="s">
        <v>6</v>
      </c>
      <c r="G195" s="36">
        <v>100</v>
      </c>
      <c r="H195" s="36">
        <f>'SC"Imunotehnomed"SRL corect'!$G121*'SC"Imunotehnomed"SRL corect'!$J121</f>
        <v>53448</v>
      </c>
      <c r="I195" s="36">
        <v>2.62</v>
      </c>
      <c r="J195" s="36">
        <v>3.1440000000000001</v>
      </c>
      <c r="K195" s="36">
        <v>100</v>
      </c>
      <c r="L195" s="36">
        <f>Table5[[#This Row],[Cantitatea real contractata]]*Table5[[#This Row],[Prețul fără TVA]]</f>
        <v>262</v>
      </c>
      <c r="M195" s="36">
        <f>Table5[[#This Row],[Cantitatea real contractata]]*Table5[[#This Row],[Prețul cu TVA]]</f>
        <v>314.40000000000003</v>
      </c>
      <c r="N195" s="36" t="s">
        <v>10</v>
      </c>
      <c r="O195" s="36" t="s">
        <v>5</v>
      </c>
      <c r="P195" s="37">
        <v>44785</v>
      </c>
      <c r="Q195" s="36" t="s">
        <v>626</v>
      </c>
    </row>
    <row r="196" spans="1:17" s="6" customFormat="1" ht="45" x14ac:dyDescent="0.25">
      <c r="A196" s="9"/>
      <c r="B196" s="29" t="s">
        <v>491</v>
      </c>
      <c r="C196" s="36" t="s">
        <v>137</v>
      </c>
      <c r="D196" s="36">
        <v>1</v>
      </c>
      <c r="E196" s="36" t="s">
        <v>0</v>
      </c>
      <c r="F196" s="36" t="s">
        <v>6</v>
      </c>
      <c r="G196" s="36">
        <v>200</v>
      </c>
      <c r="H196" s="36">
        <f>'SC"Imunotehnomed"SRL corect'!$G122*'SC"Imunotehnomed"SRL corect'!$J122</f>
        <v>125760</v>
      </c>
      <c r="I196" s="36">
        <v>2.62</v>
      </c>
      <c r="J196" s="36">
        <v>3.1440000000000001</v>
      </c>
      <c r="K196" s="36">
        <v>200</v>
      </c>
      <c r="L196" s="36">
        <f>Table5[[#This Row],[Cantitatea real contractata]]*Table5[[#This Row],[Prețul fără TVA]]</f>
        <v>524</v>
      </c>
      <c r="M196" s="36">
        <f>Table5[[#This Row],[Cantitatea real contractata]]*Table5[[#This Row],[Prețul cu TVA]]</f>
        <v>628.80000000000007</v>
      </c>
      <c r="N196" s="36" t="s">
        <v>10</v>
      </c>
      <c r="O196" s="36" t="s">
        <v>5</v>
      </c>
      <c r="P196" s="37">
        <v>44769</v>
      </c>
      <c r="Q196" s="36" t="s">
        <v>626</v>
      </c>
    </row>
    <row r="197" spans="1:17" s="6" customFormat="1" ht="45" x14ac:dyDescent="0.25">
      <c r="A197" s="10"/>
      <c r="B197" s="29" t="s">
        <v>492</v>
      </c>
      <c r="C197" s="36" t="s">
        <v>138</v>
      </c>
      <c r="D197" s="36">
        <v>1</v>
      </c>
      <c r="E197" s="36" t="s">
        <v>0</v>
      </c>
      <c r="F197" s="36" t="s">
        <v>6</v>
      </c>
      <c r="G197" s="36">
        <v>50</v>
      </c>
      <c r="H197" s="36">
        <f>'SC"Imunotehnomed"SRL corect'!$G123*'SC"Imunotehnomed"SRL corect'!$J123</f>
        <v>141480</v>
      </c>
      <c r="I197" s="36">
        <v>2.62</v>
      </c>
      <c r="J197" s="36">
        <v>3.1440000000000001</v>
      </c>
      <c r="K197" s="36">
        <v>50</v>
      </c>
      <c r="L197" s="36">
        <f>Table5[[#This Row],[Cantitatea real contractata]]*Table5[[#This Row],[Prețul fără TVA]]</f>
        <v>131</v>
      </c>
      <c r="M197" s="36">
        <f>Table5[[#This Row],[Cantitatea real contractata]]*Table5[[#This Row],[Prețul cu TVA]]</f>
        <v>157.20000000000002</v>
      </c>
      <c r="N197" s="36" t="s">
        <v>10</v>
      </c>
      <c r="O197" s="36" t="s">
        <v>5</v>
      </c>
      <c r="P197" s="37">
        <v>44785</v>
      </c>
      <c r="Q197" s="36" t="s">
        <v>626</v>
      </c>
    </row>
    <row r="198" spans="1:17" s="6" customFormat="1" ht="45" x14ac:dyDescent="0.25">
      <c r="A198" s="10"/>
      <c r="B198" s="29" t="s">
        <v>494</v>
      </c>
      <c r="C198" s="36" t="s">
        <v>140</v>
      </c>
      <c r="D198" s="36">
        <v>1</v>
      </c>
      <c r="E198" s="36" t="s">
        <v>0</v>
      </c>
      <c r="F198" s="36" t="s">
        <v>6</v>
      </c>
      <c r="G198" s="36">
        <v>9000</v>
      </c>
      <c r="H198" s="36">
        <f>'SC"Imunotehnomed"SRL corect'!$G125*'SC"Imunotehnomed"SRL corect'!$J125</f>
        <v>221997.84</v>
      </c>
      <c r="I198" s="36">
        <v>2.62</v>
      </c>
      <c r="J198" s="36">
        <v>3.1440000000000001</v>
      </c>
      <c r="K198" s="36">
        <v>9000</v>
      </c>
      <c r="L198" s="36">
        <f>Table5[[#This Row],[Cantitatea real contractata]]*Table5[[#This Row],[Prețul fără TVA]]</f>
        <v>23580</v>
      </c>
      <c r="M198" s="36">
        <f>Table5[[#This Row],[Cantitatea real contractata]]*Table5[[#This Row],[Prețul cu TVA]]</f>
        <v>28296</v>
      </c>
      <c r="N198" s="36" t="s">
        <v>10</v>
      </c>
      <c r="O198" s="36" t="s">
        <v>5</v>
      </c>
      <c r="P198" s="37">
        <v>44762</v>
      </c>
      <c r="Q198" s="36" t="s">
        <v>626</v>
      </c>
    </row>
    <row r="199" spans="1:17" s="6" customFormat="1" ht="45" x14ac:dyDescent="0.25">
      <c r="A199" s="10"/>
      <c r="B199" s="29" t="s">
        <v>499</v>
      </c>
      <c r="C199" s="36" t="s">
        <v>147</v>
      </c>
      <c r="D199" s="36">
        <v>1</v>
      </c>
      <c r="E199" s="36" t="s">
        <v>0</v>
      </c>
      <c r="F199" s="36" t="s">
        <v>6</v>
      </c>
      <c r="G199" s="36">
        <v>200</v>
      </c>
      <c r="H199" s="36">
        <f>'SC"Imunotehnomed"SRL corect'!$G130*'SC"Imunotehnomed"SRL corect'!$J130</f>
        <v>125760</v>
      </c>
      <c r="I199" s="36">
        <v>2.62</v>
      </c>
      <c r="J199" s="36">
        <v>3.1440000000000001</v>
      </c>
      <c r="K199" s="36">
        <v>200</v>
      </c>
      <c r="L199" s="36">
        <f>Table5[[#This Row],[Cantitatea real contractata]]*Table5[[#This Row],[Prețul fără TVA]]</f>
        <v>524</v>
      </c>
      <c r="M199" s="36">
        <f>Table5[[#This Row],[Cantitatea real contractata]]*Table5[[#This Row],[Prețul cu TVA]]</f>
        <v>628.80000000000007</v>
      </c>
      <c r="N199" s="36" t="s">
        <v>10</v>
      </c>
      <c r="O199" s="36" t="s">
        <v>5</v>
      </c>
      <c r="P199" s="37">
        <v>44763</v>
      </c>
      <c r="Q199" s="36" t="s">
        <v>626</v>
      </c>
    </row>
    <row r="200" spans="1:17" s="6" customFormat="1" ht="45" x14ac:dyDescent="0.25">
      <c r="A200" s="10"/>
      <c r="B200" s="29" t="s">
        <v>503</v>
      </c>
      <c r="C200" s="36" t="s">
        <v>151</v>
      </c>
      <c r="D200" s="36">
        <v>1</v>
      </c>
      <c r="E200" s="36" t="s">
        <v>0</v>
      </c>
      <c r="F200" s="36" t="s">
        <v>6</v>
      </c>
      <c r="G200" s="36">
        <v>300</v>
      </c>
      <c r="H200" s="36">
        <f>'SC"Imunotehnomed"SRL corect'!$G134*'SC"Imunotehnomed"SRL corect'!$J134</f>
        <v>158143.20000000001</v>
      </c>
      <c r="I200" s="36">
        <v>2.62</v>
      </c>
      <c r="J200" s="36">
        <v>3.1440000000000001</v>
      </c>
      <c r="K200" s="36">
        <v>300</v>
      </c>
      <c r="L200" s="36">
        <f>Table5[[#This Row],[Cantitatea real contractata]]*Table5[[#This Row],[Prețul fără TVA]]</f>
        <v>786</v>
      </c>
      <c r="M200" s="36">
        <f>Table5[[#This Row],[Cantitatea real contractata]]*Table5[[#This Row],[Prețul cu TVA]]</f>
        <v>943.2</v>
      </c>
      <c r="N200" s="36" t="s">
        <v>10</v>
      </c>
      <c r="O200" s="36" t="s">
        <v>5</v>
      </c>
      <c r="P200" s="37">
        <v>44783</v>
      </c>
      <c r="Q200" s="36" t="s">
        <v>626</v>
      </c>
    </row>
    <row r="201" spans="1:17" s="5" customFormat="1" ht="45" x14ac:dyDescent="0.25">
      <c r="A201" s="12"/>
      <c r="B201" s="42" t="s">
        <v>504</v>
      </c>
      <c r="C201" s="43" t="s">
        <v>152</v>
      </c>
      <c r="D201" s="43">
        <v>1</v>
      </c>
      <c r="E201" s="43" t="s">
        <v>0</v>
      </c>
      <c r="F201" s="43" t="s">
        <v>6</v>
      </c>
      <c r="G201" s="43">
        <v>1500</v>
      </c>
      <c r="H201" s="43">
        <f>'SC"Imunotehnomed"SRL corect'!$G135*'SC"Imunotehnomed"SRL corect'!$J135</f>
        <v>172920</v>
      </c>
      <c r="I201" s="43">
        <v>2.62</v>
      </c>
      <c r="J201" s="43">
        <v>3.1440000000000001</v>
      </c>
      <c r="K201" s="43">
        <v>1500</v>
      </c>
      <c r="L201" s="44">
        <f>Table5[[#This Row],[Cantitatea real contractata]]*Table5[[#This Row],[Prețul fără TVA]]</f>
        <v>3930</v>
      </c>
      <c r="M201" s="44">
        <f>Table5[[#This Row],[Cantitatea real contractata]]*Table5[[#This Row],[Prețul cu TVA]]</f>
        <v>4716</v>
      </c>
      <c r="N201" s="43" t="s">
        <v>10</v>
      </c>
      <c r="O201" s="43" t="s">
        <v>5</v>
      </c>
      <c r="P201" s="45"/>
      <c r="Q201" s="43"/>
    </row>
    <row r="202" spans="1:17" ht="45" x14ac:dyDescent="0.25">
      <c r="A202" s="10"/>
      <c r="B202" s="38" t="s">
        <v>505</v>
      </c>
      <c r="C202" s="39" t="s">
        <v>153</v>
      </c>
      <c r="D202" s="40">
        <v>1</v>
      </c>
      <c r="E202" s="40" t="s">
        <v>0</v>
      </c>
      <c r="F202" s="40" t="s">
        <v>6</v>
      </c>
      <c r="G202" s="40">
        <v>200</v>
      </c>
      <c r="H202" s="40">
        <f>'SC"Imunotehnomed"SRL corect'!$G136*'SC"Imunotehnomed"SRL corect'!$J136</f>
        <v>94320</v>
      </c>
      <c r="I202" s="40">
        <v>2.62</v>
      </c>
      <c r="J202" s="40">
        <v>3.1440000000000001</v>
      </c>
      <c r="K202" s="40">
        <v>200</v>
      </c>
      <c r="L202" s="39">
        <f>Table5[[#This Row],[Cantitatea real contractata]]*Table5[[#This Row],[Prețul fără TVA]]</f>
        <v>524</v>
      </c>
      <c r="M202" s="39">
        <f>Table5[[#This Row],[Cantitatea real contractata]]*Table5[[#This Row],[Prețul cu TVA]]</f>
        <v>628.80000000000007</v>
      </c>
      <c r="N202" s="40" t="s">
        <v>10</v>
      </c>
      <c r="O202" s="40" t="s">
        <v>5</v>
      </c>
      <c r="P202" s="41"/>
      <c r="Q202" s="40" t="s">
        <v>632</v>
      </c>
    </row>
    <row r="203" spans="1:17" s="6" customFormat="1" ht="45" x14ac:dyDescent="0.25">
      <c r="A203" s="10"/>
      <c r="B203" s="29" t="s">
        <v>508</v>
      </c>
      <c r="C203" s="36" t="s">
        <v>156</v>
      </c>
      <c r="D203" s="36">
        <v>1</v>
      </c>
      <c r="E203" s="36" t="s">
        <v>0</v>
      </c>
      <c r="F203" s="36" t="s">
        <v>6</v>
      </c>
      <c r="G203" s="36">
        <v>400</v>
      </c>
      <c r="H203" s="36">
        <f>'SC"Imunotehnomed"SRL corect'!$G139*'SC"Imunotehnomed"SRL corect'!$J139</f>
        <v>100608</v>
      </c>
      <c r="I203" s="36">
        <v>2.62</v>
      </c>
      <c r="J203" s="36">
        <v>3.1440000000000001</v>
      </c>
      <c r="K203" s="36">
        <v>400</v>
      </c>
      <c r="L203" s="36">
        <f>Table5[[#This Row],[Cantitatea real contractata]]*Table5[[#This Row],[Prețul fără TVA]]</f>
        <v>1048</v>
      </c>
      <c r="M203" s="36">
        <f>Table5[[#This Row],[Cantitatea real contractata]]*Table5[[#This Row],[Prețul cu TVA]]</f>
        <v>1257.6000000000001</v>
      </c>
      <c r="N203" s="36" t="s">
        <v>10</v>
      </c>
      <c r="O203" s="36" t="s">
        <v>5</v>
      </c>
      <c r="P203" s="37">
        <v>44785</v>
      </c>
      <c r="Q203" s="36" t="s">
        <v>626</v>
      </c>
    </row>
    <row r="204" spans="1:17" s="6" customFormat="1" ht="45" x14ac:dyDescent="0.25">
      <c r="A204" s="10"/>
      <c r="B204" s="29" t="s">
        <v>510</v>
      </c>
      <c r="C204" s="36" t="s">
        <v>159</v>
      </c>
      <c r="D204" s="36">
        <v>1</v>
      </c>
      <c r="E204" s="36" t="s">
        <v>0</v>
      </c>
      <c r="F204" s="36" t="s">
        <v>6</v>
      </c>
      <c r="G204" s="36">
        <v>1000</v>
      </c>
      <c r="H204" s="36">
        <f>'SC"Imunotehnomed"SRL corect'!$G141*'SC"Imunotehnomed"SRL corect'!$J141</f>
        <v>62880</v>
      </c>
      <c r="I204" s="36">
        <v>2.62</v>
      </c>
      <c r="J204" s="36">
        <v>3.1440000000000001</v>
      </c>
      <c r="K204" s="36">
        <v>1000</v>
      </c>
      <c r="L204" s="36">
        <f>Table5[[#This Row],[Cantitatea real contractata]]*Table5[[#This Row],[Prețul fără TVA]]</f>
        <v>2620</v>
      </c>
      <c r="M204" s="36">
        <f>Table5[[#This Row],[Cantitatea real contractata]]*Table5[[#This Row],[Prețul cu TVA]]</f>
        <v>3144</v>
      </c>
      <c r="N204" s="36" t="s">
        <v>10</v>
      </c>
      <c r="O204" s="36" t="s">
        <v>5</v>
      </c>
      <c r="P204" s="37">
        <v>44763</v>
      </c>
      <c r="Q204" s="36" t="s">
        <v>626</v>
      </c>
    </row>
    <row r="205" spans="1:17" s="6" customFormat="1" ht="45" x14ac:dyDescent="0.25">
      <c r="A205" s="10"/>
      <c r="B205" s="29" t="s">
        <v>516</v>
      </c>
      <c r="C205" s="36" t="s">
        <v>165</v>
      </c>
      <c r="D205" s="36">
        <v>1</v>
      </c>
      <c r="E205" s="36" t="s">
        <v>0</v>
      </c>
      <c r="F205" s="36" t="s">
        <v>6</v>
      </c>
      <c r="G205" s="36">
        <v>400</v>
      </c>
      <c r="H205" s="36">
        <f>'SC"Imunotehnomed"SRL corect'!$G147*'SC"Imunotehnomed"SRL corect'!$J147</f>
        <v>37728</v>
      </c>
      <c r="I205" s="36">
        <v>2.62</v>
      </c>
      <c r="J205" s="36">
        <v>3.1440000000000001</v>
      </c>
      <c r="K205" s="36">
        <v>400</v>
      </c>
      <c r="L205" s="36">
        <f>Table5[[#This Row],[Cantitatea real contractata]]*Table5[[#This Row],[Prețul fără TVA]]</f>
        <v>1048</v>
      </c>
      <c r="M205" s="36">
        <f>Table5[[#This Row],[Cantitatea real contractata]]*Table5[[#This Row],[Prețul cu TVA]]</f>
        <v>1257.6000000000001</v>
      </c>
      <c r="N205" s="36" t="s">
        <v>10</v>
      </c>
      <c r="O205" s="36" t="s">
        <v>5</v>
      </c>
      <c r="P205" s="37">
        <v>44785</v>
      </c>
      <c r="Q205" s="36" t="s">
        <v>626</v>
      </c>
    </row>
    <row r="206" spans="1:17" s="6" customFormat="1" ht="45" x14ac:dyDescent="0.25">
      <c r="A206" s="10"/>
      <c r="B206" s="29" t="s">
        <v>517</v>
      </c>
      <c r="C206" s="36" t="s">
        <v>167</v>
      </c>
      <c r="D206" s="36">
        <v>1</v>
      </c>
      <c r="E206" s="36" t="s">
        <v>0</v>
      </c>
      <c r="F206" s="36" t="s">
        <v>6</v>
      </c>
      <c r="G206" s="36">
        <v>100</v>
      </c>
      <c r="H206" s="36">
        <f>'SC"Imunotehnomed"SRL corect'!$G148*'SC"Imunotehnomed"SRL corect'!$J148</f>
        <v>59736</v>
      </c>
      <c r="I206" s="36">
        <v>2.62</v>
      </c>
      <c r="J206" s="36">
        <v>3.1440000000000001</v>
      </c>
      <c r="K206" s="36">
        <v>100</v>
      </c>
      <c r="L206" s="36">
        <f>Table5[[#This Row],[Cantitatea real contractata]]*Table5[[#This Row],[Prețul fără TVA]]</f>
        <v>262</v>
      </c>
      <c r="M206" s="36">
        <f>Table5[[#This Row],[Cantitatea real contractata]]*Table5[[#This Row],[Prețul cu TVA]]</f>
        <v>314.40000000000003</v>
      </c>
      <c r="N206" s="36" t="s">
        <v>10</v>
      </c>
      <c r="O206" s="36" t="s">
        <v>5</v>
      </c>
      <c r="P206" s="37">
        <v>44762</v>
      </c>
      <c r="Q206" s="36" t="s">
        <v>626</v>
      </c>
    </row>
    <row r="207" spans="1:17" s="6" customFormat="1" ht="45" x14ac:dyDescent="0.25">
      <c r="A207" s="10"/>
      <c r="B207" s="29" t="s">
        <v>518</v>
      </c>
      <c r="C207" s="36" t="s">
        <v>168</v>
      </c>
      <c r="D207" s="36">
        <v>1</v>
      </c>
      <c r="E207" s="36" t="s">
        <v>0</v>
      </c>
      <c r="F207" s="36" t="s">
        <v>6</v>
      </c>
      <c r="G207" s="36">
        <v>500</v>
      </c>
      <c r="H207" s="36">
        <f>'SC"Imunotehnomed"SRL corect'!$G149*'SC"Imunotehnomed"SRL corect'!$J149</f>
        <v>78600</v>
      </c>
      <c r="I207" s="36">
        <v>2.62</v>
      </c>
      <c r="J207" s="36">
        <v>3.1440000000000001</v>
      </c>
      <c r="K207" s="36">
        <v>500</v>
      </c>
      <c r="L207" s="36">
        <f>Table5[[#This Row],[Cantitatea real contractata]]*Table5[[#This Row],[Prețul fără TVA]]</f>
        <v>1310</v>
      </c>
      <c r="M207" s="36">
        <f>Table5[[#This Row],[Cantitatea real contractata]]*Table5[[#This Row],[Prețul cu TVA]]</f>
        <v>1572</v>
      </c>
      <c r="N207" s="36" t="s">
        <v>10</v>
      </c>
      <c r="O207" s="36" t="s">
        <v>5</v>
      </c>
      <c r="P207" s="37">
        <v>44785</v>
      </c>
      <c r="Q207" s="36" t="s">
        <v>626</v>
      </c>
    </row>
    <row r="208" spans="1:17" s="6" customFormat="1" ht="45" x14ac:dyDescent="0.25">
      <c r="A208" s="10"/>
      <c r="B208" s="29" t="s">
        <v>519</v>
      </c>
      <c r="C208" s="36" t="s">
        <v>169</v>
      </c>
      <c r="D208" s="36">
        <v>1</v>
      </c>
      <c r="E208" s="36" t="s">
        <v>0</v>
      </c>
      <c r="F208" s="36" t="s">
        <v>6</v>
      </c>
      <c r="G208" s="36">
        <v>3000</v>
      </c>
      <c r="H208" s="36">
        <f>'SC"Imunotehnomed"SRL corect'!$G150*'SC"Imunotehnomed"SRL corect'!$J150</f>
        <v>3144</v>
      </c>
      <c r="I208" s="36">
        <v>2.62</v>
      </c>
      <c r="J208" s="36">
        <v>3.1440000000000001</v>
      </c>
      <c r="K208" s="36">
        <v>3000</v>
      </c>
      <c r="L208" s="36">
        <f>Table5[[#This Row],[Cantitatea real contractata]]*Table5[[#This Row],[Prețul fără TVA]]</f>
        <v>7860</v>
      </c>
      <c r="M208" s="36">
        <f>Table5[[#This Row],[Cantitatea real contractata]]*Table5[[#This Row],[Prețul cu TVA]]</f>
        <v>9432</v>
      </c>
      <c r="N208" s="36" t="s">
        <v>10</v>
      </c>
      <c r="O208" s="36" t="s">
        <v>5</v>
      </c>
      <c r="P208" s="37">
        <v>44769</v>
      </c>
      <c r="Q208" s="36" t="s">
        <v>626</v>
      </c>
    </row>
    <row r="209" spans="1:17" s="6" customFormat="1" ht="45" x14ac:dyDescent="0.25">
      <c r="A209" s="9"/>
      <c r="B209" s="29" t="s">
        <v>522</v>
      </c>
      <c r="C209" s="36" t="s">
        <v>172</v>
      </c>
      <c r="D209" s="36">
        <v>1</v>
      </c>
      <c r="E209" s="36" t="s">
        <v>0</v>
      </c>
      <c r="F209" s="36" t="s">
        <v>6</v>
      </c>
      <c r="G209" s="36">
        <v>200</v>
      </c>
      <c r="H209" s="36">
        <f>'SC"Imunotehnomed"SRL corect'!$G153*'SC"Imunotehnomed"SRL corect'!$J153</f>
        <v>157.20000000000002</v>
      </c>
      <c r="I209" s="36">
        <v>2.62</v>
      </c>
      <c r="J209" s="36">
        <v>3.1440000000000001</v>
      </c>
      <c r="K209" s="36">
        <v>200</v>
      </c>
      <c r="L209" s="36">
        <f>Table5[[#This Row],[Cantitatea real contractata]]*Table5[[#This Row],[Prețul fără TVA]]</f>
        <v>524</v>
      </c>
      <c r="M209" s="36">
        <f>Table5[[#This Row],[Cantitatea real contractata]]*Table5[[#This Row],[Prețul cu TVA]]</f>
        <v>628.80000000000007</v>
      </c>
      <c r="N209" s="36" t="s">
        <v>10</v>
      </c>
      <c r="O209" s="36" t="s">
        <v>5</v>
      </c>
      <c r="P209" s="37">
        <v>44785</v>
      </c>
      <c r="Q209" s="36" t="s">
        <v>626</v>
      </c>
    </row>
    <row r="210" spans="1:17" s="6" customFormat="1" ht="45" x14ac:dyDescent="0.25">
      <c r="A210" s="10"/>
      <c r="B210" s="29" t="s">
        <v>524</v>
      </c>
      <c r="C210" s="36" t="s">
        <v>174</v>
      </c>
      <c r="D210" s="36">
        <v>1</v>
      </c>
      <c r="E210" s="36" t="s">
        <v>0</v>
      </c>
      <c r="F210" s="36" t="s">
        <v>6</v>
      </c>
      <c r="G210" s="36">
        <v>300</v>
      </c>
      <c r="H210" s="36">
        <f>'SC"Imunotehnomed"SRL corect'!$G155*'SC"Imunotehnomed"SRL corect'!$J155</f>
        <v>62.88</v>
      </c>
      <c r="I210" s="36">
        <v>2.62</v>
      </c>
      <c r="J210" s="36">
        <v>3.1440000000000001</v>
      </c>
      <c r="K210" s="36">
        <v>300</v>
      </c>
      <c r="L210" s="36">
        <f>Table5[[#This Row],[Cantitatea real contractata]]*Table5[[#This Row],[Prețul fără TVA]]</f>
        <v>786</v>
      </c>
      <c r="M210" s="36">
        <f>Table5[[#This Row],[Cantitatea real contractata]]*Table5[[#This Row],[Prețul cu TVA]]</f>
        <v>943.2</v>
      </c>
      <c r="N210" s="36" t="s">
        <v>10</v>
      </c>
      <c r="O210" s="36" t="s">
        <v>5</v>
      </c>
      <c r="P210" s="37">
        <v>44785</v>
      </c>
      <c r="Q210" s="36" t="s">
        <v>626</v>
      </c>
    </row>
    <row r="211" spans="1:17" s="6" customFormat="1" ht="45" x14ac:dyDescent="0.25">
      <c r="A211" s="10"/>
      <c r="B211" s="29" t="s">
        <v>526</v>
      </c>
      <c r="C211" s="36" t="s">
        <v>177</v>
      </c>
      <c r="D211" s="36">
        <v>1</v>
      </c>
      <c r="E211" s="36" t="s">
        <v>0</v>
      </c>
      <c r="F211" s="36" t="s">
        <v>6</v>
      </c>
      <c r="G211" s="36">
        <v>500</v>
      </c>
      <c r="H211" s="36">
        <f>'SC"Imunotehnomed"SRL corect'!$G157*'SC"Imunotehnomed"SRL corect'!$J157</f>
        <v>62.88</v>
      </c>
      <c r="I211" s="36">
        <v>2.62</v>
      </c>
      <c r="J211" s="36">
        <v>3.1440000000000001</v>
      </c>
      <c r="K211" s="36">
        <v>500</v>
      </c>
      <c r="L211" s="36">
        <f>Table5[[#This Row],[Cantitatea real contractata]]*Table5[[#This Row],[Prețul fără TVA]]</f>
        <v>1310</v>
      </c>
      <c r="M211" s="36">
        <f>Table5[[#This Row],[Cantitatea real contractata]]*Table5[[#This Row],[Prețul cu TVA]]</f>
        <v>1572</v>
      </c>
      <c r="N211" s="36" t="s">
        <v>10</v>
      </c>
      <c r="O211" s="36" t="s">
        <v>5</v>
      </c>
      <c r="P211" s="37">
        <v>44762</v>
      </c>
      <c r="Q211" s="36" t="s">
        <v>626</v>
      </c>
    </row>
    <row r="212" spans="1:17" s="6" customFormat="1" ht="45" x14ac:dyDescent="0.25">
      <c r="A212" s="10"/>
      <c r="B212" s="29" t="s">
        <v>529</v>
      </c>
      <c r="C212" s="36" t="s">
        <v>180</v>
      </c>
      <c r="D212" s="36">
        <v>1</v>
      </c>
      <c r="E212" s="36" t="s">
        <v>0</v>
      </c>
      <c r="F212" s="36" t="s">
        <v>6</v>
      </c>
      <c r="G212" s="36">
        <v>500</v>
      </c>
      <c r="H212" s="36">
        <f>'SC"Imunotehnomed"SRL corect'!$G160*'SC"Imunotehnomed"SRL corect'!$J160</f>
        <v>628.80000000000007</v>
      </c>
      <c r="I212" s="36">
        <v>2.62</v>
      </c>
      <c r="J212" s="36">
        <v>3.1440000000000001</v>
      </c>
      <c r="K212" s="36">
        <v>500</v>
      </c>
      <c r="L212" s="36">
        <f>Table5[[#This Row],[Cantitatea real contractata]]*Table5[[#This Row],[Prețul fără TVA]]</f>
        <v>1310</v>
      </c>
      <c r="M212" s="36">
        <f>Table5[[#This Row],[Cantitatea real contractata]]*Table5[[#This Row],[Prețul cu TVA]]</f>
        <v>1572</v>
      </c>
      <c r="N212" s="36" t="s">
        <v>10</v>
      </c>
      <c r="O212" s="36" t="s">
        <v>5</v>
      </c>
      <c r="P212" s="37">
        <v>44762</v>
      </c>
      <c r="Q212" s="36" t="s">
        <v>626</v>
      </c>
    </row>
    <row r="213" spans="1:17" s="6" customFormat="1" ht="45" x14ac:dyDescent="0.25">
      <c r="A213" s="9"/>
      <c r="B213" s="29" t="s">
        <v>530</v>
      </c>
      <c r="C213" s="36" t="s">
        <v>181</v>
      </c>
      <c r="D213" s="36">
        <v>1</v>
      </c>
      <c r="E213" s="36" t="s">
        <v>0</v>
      </c>
      <c r="F213" s="36" t="s">
        <v>6</v>
      </c>
      <c r="G213" s="36">
        <v>4000</v>
      </c>
      <c r="H213" s="36">
        <f>'SC"Imunotehnomed"SRL corect'!$G161*'SC"Imunotehnomed"SRL corect'!$J161</f>
        <v>1965</v>
      </c>
      <c r="I213" s="36">
        <v>2.62</v>
      </c>
      <c r="J213" s="36">
        <v>3.1440000000000001</v>
      </c>
      <c r="K213" s="36">
        <v>4000</v>
      </c>
      <c r="L213" s="36">
        <f>Table5[[#This Row],[Cantitatea real contractata]]*Table5[[#This Row],[Prețul fără TVA]]</f>
        <v>10480</v>
      </c>
      <c r="M213" s="36">
        <f>Table5[[#This Row],[Cantitatea real contractata]]*Table5[[#This Row],[Prețul cu TVA]]</f>
        <v>12576</v>
      </c>
      <c r="N213" s="36" t="s">
        <v>10</v>
      </c>
      <c r="O213" s="36" t="s">
        <v>5</v>
      </c>
      <c r="P213" s="37">
        <v>44785</v>
      </c>
      <c r="Q213" s="36" t="s">
        <v>626</v>
      </c>
    </row>
    <row r="214" spans="1:17" s="6" customFormat="1" ht="45" x14ac:dyDescent="0.25">
      <c r="A214" s="10"/>
      <c r="B214" s="29" t="s">
        <v>533</v>
      </c>
      <c r="C214" s="36" t="s">
        <v>184</v>
      </c>
      <c r="D214" s="36">
        <v>1</v>
      </c>
      <c r="E214" s="36" t="s">
        <v>0</v>
      </c>
      <c r="F214" s="36" t="s">
        <v>6</v>
      </c>
      <c r="G214" s="36">
        <v>100</v>
      </c>
      <c r="H214" s="36">
        <f>'SC"Imunotehnomed"SRL corect'!$G164*'SC"Imunotehnomed"SRL corect'!$J164</f>
        <v>377.28000000000003</v>
      </c>
      <c r="I214" s="36">
        <v>2.62</v>
      </c>
      <c r="J214" s="36">
        <v>3.1440000000000001</v>
      </c>
      <c r="K214" s="36">
        <v>100</v>
      </c>
      <c r="L214" s="36">
        <f>Table5[[#This Row],[Cantitatea real contractata]]*Table5[[#This Row],[Prețul fără TVA]]</f>
        <v>262</v>
      </c>
      <c r="M214" s="36">
        <f>Table5[[#This Row],[Cantitatea real contractata]]*Table5[[#This Row],[Prețul cu TVA]]</f>
        <v>314.40000000000003</v>
      </c>
      <c r="N214" s="36" t="s">
        <v>10</v>
      </c>
      <c r="O214" s="36" t="s">
        <v>5</v>
      </c>
      <c r="P214" s="37">
        <v>44762</v>
      </c>
      <c r="Q214" s="36" t="s">
        <v>626</v>
      </c>
    </row>
    <row r="215" spans="1:17" s="6" customFormat="1" ht="45" x14ac:dyDescent="0.25">
      <c r="A215" s="10"/>
      <c r="B215" s="29" t="s">
        <v>537</v>
      </c>
      <c r="C215" s="36" t="s">
        <v>188</v>
      </c>
      <c r="D215" s="36">
        <v>1</v>
      </c>
      <c r="E215" s="36" t="s">
        <v>0</v>
      </c>
      <c r="F215" s="36" t="s">
        <v>6</v>
      </c>
      <c r="G215" s="36">
        <v>3000</v>
      </c>
      <c r="H215" s="36">
        <f>'SC"Imunotehnomed"SRL corect'!$G168*'SC"Imunotehnomed"SRL corect'!$J168</f>
        <v>62.88</v>
      </c>
      <c r="I215" s="36">
        <v>2.62</v>
      </c>
      <c r="J215" s="36">
        <v>3.1440000000000001</v>
      </c>
      <c r="K215" s="36">
        <v>3000</v>
      </c>
      <c r="L215" s="36">
        <f>Table5[[#This Row],[Cantitatea real contractata]]*Table5[[#This Row],[Prețul fără TVA]]</f>
        <v>7860</v>
      </c>
      <c r="M215" s="36">
        <f>Table5[[#This Row],[Cantitatea real contractata]]*Table5[[#This Row],[Prețul cu TVA]]</f>
        <v>9432</v>
      </c>
      <c r="N215" s="36" t="s">
        <v>10</v>
      </c>
      <c r="O215" s="36" t="s">
        <v>5</v>
      </c>
      <c r="P215" s="37">
        <v>44762</v>
      </c>
      <c r="Q215" s="36" t="s">
        <v>626</v>
      </c>
    </row>
    <row r="216" spans="1:17" ht="45" x14ac:dyDescent="0.25">
      <c r="A216" s="10"/>
      <c r="B216" s="38" t="s">
        <v>540</v>
      </c>
      <c r="C216" s="39" t="s">
        <v>191</v>
      </c>
      <c r="D216" s="40">
        <v>1</v>
      </c>
      <c r="E216" s="40" t="s">
        <v>0</v>
      </c>
      <c r="F216" s="40" t="s">
        <v>6</v>
      </c>
      <c r="G216" s="40">
        <v>3000</v>
      </c>
      <c r="H216" s="40">
        <f>'SC"Imunotehnomed"SRL corect'!$G171*'SC"Imunotehnomed"SRL corect'!$J171</f>
        <v>628.80000000000007</v>
      </c>
      <c r="I216" s="40">
        <v>2.62</v>
      </c>
      <c r="J216" s="40">
        <v>3.1440000000000001</v>
      </c>
      <c r="K216" s="40">
        <v>3000</v>
      </c>
      <c r="L216" s="39">
        <f>Table5[[#This Row],[Cantitatea real contractata]]*Table5[[#This Row],[Prețul fără TVA]]</f>
        <v>7860</v>
      </c>
      <c r="M216" s="39">
        <f>Table5[[#This Row],[Cantitatea real contractata]]*Table5[[#This Row],[Prețul cu TVA]]</f>
        <v>9432</v>
      </c>
      <c r="N216" s="40" t="s">
        <v>10</v>
      </c>
      <c r="O216" s="40" t="s">
        <v>5</v>
      </c>
      <c r="P216" s="41"/>
      <c r="Q216" s="40" t="s">
        <v>632</v>
      </c>
    </row>
    <row r="217" spans="1:17" s="6" customFormat="1" ht="45" x14ac:dyDescent="0.25">
      <c r="A217" s="10"/>
      <c r="B217" s="29" t="s">
        <v>542</v>
      </c>
      <c r="C217" s="36" t="s">
        <v>194</v>
      </c>
      <c r="D217" s="36">
        <v>1</v>
      </c>
      <c r="E217" s="36" t="s">
        <v>0</v>
      </c>
      <c r="F217" s="36" t="s">
        <v>6</v>
      </c>
      <c r="G217" s="36">
        <v>1000</v>
      </c>
      <c r="H217" s="36">
        <f>'SC"Imunotehnomed"SRL corect'!$G173*'SC"Imunotehnomed"SRL corect'!$J173</f>
        <v>943.2</v>
      </c>
      <c r="I217" s="36">
        <v>2.62</v>
      </c>
      <c r="J217" s="36">
        <v>3.1440000000000001</v>
      </c>
      <c r="K217" s="36">
        <v>1000</v>
      </c>
      <c r="L217" s="36">
        <f>Table5[[#This Row],[Cantitatea real contractata]]*Table5[[#This Row],[Prețul fără TVA]]</f>
        <v>2620</v>
      </c>
      <c r="M217" s="36">
        <f>Table5[[#This Row],[Cantitatea real contractata]]*Table5[[#This Row],[Prețul cu TVA]]</f>
        <v>3144</v>
      </c>
      <c r="N217" s="36" t="s">
        <v>10</v>
      </c>
      <c r="O217" s="36" t="s">
        <v>5</v>
      </c>
      <c r="P217" s="37">
        <v>44785</v>
      </c>
      <c r="Q217" s="36" t="s">
        <v>626</v>
      </c>
    </row>
    <row r="218" spans="1:17" s="6" customFormat="1" ht="45" x14ac:dyDescent="0.25">
      <c r="A218" s="9"/>
      <c r="B218" s="29" t="s">
        <v>546</v>
      </c>
      <c r="C218" s="36" t="s">
        <v>198</v>
      </c>
      <c r="D218" s="36">
        <v>1</v>
      </c>
      <c r="E218" s="36" t="s">
        <v>0</v>
      </c>
      <c r="F218" s="36" t="s">
        <v>6</v>
      </c>
      <c r="G218" s="36">
        <v>300</v>
      </c>
      <c r="H218" s="36">
        <f>'SC"Imunotehnomed"SRL corect'!$G177*'SC"Imunotehnomed"SRL corect'!$J177</f>
        <v>314.40000000000003</v>
      </c>
      <c r="I218" s="36">
        <v>2.62</v>
      </c>
      <c r="J218" s="36">
        <v>3.1440000000000001</v>
      </c>
      <c r="K218" s="36">
        <v>300</v>
      </c>
      <c r="L218" s="36">
        <f>Table5[[#This Row],[Cantitatea real contractata]]*Table5[[#This Row],[Prețul fără TVA]]</f>
        <v>786</v>
      </c>
      <c r="M218" s="36">
        <f>Table5[[#This Row],[Cantitatea real contractata]]*Table5[[#This Row],[Prețul cu TVA]]</f>
        <v>943.2</v>
      </c>
      <c r="N218" s="36" t="s">
        <v>10</v>
      </c>
      <c r="O218" s="36" t="s">
        <v>5</v>
      </c>
      <c r="P218" s="37">
        <v>44769</v>
      </c>
      <c r="Q218" s="36" t="s">
        <v>626</v>
      </c>
    </row>
    <row r="219" spans="1:17" s="6" customFormat="1" ht="45" x14ac:dyDescent="0.25">
      <c r="A219" s="10"/>
      <c r="B219" s="29" t="s">
        <v>547</v>
      </c>
      <c r="C219" s="36" t="s">
        <v>199</v>
      </c>
      <c r="D219" s="36">
        <v>1</v>
      </c>
      <c r="E219" s="36" t="s">
        <v>0</v>
      </c>
      <c r="F219" s="36" t="s">
        <v>6</v>
      </c>
      <c r="G219" s="36">
        <v>2000</v>
      </c>
      <c r="H219" s="36">
        <f>'SC"Imunotehnomed"SRL corect'!$G178*'SC"Imunotehnomed"SRL corect'!$J178</f>
        <v>157.20000000000002</v>
      </c>
      <c r="I219" s="36">
        <v>2.62</v>
      </c>
      <c r="J219" s="36">
        <v>3.1440000000000001</v>
      </c>
      <c r="K219" s="36">
        <v>2000</v>
      </c>
      <c r="L219" s="36">
        <f>Table5[[#This Row],[Cantitatea real contractata]]*Table5[[#This Row],[Prețul fără TVA]]</f>
        <v>5240</v>
      </c>
      <c r="M219" s="36">
        <f>Table5[[#This Row],[Cantitatea real contractata]]*Table5[[#This Row],[Prețul cu TVA]]</f>
        <v>6288</v>
      </c>
      <c r="N219" s="36" t="s">
        <v>10</v>
      </c>
      <c r="O219" s="36" t="s">
        <v>5</v>
      </c>
      <c r="P219" s="37">
        <v>44785</v>
      </c>
      <c r="Q219" s="36" t="s">
        <v>626</v>
      </c>
    </row>
    <row r="220" spans="1:17" s="6" customFormat="1" ht="45" x14ac:dyDescent="0.25">
      <c r="A220" s="10"/>
      <c r="B220" s="29" t="s">
        <v>548</v>
      </c>
      <c r="C220" s="36" t="s">
        <v>200</v>
      </c>
      <c r="D220" s="36">
        <v>1</v>
      </c>
      <c r="E220" s="36" t="s">
        <v>0</v>
      </c>
      <c r="F220" s="36" t="s">
        <v>6</v>
      </c>
      <c r="G220" s="36">
        <v>300</v>
      </c>
      <c r="H220" s="36">
        <f>'SC"Imunotehnomed"SRL corect'!$G179*'SC"Imunotehnomed"SRL corect'!$J179</f>
        <v>18864</v>
      </c>
      <c r="I220" s="36">
        <v>2.62</v>
      </c>
      <c r="J220" s="36">
        <v>3.1440000000000001</v>
      </c>
      <c r="K220" s="36">
        <v>300</v>
      </c>
      <c r="L220" s="36">
        <f>Table5[[#This Row],[Cantitatea real contractata]]*Table5[[#This Row],[Prețul fără TVA]]</f>
        <v>786</v>
      </c>
      <c r="M220" s="36">
        <f>Table5[[#This Row],[Cantitatea real contractata]]*Table5[[#This Row],[Prețul cu TVA]]</f>
        <v>943.2</v>
      </c>
      <c r="N220" s="36" t="s">
        <v>10</v>
      </c>
      <c r="O220" s="36" t="s">
        <v>5</v>
      </c>
      <c r="P220" s="37">
        <v>44796</v>
      </c>
      <c r="Q220" s="36" t="s">
        <v>626</v>
      </c>
    </row>
    <row r="221" spans="1:17" s="6" customFormat="1" ht="45" x14ac:dyDescent="0.25">
      <c r="A221" s="10"/>
      <c r="B221" s="29" t="s">
        <v>551</v>
      </c>
      <c r="C221" s="36" t="s">
        <v>204</v>
      </c>
      <c r="D221" s="36">
        <v>1</v>
      </c>
      <c r="E221" s="36" t="s">
        <v>0</v>
      </c>
      <c r="F221" s="36" t="s">
        <v>6</v>
      </c>
      <c r="G221" s="36">
        <v>400</v>
      </c>
      <c r="H221" s="36">
        <f>'SC"Imunotehnomed"SRL corect'!$G182*'SC"Imunotehnomed"SRL corect'!$J182</f>
        <v>1572</v>
      </c>
      <c r="I221" s="36">
        <v>2.62</v>
      </c>
      <c r="J221" s="36">
        <v>3.1440000000000001</v>
      </c>
      <c r="K221" s="36">
        <v>400</v>
      </c>
      <c r="L221" s="36">
        <f>Table5[[#This Row],[Cantitatea real contractata]]*Table5[[#This Row],[Prețul fără TVA]]</f>
        <v>1048</v>
      </c>
      <c r="M221" s="36">
        <f>Table5[[#This Row],[Cantitatea real contractata]]*Table5[[#This Row],[Prețul cu TVA]]</f>
        <v>1257.6000000000001</v>
      </c>
      <c r="N221" s="36" t="s">
        <v>10</v>
      </c>
      <c r="O221" s="36" t="s">
        <v>5</v>
      </c>
      <c r="P221" s="37">
        <v>44796</v>
      </c>
      <c r="Q221" s="36" t="s">
        <v>626</v>
      </c>
    </row>
    <row r="222" spans="1:17" s="6" customFormat="1" ht="45" x14ac:dyDescent="0.25">
      <c r="A222" s="9"/>
      <c r="B222" s="29" t="s">
        <v>554</v>
      </c>
      <c r="C222" s="36" t="s">
        <v>207</v>
      </c>
      <c r="D222" s="36">
        <v>1</v>
      </c>
      <c r="E222" s="36" t="s">
        <v>0</v>
      </c>
      <c r="F222" s="36" t="s">
        <v>6</v>
      </c>
      <c r="G222" s="36">
        <v>20</v>
      </c>
      <c r="H222" s="36">
        <f>'SC"Imunotehnomed"SRL corect'!$G185*'SC"Imunotehnomed"SRL corect'!$J185</f>
        <v>6288</v>
      </c>
      <c r="I222" s="36">
        <v>2.62</v>
      </c>
      <c r="J222" s="36">
        <v>3.1440000000000001</v>
      </c>
      <c r="K222" s="36">
        <v>20</v>
      </c>
      <c r="L222" s="36">
        <f>Table5[[#This Row],[Cantitatea real contractata]]*Table5[[#This Row],[Prețul fără TVA]]</f>
        <v>52.400000000000006</v>
      </c>
      <c r="M222" s="36">
        <f>Table5[[#This Row],[Cantitatea real contractata]]*Table5[[#This Row],[Prețul cu TVA]]</f>
        <v>62.88</v>
      </c>
      <c r="N222" s="36" t="s">
        <v>10</v>
      </c>
      <c r="O222" s="36" t="s">
        <v>5</v>
      </c>
      <c r="P222" s="37">
        <v>44785</v>
      </c>
      <c r="Q222" s="36" t="s">
        <v>626</v>
      </c>
    </row>
    <row r="223" spans="1:17" ht="45" x14ac:dyDescent="0.25">
      <c r="A223" s="10"/>
      <c r="B223" s="38" t="s">
        <v>555</v>
      </c>
      <c r="C223" s="39" t="s">
        <v>208</v>
      </c>
      <c r="D223" s="40">
        <v>1</v>
      </c>
      <c r="E223" s="40" t="s">
        <v>0</v>
      </c>
      <c r="F223" s="40" t="s">
        <v>6</v>
      </c>
      <c r="G223" s="40">
        <v>10</v>
      </c>
      <c r="H223" s="40">
        <f>'SC"Imunotehnomed"SRL corect'!$G186*'SC"Imunotehnomed"SRL corect'!$J186</f>
        <v>6288</v>
      </c>
      <c r="I223" s="40">
        <v>2.62</v>
      </c>
      <c r="J223" s="40">
        <v>3.1440000000000001</v>
      </c>
      <c r="K223" s="40">
        <v>10</v>
      </c>
      <c r="L223" s="39">
        <f>Table5[[#This Row],[Cantitatea real contractata]]*Table5[[#This Row],[Prețul fără TVA]]</f>
        <v>26.200000000000003</v>
      </c>
      <c r="M223" s="39">
        <f>Table5[[#This Row],[Cantitatea real contractata]]*Table5[[#This Row],[Prețul cu TVA]]</f>
        <v>31.44</v>
      </c>
      <c r="N223" s="40" t="s">
        <v>10</v>
      </c>
      <c r="O223" s="40" t="s">
        <v>5</v>
      </c>
      <c r="P223" s="41"/>
      <c r="Q223" s="40" t="s">
        <v>632</v>
      </c>
    </row>
    <row r="224" spans="1:17" s="6" customFormat="1" ht="45" x14ac:dyDescent="0.25">
      <c r="A224" s="13"/>
      <c r="B224" s="29" t="s">
        <v>557</v>
      </c>
      <c r="C224" s="36" t="s">
        <v>211</v>
      </c>
      <c r="D224" s="36">
        <v>1</v>
      </c>
      <c r="E224" s="36" t="s">
        <v>0</v>
      </c>
      <c r="F224" s="36" t="s">
        <v>6</v>
      </c>
      <c r="G224" s="36">
        <v>10</v>
      </c>
      <c r="H224" s="36">
        <f>'SC"Imunotehnomed"SRL corect'!$G188*'SC"Imunotehnomed"SRL corect'!$J188</f>
        <v>1572</v>
      </c>
      <c r="I224" s="36">
        <v>2.62</v>
      </c>
      <c r="J224" s="36">
        <v>3.1440000000000001</v>
      </c>
      <c r="K224" s="36">
        <v>10</v>
      </c>
      <c r="L224" s="36">
        <f>Table5[[#This Row],[Cantitatea real contractata]]*Table5[[#This Row],[Prețul fără TVA]]</f>
        <v>26.200000000000003</v>
      </c>
      <c r="M224" s="36">
        <f>Table5[[#This Row],[Cantitatea real contractata]]*Table5[[#This Row],[Prețul cu TVA]]</f>
        <v>31.44</v>
      </c>
      <c r="N224" s="36" t="s">
        <v>10</v>
      </c>
      <c r="O224" s="36" t="s">
        <v>5</v>
      </c>
      <c r="P224" s="37">
        <v>44796</v>
      </c>
      <c r="Q224" s="36" t="s">
        <v>626</v>
      </c>
    </row>
    <row r="225" spans="1:17" s="6" customFormat="1" ht="45" x14ac:dyDescent="0.25">
      <c r="A225" s="10"/>
      <c r="B225" s="29" t="s">
        <v>558</v>
      </c>
      <c r="C225" s="36" t="s">
        <v>212</v>
      </c>
      <c r="D225" s="36">
        <v>1</v>
      </c>
      <c r="E225" s="36" t="s">
        <v>0</v>
      </c>
      <c r="F225" s="36" t="s">
        <v>6</v>
      </c>
      <c r="G225" s="36">
        <v>2</v>
      </c>
      <c r="H225" s="36">
        <f>'SC"Imunotehnomed"SRL corect'!$G189*'SC"Imunotehnomed"SRL corect'!$J189</f>
        <v>3144</v>
      </c>
      <c r="I225" s="36">
        <v>2.62</v>
      </c>
      <c r="J225" s="36">
        <v>3.1440000000000001</v>
      </c>
      <c r="K225" s="36">
        <v>2</v>
      </c>
      <c r="L225" s="36">
        <f>Table5[[#This Row],[Cantitatea real contractata]]*Table5[[#This Row],[Prețul fără TVA]]</f>
        <v>5.24</v>
      </c>
      <c r="M225" s="36">
        <f>Table5[[#This Row],[Cantitatea real contractata]]*Table5[[#This Row],[Prețul cu TVA]]</f>
        <v>6.2880000000000003</v>
      </c>
      <c r="N225" s="36" t="s">
        <v>10</v>
      </c>
      <c r="O225" s="36" t="s">
        <v>5</v>
      </c>
      <c r="P225" s="37">
        <v>44796</v>
      </c>
      <c r="Q225" s="36" t="s">
        <v>626</v>
      </c>
    </row>
    <row r="226" spans="1:17" s="6" customFormat="1" ht="45" x14ac:dyDescent="0.25">
      <c r="A226" s="9"/>
      <c r="B226" s="29" t="s">
        <v>561</v>
      </c>
      <c r="C226" s="36" t="s">
        <v>215</v>
      </c>
      <c r="D226" s="36">
        <v>1</v>
      </c>
      <c r="E226" s="36" t="s">
        <v>0</v>
      </c>
      <c r="F226" s="36" t="s">
        <v>6</v>
      </c>
      <c r="G226" s="36">
        <v>60000</v>
      </c>
      <c r="H226" s="36">
        <f>'SC"Imunotehnomed"SRL corect'!$G192*'SC"Imunotehnomed"SRL corect'!$J192</f>
        <v>1572</v>
      </c>
      <c r="I226" s="36">
        <v>2.62</v>
      </c>
      <c r="J226" s="36">
        <v>3.1440000000000001</v>
      </c>
      <c r="K226" s="36">
        <v>60000</v>
      </c>
      <c r="L226" s="36">
        <f>Table5[[#This Row],[Cantitatea real contractata]]*Table5[[#This Row],[Prețul fără TVA]]</f>
        <v>157200</v>
      </c>
      <c r="M226" s="36">
        <f>Table5[[#This Row],[Cantitatea real contractata]]*Table5[[#This Row],[Prețul cu TVA]]</f>
        <v>188640</v>
      </c>
      <c r="N226" s="36" t="s">
        <v>10</v>
      </c>
      <c r="O226" s="36" t="s">
        <v>5</v>
      </c>
      <c r="P226" s="37">
        <v>44781</v>
      </c>
      <c r="Q226" s="36" t="s">
        <v>626</v>
      </c>
    </row>
    <row r="227" spans="1:17" s="6" customFormat="1" ht="45" x14ac:dyDescent="0.25">
      <c r="A227" s="9"/>
      <c r="B227" s="29" t="s">
        <v>562</v>
      </c>
      <c r="C227" s="36" t="s">
        <v>216</v>
      </c>
      <c r="D227" s="36">
        <v>1</v>
      </c>
      <c r="E227" s="36" t="s">
        <v>0</v>
      </c>
      <c r="F227" s="36" t="s">
        <v>6</v>
      </c>
      <c r="G227" s="36">
        <v>15000</v>
      </c>
      <c r="H227" s="36">
        <f>'SC"Imunotehnomed"SRL corect'!$G193*'SC"Imunotehnomed"SRL corect'!$J193</f>
        <v>1572</v>
      </c>
      <c r="I227" s="36">
        <v>2.62</v>
      </c>
      <c r="J227" s="36">
        <v>3.1440000000000001</v>
      </c>
      <c r="K227" s="36">
        <v>15000</v>
      </c>
      <c r="L227" s="36">
        <f>Table5[[#This Row],[Cantitatea real contractata]]*Table5[[#This Row],[Prețul fără TVA]]</f>
        <v>39300</v>
      </c>
      <c r="M227" s="36">
        <f>Table5[[#This Row],[Cantitatea real contractata]]*Table5[[#This Row],[Prețul cu TVA]]</f>
        <v>47160</v>
      </c>
      <c r="N227" s="36" t="s">
        <v>10</v>
      </c>
      <c r="O227" s="36" t="s">
        <v>5</v>
      </c>
      <c r="P227" s="37">
        <v>44761</v>
      </c>
      <c r="Q227" s="36" t="s">
        <v>628</v>
      </c>
    </row>
    <row r="228" spans="1:17" s="6" customFormat="1" ht="45" x14ac:dyDescent="0.25">
      <c r="A228" s="10"/>
      <c r="B228" s="29" t="s">
        <v>564</v>
      </c>
      <c r="C228" s="36" t="s">
        <v>218</v>
      </c>
      <c r="D228" s="36">
        <v>1</v>
      </c>
      <c r="E228" s="36" t="s">
        <v>0</v>
      </c>
      <c r="F228" s="36" t="s">
        <v>6</v>
      </c>
      <c r="G228" s="36">
        <v>80380</v>
      </c>
      <c r="H228" s="36">
        <f>'SC"Imunotehnomed"SRL corect'!$G195*'SC"Imunotehnomed"SRL corect'!$J195</f>
        <v>314.40000000000003</v>
      </c>
      <c r="I228" s="36">
        <v>2.62</v>
      </c>
      <c r="J228" s="36">
        <v>3.1440000000000001</v>
      </c>
      <c r="K228" s="36">
        <v>80380</v>
      </c>
      <c r="L228" s="36">
        <f>Table5[[#This Row],[Cantitatea real contractata]]*Table5[[#This Row],[Prețul fără TVA]]</f>
        <v>210595.6</v>
      </c>
      <c r="M228" s="36">
        <f>Table5[[#This Row],[Cantitatea real contractata]]*Table5[[#This Row],[Prețul cu TVA]]</f>
        <v>252714.72</v>
      </c>
      <c r="N228" s="36" t="s">
        <v>10</v>
      </c>
      <c r="O228" s="36" t="s">
        <v>5</v>
      </c>
      <c r="P228" s="37">
        <v>44769</v>
      </c>
      <c r="Q228" s="36" t="s">
        <v>626</v>
      </c>
    </row>
    <row r="229" spans="1:17" s="6" customFormat="1" ht="45" x14ac:dyDescent="0.25">
      <c r="A229" s="9"/>
      <c r="B229" s="29" t="s">
        <v>565</v>
      </c>
      <c r="C229" s="36" t="s">
        <v>219</v>
      </c>
      <c r="D229" s="36">
        <v>1</v>
      </c>
      <c r="E229" s="36" t="s">
        <v>0</v>
      </c>
      <c r="F229" s="36" t="s">
        <v>6</v>
      </c>
      <c r="G229" s="36">
        <v>74400</v>
      </c>
      <c r="H229" s="36">
        <f>'SC"Imunotehnomed"SRL corect'!$G196*'SC"Imunotehnomed"SRL corect'!$J196</f>
        <v>628.80000000000007</v>
      </c>
      <c r="I229" s="36">
        <v>2.62</v>
      </c>
      <c r="J229" s="36">
        <v>3.1440000000000001</v>
      </c>
      <c r="K229" s="36">
        <v>74400</v>
      </c>
      <c r="L229" s="36">
        <f>Table5[[#This Row],[Cantitatea real contractata]]*Table5[[#This Row],[Prețul fără TVA]]</f>
        <v>194928</v>
      </c>
      <c r="M229" s="36">
        <f>Table5[[#This Row],[Cantitatea real contractata]]*Table5[[#This Row],[Prețul cu TVA]]</f>
        <v>233913.60000000001</v>
      </c>
      <c r="N229" s="36" t="s">
        <v>10</v>
      </c>
      <c r="O229" s="36" t="s">
        <v>5</v>
      </c>
      <c r="P229" s="37">
        <v>44761</v>
      </c>
      <c r="Q229" s="36" t="s">
        <v>626</v>
      </c>
    </row>
    <row r="230" spans="1:17" s="6" customFormat="1" ht="45" x14ac:dyDescent="0.25">
      <c r="A230" s="10"/>
      <c r="B230" s="29" t="s">
        <v>567</v>
      </c>
      <c r="C230" s="36" t="s">
        <v>221</v>
      </c>
      <c r="D230" s="36">
        <v>1</v>
      </c>
      <c r="E230" s="36" t="s">
        <v>0</v>
      </c>
      <c r="F230" s="36" t="s">
        <v>6</v>
      </c>
      <c r="G230" s="36">
        <v>50</v>
      </c>
      <c r="H230" s="36">
        <f>'SC"Imunotehnomed"SRL corect'!$G198*'SC"Imunotehnomed"SRL corect'!$J198</f>
        <v>28296</v>
      </c>
      <c r="I230" s="36">
        <v>2.62</v>
      </c>
      <c r="J230" s="36">
        <v>3.1440000000000001</v>
      </c>
      <c r="K230" s="36">
        <v>50</v>
      </c>
      <c r="L230" s="36">
        <f>Table5[[#This Row],[Cantitatea real contractata]]*Table5[[#This Row],[Prețul fără TVA]]</f>
        <v>131</v>
      </c>
      <c r="M230" s="36">
        <f>Table5[[#This Row],[Cantitatea real contractata]]*Table5[[#This Row],[Prețul cu TVA]]</f>
        <v>157.20000000000002</v>
      </c>
      <c r="N230" s="36" t="s">
        <v>10</v>
      </c>
      <c r="O230" s="36" t="s">
        <v>5</v>
      </c>
      <c r="P230" s="37">
        <v>44796</v>
      </c>
      <c r="Q230" s="36" t="s">
        <v>626</v>
      </c>
    </row>
    <row r="231" spans="1:17" s="6" customFormat="1" ht="45" x14ac:dyDescent="0.25">
      <c r="A231" s="9"/>
      <c r="B231" s="29" t="s">
        <v>568</v>
      </c>
      <c r="C231" s="36" t="s">
        <v>222</v>
      </c>
      <c r="D231" s="36">
        <v>1</v>
      </c>
      <c r="E231" s="36" t="s">
        <v>0</v>
      </c>
      <c r="F231" s="36" t="s">
        <v>6</v>
      </c>
      <c r="G231" s="36">
        <v>100000</v>
      </c>
      <c r="H231" s="36">
        <f>'SC"Imunotehnomed"SRL corect'!$G199*'SC"Imunotehnomed"SRL corect'!$J199</f>
        <v>628.80000000000007</v>
      </c>
      <c r="I231" s="36">
        <v>2.62</v>
      </c>
      <c r="J231" s="36">
        <v>3.1440000000000001</v>
      </c>
      <c r="K231" s="36">
        <v>100000</v>
      </c>
      <c r="L231" s="36">
        <f>Table5[[#This Row],[Cantitatea real contractata]]*Table5[[#This Row],[Prețul fără TVA]]</f>
        <v>262000</v>
      </c>
      <c r="M231" s="36">
        <f>Table5[[#This Row],[Cantitatea real contractata]]*Table5[[#This Row],[Prețul cu TVA]]</f>
        <v>314400</v>
      </c>
      <c r="N231" s="36" t="s">
        <v>10</v>
      </c>
      <c r="O231" s="36" t="s">
        <v>5</v>
      </c>
      <c r="P231" s="37">
        <v>44769</v>
      </c>
      <c r="Q231" s="36" t="s">
        <v>626</v>
      </c>
    </row>
    <row r="232" spans="1:17" s="6" customFormat="1" ht="45" x14ac:dyDescent="0.25">
      <c r="A232" s="9"/>
      <c r="B232" s="29" t="s">
        <v>569</v>
      </c>
      <c r="C232" s="36" t="s">
        <v>223</v>
      </c>
      <c r="D232" s="36">
        <v>1</v>
      </c>
      <c r="E232" s="36" t="s">
        <v>0</v>
      </c>
      <c r="F232" s="36" t="s">
        <v>6</v>
      </c>
      <c r="G232" s="36">
        <v>40000</v>
      </c>
      <c r="H232" s="36">
        <f>'SC"Imunotehnomed"SRL corect'!$G200*'SC"Imunotehnomed"SRL corect'!$J200</f>
        <v>943.2</v>
      </c>
      <c r="I232" s="36">
        <v>2.62</v>
      </c>
      <c r="J232" s="36">
        <v>3.1440000000000001</v>
      </c>
      <c r="K232" s="36">
        <v>40000</v>
      </c>
      <c r="L232" s="36">
        <f>Table5[[#This Row],[Cantitatea real contractata]]*Table5[[#This Row],[Prețul fără TVA]]</f>
        <v>104800</v>
      </c>
      <c r="M232" s="36">
        <f>Table5[[#This Row],[Cantitatea real contractata]]*Table5[[#This Row],[Prețul cu TVA]]</f>
        <v>125760</v>
      </c>
      <c r="N232" s="36" t="s">
        <v>10</v>
      </c>
      <c r="O232" s="36" t="s">
        <v>5</v>
      </c>
      <c r="P232" s="37">
        <v>44785</v>
      </c>
      <c r="Q232" s="36" t="s">
        <v>626</v>
      </c>
    </row>
    <row r="233" spans="1:17" s="6" customFormat="1" ht="45" x14ac:dyDescent="0.25">
      <c r="A233" s="10"/>
      <c r="B233" s="29" t="s">
        <v>571</v>
      </c>
      <c r="C233" s="36" t="s">
        <v>225</v>
      </c>
      <c r="D233" s="36">
        <v>1</v>
      </c>
      <c r="E233" s="36" t="s">
        <v>0</v>
      </c>
      <c r="F233" s="36" t="s">
        <v>6</v>
      </c>
      <c r="G233" s="36">
        <v>80000</v>
      </c>
      <c r="H233" s="36">
        <f>'SC"Imunotehnomed"SRL corect'!$G202*'SC"Imunotehnomed"SRL corect'!$J202</f>
        <v>628.80000000000007</v>
      </c>
      <c r="I233" s="36">
        <v>2.62</v>
      </c>
      <c r="J233" s="36">
        <v>3.1440000000000001</v>
      </c>
      <c r="K233" s="36">
        <v>80000</v>
      </c>
      <c r="L233" s="36">
        <f>Table5[[#This Row],[Cantitatea real contractata]]*Table5[[#This Row],[Prețul fără TVA]]</f>
        <v>209600</v>
      </c>
      <c r="M233" s="36">
        <f>Table5[[#This Row],[Cantitatea real contractata]]*Table5[[#This Row],[Prețul cu TVA]]</f>
        <v>251520</v>
      </c>
      <c r="N233" s="36" t="s">
        <v>10</v>
      </c>
      <c r="O233" s="36" t="s">
        <v>5</v>
      </c>
      <c r="P233" s="37">
        <v>44762</v>
      </c>
      <c r="Q233" s="36" t="s">
        <v>626</v>
      </c>
    </row>
    <row r="234" spans="1:17" s="6" customFormat="1" ht="45" x14ac:dyDescent="0.25">
      <c r="A234" s="10"/>
      <c r="B234" s="29" t="s">
        <v>572</v>
      </c>
      <c r="C234" s="36" t="s">
        <v>226</v>
      </c>
      <c r="D234" s="36">
        <v>1</v>
      </c>
      <c r="E234" s="36" t="s">
        <v>0</v>
      </c>
      <c r="F234" s="36" t="s">
        <v>6</v>
      </c>
      <c r="G234" s="36">
        <v>15000</v>
      </c>
      <c r="H234" s="36">
        <f>'SC"Imunotehnomed"SRL corect'!$G203*'SC"Imunotehnomed"SRL corect'!$J203</f>
        <v>1257.6000000000001</v>
      </c>
      <c r="I234" s="36">
        <v>2.62</v>
      </c>
      <c r="J234" s="36">
        <v>3.1440000000000001</v>
      </c>
      <c r="K234" s="36">
        <v>15000</v>
      </c>
      <c r="L234" s="36">
        <f>Table5[[#This Row],[Cantitatea real contractata]]*Table5[[#This Row],[Prețul fără TVA]]</f>
        <v>39300</v>
      </c>
      <c r="M234" s="36">
        <f>Table5[[#This Row],[Cantitatea real contractata]]*Table5[[#This Row],[Prețul cu TVA]]</f>
        <v>47160</v>
      </c>
      <c r="N234" s="36" t="s">
        <v>10</v>
      </c>
      <c r="O234" s="36" t="s">
        <v>5</v>
      </c>
      <c r="P234" s="37">
        <v>44785</v>
      </c>
      <c r="Q234" s="36" t="s">
        <v>626</v>
      </c>
    </row>
    <row r="235" spans="1:17" s="6" customFormat="1" ht="45" x14ac:dyDescent="0.25">
      <c r="A235" s="10"/>
      <c r="B235" s="29" t="s">
        <v>573</v>
      </c>
      <c r="C235" s="36" t="s">
        <v>227</v>
      </c>
      <c r="D235" s="36">
        <v>1</v>
      </c>
      <c r="E235" s="36" t="s">
        <v>0</v>
      </c>
      <c r="F235" s="36" t="s">
        <v>6</v>
      </c>
      <c r="G235" s="36">
        <v>220000</v>
      </c>
      <c r="H235" s="36">
        <f>'SC"Imunotehnomed"SRL corect'!$G204*'SC"Imunotehnomed"SRL corect'!$J204</f>
        <v>3144</v>
      </c>
      <c r="I235" s="36">
        <v>2.62</v>
      </c>
      <c r="J235" s="36">
        <v>3.1440000000000001</v>
      </c>
      <c r="K235" s="36">
        <v>220000</v>
      </c>
      <c r="L235" s="36">
        <f>Table5[[#This Row],[Cantitatea real contractata]]*Table5[[#This Row],[Prețul fără TVA]]</f>
        <v>576400</v>
      </c>
      <c r="M235" s="36">
        <f>Table5[[#This Row],[Cantitatea real contractata]]*Table5[[#This Row],[Prețul cu TVA]]</f>
        <v>691680</v>
      </c>
      <c r="N235" s="36" t="s">
        <v>10</v>
      </c>
      <c r="O235" s="36" t="s">
        <v>5</v>
      </c>
      <c r="P235" s="37">
        <v>44762</v>
      </c>
      <c r="Q235" s="36" t="s">
        <v>626</v>
      </c>
    </row>
    <row r="236" spans="1:17" s="6" customFormat="1" ht="45" x14ac:dyDescent="0.25">
      <c r="A236" s="9"/>
      <c r="B236" s="29" t="s">
        <v>576</v>
      </c>
      <c r="C236" s="36" t="s">
        <v>230</v>
      </c>
      <c r="D236" s="36">
        <v>1</v>
      </c>
      <c r="E236" s="36" t="s">
        <v>0</v>
      </c>
      <c r="F236" s="36" t="s">
        <v>6</v>
      </c>
      <c r="G236" s="36">
        <v>5000</v>
      </c>
      <c r="H236" s="36">
        <f>'SC"Imunotehnomed"SRL corect'!$G207*'SC"Imunotehnomed"SRL corect'!$J207</f>
        <v>1572</v>
      </c>
      <c r="I236" s="36">
        <v>2.62</v>
      </c>
      <c r="J236" s="36">
        <v>3.1440000000000001</v>
      </c>
      <c r="K236" s="36">
        <v>5000</v>
      </c>
      <c r="L236" s="36">
        <f>Table5[[#This Row],[Cantitatea real contractata]]*Table5[[#This Row],[Prețul fără TVA]]</f>
        <v>13100</v>
      </c>
      <c r="M236" s="36">
        <f>Table5[[#This Row],[Cantitatea real contractata]]*Table5[[#This Row],[Prețul cu TVA]]</f>
        <v>15720</v>
      </c>
      <c r="N236" s="36" t="s">
        <v>10</v>
      </c>
      <c r="O236" s="36" t="s">
        <v>5</v>
      </c>
      <c r="P236" s="37">
        <v>44770</v>
      </c>
      <c r="Q236" s="36" t="s">
        <v>626</v>
      </c>
    </row>
    <row r="237" spans="1:17" s="6" customFormat="1" ht="45" x14ac:dyDescent="0.25">
      <c r="A237" s="10"/>
      <c r="B237" s="29" t="s">
        <v>577</v>
      </c>
      <c r="C237" s="36" t="s">
        <v>231</v>
      </c>
      <c r="D237" s="36">
        <v>1</v>
      </c>
      <c r="E237" s="36" t="s">
        <v>0</v>
      </c>
      <c r="F237" s="36" t="s">
        <v>6</v>
      </c>
      <c r="G237" s="36">
        <v>28000</v>
      </c>
      <c r="H237" s="36">
        <f>'SC"Imunotehnomed"SRL corect'!$G208*'SC"Imunotehnomed"SRL corect'!$J208</f>
        <v>9432</v>
      </c>
      <c r="I237" s="36">
        <v>2.62</v>
      </c>
      <c r="J237" s="36">
        <v>3.1440000000000001</v>
      </c>
      <c r="K237" s="36">
        <v>28000</v>
      </c>
      <c r="L237" s="36">
        <f>Table5[[#This Row],[Cantitatea real contractata]]*Table5[[#This Row],[Prețul fără TVA]]</f>
        <v>73360</v>
      </c>
      <c r="M237" s="36">
        <f>Table5[[#This Row],[Cantitatea real contractata]]*Table5[[#This Row],[Prețul cu TVA]]</f>
        <v>88032</v>
      </c>
      <c r="N237" s="36" t="s">
        <v>10</v>
      </c>
      <c r="O237" s="36" t="s">
        <v>5</v>
      </c>
      <c r="P237" s="37">
        <v>44762</v>
      </c>
      <c r="Q237" s="36" t="s">
        <v>626</v>
      </c>
    </row>
    <row r="238" spans="1:17" s="6" customFormat="1" ht="45" x14ac:dyDescent="0.25">
      <c r="A238" s="10"/>
      <c r="B238" s="29" t="s">
        <v>578</v>
      </c>
      <c r="C238" s="36" t="s">
        <v>232</v>
      </c>
      <c r="D238" s="36">
        <v>1</v>
      </c>
      <c r="E238" s="36" t="s">
        <v>0</v>
      </c>
      <c r="F238" s="36" t="s">
        <v>6</v>
      </c>
      <c r="G238" s="36">
        <v>13000</v>
      </c>
      <c r="H238" s="36">
        <f>'SC"Imunotehnomed"SRL corect'!$G209*'SC"Imunotehnomed"SRL corect'!$J209</f>
        <v>628.80000000000007</v>
      </c>
      <c r="I238" s="36">
        <v>2.62</v>
      </c>
      <c r="J238" s="36">
        <v>3.1440000000000001</v>
      </c>
      <c r="K238" s="36">
        <v>13000</v>
      </c>
      <c r="L238" s="36">
        <f>Table5[[#This Row],[Cantitatea real contractata]]*Table5[[#This Row],[Prețul fără TVA]]</f>
        <v>34060</v>
      </c>
      <c r="M238" s="36">
        <f>Table5[[#This Row],[Cantitatea real contractata]]*Table5[[#This Row],[Prețul cu TVA]]</f>
        <v>40872</v>
      </c>
      <c r="N238" s="36" t="s">
        <v>10</v>
      </c>
      <c r="O238" s="36" t="s">
        <v>5</v>
      </c>
      <c r="P238" s="37">
        <v>44762</v>
      </c>
      <c r="Q238" s="36" t="s">
        <v>626</v>
      </c>
    </row>
    <row r="239" spans="1:17" s="6" customFormat="1" ht="45" x14ac:dyDescent="0.25">
      <c r="A239" s="10"/>
      <c r="B239" s="29" t="s">
        <v>581</v>
      </c>
      <c r="C239" s="36" t="s">
        <v>235</v>
      </c>
      <c r="D239" s="36">
        <v>1</v>
      </c>
      <c r="E239" s="36" t="s">
        <v>0</v>
      </c>
      <c r="F239" s="36" t="s">
        <v>6</v>
      </c>
      <c r="G239" s="36">
        <v>200000</v>
      </c>
      <c r="H239" s="36">
        <f>'SC"Imunotehnomed"SRL corect'!$G212*'SC"Imunotehnomed"SRL corect'!$J212</f>
        <v>1572</v>
      </c>
      <c r="I239" s="36">
        <v>2.62</v>
      </c>
      <c r="J239" s="36">
        <v>3.1440000000000001</v>
      </c>
      <c r="K239" s="36">
        <v>200000</v>
      </c>
      <c r="L239" s="36">
        <f>Table5[[#This Row],[Cantitatea real contractata]]*Table5[[#This Row],[Prețul fără TVA]]</f>
        <v>524000</v>
      </c>
      <c r="M239" s="36">
        <f>Table5[[#This Row],[Cantitatea real contractata]]*Table5[[#This Row],[Prețul cu TVA]]</f>
        <v>628800</v>
      </c>
      <c r="N239" s="36" t="s">
        <v>10</v>
      </c>
      <c r="O239" s="36" t="s">
        <v>5</v>
      </c>
      <c r="P239" s="37">
        <v>44762</v>
      </c>
      <c r="Q239" s="36" t="s">
        <v>626</v>
      </c>
    </row>
    <row r="240" spans="1:17" s="6" customFormat="1" ht="45" x14ac:dyDescent="0.25">
      <c r="A240" s="10"/>
      <c r="B240" s="29" t="s">
        <v>583</v>
      </c>
      <c r="C240" s="36" t="s">
        <v>238</v>
      </c>
      <c r="D240" s="36">
        <v>1</v>
      </c>
      <c r="E240" s="36" t="s">
        <v>0</v>
      </c>
      <c r="F240" s="36" t="s">
        <v>6</v>
      </c>
      <c r="G240" s="36">
        <v>2500</v>
      </c>
      <c r="H240" s="36">
        <f>'SC"Imunotehnomed"SRL corect'!$G214*'SC"Imunotehnomed"SRL corect'!$J214</f>
        <v>314.40000000000003</v>
      </c>
      <c r="I240" s="36">
        <v>2.62</v>
      </c>
      <c r="J240" s="36">
        <v>3.1440000000000001</v>
      </c>
      <c r="K240" s="36">
        <v>2500</v>
      </c>
      <c r="L240" s="36">
        <f>Table5[[#This Row],[Cantitatea real contractata]]*Table5[[#This Row],[Prețul fără TVA]]</f>
        <v>6550</v>
      </c>
      <c r="M240" s="36">
        <f>Table5[[#This Row],[Cantitatea real contractata]]*Table5[[#This Row],[Prețul cu TVA]]</f>
        <v>7860</v>
      </c>
      <c r="N240" s="36" t="s">
        <v>10</v>
      </c>
      <c r="O240" s="36" t="s">
        <v>5</v>
      </c>
      <c r="P240" s="37">
        <v>44769</v>
      </c>
      <c r="Q240" s="36" t="s">
        <v>626</v>
      </c>
    </row>
    <row r="241" spans="1:17" s="6" customFormat="1" ht="45" x14ac:dyDescent="0.25">
      <c r="A241" s="10"/>
      <c r="B241" s="29" t="s">
        <v>584</v>
      </c>
      <c r="C241" s="36" t="s">
        <v>239</v>
      </c>
      <c r="D241" s="36">
        <v>1</v>
      </c>
      <c r="E241" s="36" t="s">
        <v>0</v>
      </c>
      <c r="F241" s="36" t="s">
        <v>6</v>
      </c>
      <c r="G241" s="36">
        <v>25000</v>
      </c>
      <c r="H241" s="36">
        <f>'SC"Imunotehnomed"SRL corect'!$G215*'SC"Imunotehnomed"SRL corect'!$J215</f>
        <v>9432</v>
      </c>
      <c r="I241" s="36">
        <v>2.62</v>
      </c>
      <c r="J241" s="36">
        <v>3.1440000000000001</v>
      </c>
      <c r="K241" s="36">
        <v>25000</v>
      </c>
      <c r="L241" s="36">
        <f>Table5[[#This Row],[Cantitatea real contractata]]*Table5[[#This Row],[Prețul fără TVA]]</f>
        <v>65500</v>
      </c>
      <c r="M241" s="36">
        <f>Table5[[#This Row],[Cantitatea real contractata]]*Table5[[#This Row],[Prețul cu TVA]]</f>
        <v>78600</v>
      </c>
      <c r="N241" s="36" t="s">
        <v>10</v>
      </c>
      <c r="O241" s="36" t="s">
        <v>5</v>
      </c>
      <c r="P241" s="37">
        <v>44762</v>
      </c>
      <c r="Q241" s="36" t="s">
        <v>628</v>
      </c>
    </row>
    <row r="242" spans="1:17" s="6" customFormat="1" ht="45" x14ac:dyDescent="0.25">
      <c r="A242" s="10"/>
      <c r="B242" s="29" t="s">
        <v>589</v>
      </c>
      <c r="C242" s="36" t="s">
        <v>244</v>
      </c>
      <c r="D242" s="36">
        <v>1</v>
      </c>
      <c r="E242" s="36" t="s">
        <v>0</v>
      </c>
      <c r="F242" s="36" t="s">
        <v>6</v>
      </c>
      <c r="G242" s="36">
        <v>21000</v>
      </c>
      <c r="H242" s="36">
        <f>'SC"Imunotehnomed"SRL corect'!$G220*'SC"Imunotehnomed"SRL corect'!$J220</f>
        <v>943.2</v>
      </c>
      <c r="I242" s="36">
        <v>2.62</v>
      </c>
      <c r="J242" s="36">
        <v>3.1440000000000001</v>
      </c>
      <c r="K242" s="36">
        <v>21000</v>
      </c>
      <c r="L242" s="36">
        <f>Table5[[#This Row],[Cantitatea real contractata]]*Table5[[#This Row],[Prețul fără TVA]]</f>
        <v>55020</v>
      </c>
      <c r="M242" s="36">
        <f>Table5[[#This Row],[Cantitatea real contractata]]*Table5[[#This Row],[Prețul cu TVA]]</f>
        <v>66024</v>
      </c>
      <c r="N242" s="36" t="s">
        <v>10</v>
      </c>
      <c r="O242" s="36" t="s">
        <v>5</v>
      </c>
      <c r="P242" s="37">
        <v>44785</v>
      </c>
      <c r="Q242" s="36" t="s">
        <v>626</v>
      </c>
    </row>
    <row r="243" spans="1:17" s="6" customFormat="1" ht="45" x14ac:dyDescent="0.25">
      <c r="A243" s="10"/>
      <c r="B243" s="29" t="s">
        <v>590</v>
      </c>
      <c r="C243" s="36" t="s">
        <v>245</v>
      </c>
      <c r="D243" s="36">
        <v>1</v>
      </c>
      <c r="E243" s="36" t="s">
        <v>0</v>
      </c>
      <c r="F243" s="36" t="s">
        <v>6</v>
      </c>
      <c r="G243" s="36">
        <v>19502</v>
      </c>
      <c r="H243" s="36">
        <f>'SC"Imunotehnomed"SRL corect'!$G221*'SC"Imunotehnomed"SRL corect'!$J221</f>
        <v>1257.6000000000001</v>
      </c>
      <c r="I243" s="36">
        <v>2.62</v>
      </c>
      <c r="J243" s="36">
        <v>3.1440000000000001</v>
      </c>
      <c r="K243" s="36">
        <v>19502</v>
      </c>
      <c r="L243" s="36">
        <f>Table5[[#This Row],[Cantitatea real contractata]]*Table5[[#This Row],[Prețul fără TVA]]</f>
        <v>51095.240000000005</v>
      </c>
      <c r="M243" s="36">
        <f>Table5[[#This Row],[Cantitatea real contractata]]*Table5[[#This Row],[Prețul cu TVA]]</f>
        <v>61314.288</v>
      </c>
      <c r="N243" s="36" t="s">
        <v>10</v>
      </c>
      <c r="O243" s="36" t="s">
        <v>5</v>
      </c>
      <c r="P243" s="37">
        <v>44762</v>
      </c>
      <c r="Q243" s="36" t="s">
        <v>626</v>
      </c>
    </row>
    <row r="244" spans="1:17" s="6" customFormat="1" ht="45" x14ac:dyDescent="0.25">
      <c r="A244" s="10"/>
      <c r="B244" s="29" t="s">
        <v>591</v>
      </c>
      <c r="C244" s="36" t="s">
        <v>246</v>
      </c>
      <c r="D244" s="36">
        <v>1</v>
      </c>
      <c r="E244" s="36" t="s">
        <v>0</v>
      </c>
      <c r="F244" s="36" t="s">
        <v>6</v>
      </c>
      <c r="G244" s="36">
        <v>30000</v>
      </c>
      <c r="H244" s="36">
        <f>'SC"Imunotehnomed"SRL corect'!$G222*'SC"Imunotehnomed"SRL corect'!$J222</f>
        <v>62.88</v>
      </c>
      <c r="I244" s="36">
        <v>2.62</v>
      </c>
      <c r="J244" s="36">
        <v>3.1440000000000001</v>
      </c>
      <c r="K244" s="36">
        <v>30000</v>
      </c>
      <c r="L244" s="36">
        <f>Table5[[#This Row],[Cantitatea real contractata]]*Table5[[#This Row],[Prețul fără TVA]]</f>
        <v>78600</v>
      </c>
      <c r="M244" s="36">
        <f>Table5[[#This Row],[Cantitatea real contractata]]*Table5[[#This Row],[Prețul cu TVA]]</f>
        <v>94320</v>
      </c>
      <c r="N244" s="36" t="s">
        <v>10</v>
      </c>
      <c r="O244" s="36" t="s">
        <v>5</v>
      </c>
      <c r="P244" s="37">
        <v>44762</v>
      </c>
      <c r="Q244" s="36" t="s">
        <v>626</v>
      </c>
    </row>
    <row r="245" spans="1:17" s="6" customFormat="1" ht="45" x14ac:dyDescent="0.25">
      <c r="A245" s="9"/>
      <c r="B245" s="29" t="s">
        <v>596</v>
      </c>
      <c r="C245" s="36" t="s">
        <v>251</v>
      </c>
      <c r="D245" s="36">
        <v>1</v>
      </c>
      <c r="E245" s="36" t="s">
        <v>0</v>
      </c>
      <c r="F245" s="36" t="s">
        <v>6</v>
      </c>
      <c r="G245" s="36">
        <v>32000</v>
      </c>
      <c r="H245" s="36">
        <f>'SC"Imunotehnomed"SRL corect'!$G227*'SC"Imunotehnomed"SRL corect'!$J227</f>
        <v>47160</v>
      </c>
      <c r="I245" s="36">
        <v>2.62</v>
      </c>
      <c r="J245" s="36">
        <v>3.1440000000000001</v>
      </c>
      <c r="K245" s="36">
        <v>32000</v>
      </c>
      <c r="L245" s="36">
        <f>Table5[[#This Row],[Cantitatea real contractata]]*Table5[[#This Row],[Prețul fără TVA]]</f>
        <v>83840</v>
      </c>
      <c r="M245" s="36">
        <f>Table5[[#This Row],[Cantitatea real contractata]]*Table5[[#This Row],[Prețul cu TVA]]</f>
        <v>100608</v>
      </c>
      <c r="N245" s="36" t="s">
        <v>10</v>
      </c>
      <c r="O245" s="36" t="s">
        <v>5</v>
      </c>
      <c r="P245" s="37">
        <v>44770</v>
      </c>
      <c r="Q245" s="36" t="s">
        <v>626</v>
      </c>
    </row>
    <row r="246" spans="1:17" s="6" customFormat="1" ht="45" x14ac:dyDescent="0.25">
      <c r="A246" s="10"/>
      <c r="B246" s="29" t="s">
        <v>599</v>
      </c>
      <c r="C246" s="36" t="s">
        <v>254</v>
      </c>
      <c r="D246" s="36">
        <v>1</v>
      </c>
      <c r="E246" s="36" t="s">
        <v>0</v>
      </c>
      <c r="F246" s="36" t="s">
        <v>6</v>
      </c>
      <c r="G246" s="36">
        <v>18000</v>
      </c>
      <c r="H246" s="36">
        <f>'SC"Imunotehnomed"SRL corect'!$G230*'SC"Imunotehnomed"SRL corect'!$J230</f>
        <v>157.20000000000002</v>
      </c>
      <c r="I246" s="36">
        <v>2.62</v>
      </c>
      <c r="J246" s="36">
        <v>3.1440000000000001</v>
      </c>
      <c r="K246" s="36">
        <v>18000</v>
      </c>
      <c r="L246" s="36">
        <f>Table5[[#This Row],[Cantitatea real contractata]]*Table5[[#This Row],[Prețul fără TVA]]</f>
        <v>47160</v>
      </c>
      <c r="M246" s="36">
        <f>Table5[[#This Row],[Cantitatea real contractata]]*Table5[[#This Row],[Prețul cu TVA]]</f>
        <v>56592</v>
      </c>
      <c r="N246" s="36" t="s">
        <v>10</v>
      </c>
      <c r="O246" s="36" t="s">
        <v>5</v>
      </c>
      <c r="P246" s="37">
        <v>44762</v>
      </c>
      <c r="Q246" s="36" t="s">
        <v>626</v>
      </c>
    </row>
    <row r="247" spans="1:17" s="6" customFormat="1" ht="45" x14ac:dyDescent="0.25">
      <c r="A247" s="10"/>
      <c r="B247" s="29" t="s">
        <v>603</v>
      </c>
      <c r="C247" s="36" t="s">
        <v>258</v>
      </c>
      <c r="D247" s="36">
        <v>1</v>
      </c>
      <c r="E247" s="36" t="s">
        <v>0</v>
      </c>
      <c r="F247" s="36" t="s">
        <v>6</v>
      </c>
      <c r="G247" s="36">
        <v>40000</v>
      </c>
      <c r="H247" s="36">
        <f>'SC"Imunotehnomed"SRL corect'!$G234*'SC"Imunotehnomed"SRL corect'!$J234</f>
        <v>47160</v>
      </c>
      <c r="I247" s="36">
        <v>2.62</v>
      </c>
      <c r="J247" s="36">
        <v>3.1440000000000001</v>
      </c>
      <c r="K247" s="36">
        <v>40000</v>
      </c>
      <c r="L247" s="36">
        <f>Table5[[#This Row],[Cantitatea real contractata]]*Table5[[#This Row],[Prețul fără TVA]]</f>
        <v>104800</v>
      </c>
      <c r="M247" s="36">
        <f>Table5[[#This Row],[Cantitatea real contractata]]*Table5[[#This Row],[Prețul cu TVA]]</f>
        <v>125760</v>
      </c>
      <c r="N247" s="36" t="s">
        <v>10</v>
      </c>
      <c r="O247" s="36" t="s">
        <v>5</v>
      </c>
      <c r="P247" s="37">
        <v>44762</v>
      </c>
      <c r="Q247" s="36" t="s">
        <v>626</v>
      </c>
    </row>
    <row r="248" spans="1:17" s="6" customFormat="1" ht="45" x14ac:dyDescent="0.25">
      <c r="A248" s="10"/>
      <c r="B248" s="29" t="s">
        <v>605</v>
      </c>
      <c r="C248" s="36" t="s">
        <v>260</v>
      </c>
      <c r="D248" s="36">
        <v>1</v>
      </c>
      <c r="E248" s="36" t="s">
        <v>0</v>
      </c>
      <c r="F248" s="36" t="s">
        <v>6</v>
      </c>
      <c r="G248" s="36">
        <v>34000</v>
      </c>
      <c r="H248" s="36">
        <f>'SC"Imunotehnomed"SRL corect'!$G236*'SC"Imunotehnomed"SRL corect'!$J236</f>
        <v>15720</v>
      </c>
      <c r="I248" s="36">
        <v>2.62</v>
      </c>
      <c r="J248" s="36">
        <v>3.1440000000000001</v>
      </c>
      <c r="K248" s="36">
        <v>34000</v>
      </c>
      <c r="L248" s="36">
        <f>Table5[[#This Row],[Cantitatea real contractata]]*Table5[[#This Row],[Prețul fără TVA]]</f>
        <v>89080</v>
      </c>
      <c r="M248" s="36">
        <f>Table5[[#This Row],[Cantitatea real contractata]]*Table5[[#This Row],[Prețul cu TVA]]</f>
        <v>106896</v>
      </c>
      <c r="N248" s="36" t="s">
        <v>10</v>
      </c>
      <c r="O248" s="36" t="s">
        <v>5</v>
      </c>
      <c r="P248" s="37">
        <v>44785</v>
      </c>
      <c r="Q248" s="36" t="s">
        <v>626</v>
      </c>
    </row>
    <row r="249" spans="1:17" s="6" customFormat="1" ht="45" x14ac:dyDescent="0.25">
      <c r="A249" s="10"/>
      <c r="B249" s="29" t="s">
        <v>607</v>
      </c>
      <c r="C249" s="36" t="s">
        <v>262</v>
      </c>
      <c r="D249" s="36">
        <v>1</v>
      </c>
      <c r="E249" s="36" t="s">
        <v>0</v>
      </c>
      <c r="F249" s="36" t="s">
        <v>6</v>
      </c>
      <c r="G249" s="36">
        <v>30000</v>
      </c>
      <c r="H249" s="36">
        <f>'SC"Imunotehnomed"SRL corect'!$G238*'SC"Imunotehnomed"SRL corect'!$J238</f>
        <v>40872</v>
      </c>
      <c r="I249" s="36">
        <v>2.62</v>
      </c>
      <c r="J249" s="36">
        <v>3.1440000000000001</v>
      </c>
      <c r="K249" s="36">
        <v>30000</v>
      </c>
      <c r="L249" s="36">
        <f>Table5[[#This Row],[Cantitatea real contractata]]*Table5[[#This Row],[Prețul fără TVA]]</f>
        <v>78600</v>
      </c>
      <c r="M249" s="36">
        <f>Table5[[#This Row],[Cantitatea real contractata]]*Table5[[#This Row],[Prețul cu TVA]]</f>
        <v>94320</v>
      </c>
      <c r="N249" s="36" t="s">
        <v>10</v>
      </c>
      <c r="O249" s="36" t="s">
        <v>5</v>
      </c>
      <c r="P249" s="37">
        <v>44762</v>
      </c>
      <c r="Q249" s="36" t="s">
        <v>626</v>
      </c>
    </row>
    <row r="250" spans="1:17" s="6" customFormat="1" ht="45" x14ac:dyDescent="0.25">
      <c r="A250" s="10"/>
      <c r="B250" s="29" t="s">
        <v>611</v>
      </c>
      <c r="C250" s="36" t="s">
        <v>266</v>
      </c>
      <c r="D250" s="36">
        <v>1</v>
      </c>
      <c r="E250" s="36" t="s">
        <v>0</v>
      </c>
      <c r="F250" s="36" t="s">
        <v>6</v>
      </c>
      <c r="G250" s="36">
        <v>90000</v>
      </c>
      <c r="H250" s="36">
        <f>'SC"Imunotehnomed"SRL corect'!$G242*'SC"Imunotehnomed"SRL corect'!$J242</f>
        <v>66024</v>
      </c>
      <c r="I250" s="36">
        <v>2.62</v>
      </c>
      <c r="J250" s="36">
        <v>3.1440000000000001</v>
      </c>
      <c r="K250" s="36">
        <v>90000</v>
      </c>
      <c r="L250" s="36">
        <f>Table5[[#This Row],[Cantitatea real contractata]]*Table5[[#This Row],[Prețul fără TVA]]</f>
        <v>235800</v>
      </c>
      <c r="M250" s="36">
        <f>Table5[[#This Row],[Cantitatea real contractata]]*Table5[[#This Row],[Prețul cu TVA]]</f>
        <v>282960</v>
      </c>
      <c r="N250" s="36" t="s">
        <v>10</v>
      </c>
      <c r="O250" s="36" t="s">
        <v>5</v>
      </c>
      <c r="P250" s="37">
        <v>44762</v>
      </c>
      <c r="Q250" s="36" t="s">
        <v>626</v>
      </c>
    </row>
    <row r="251" spans="1:17" s="6" customFormat="1" ht="45" x14ac:dyDescent="0.25">
      <c r="A251" s="10"/>
      <c r="B251" s="29" t="s">
        <v>612</v>
      </c>
      <c r="C251" s="36" t="s">
        <v>267</v>
      </c>
      <c r="D251" s="36">
        <v>1</v>
      </c>
      <c r="E251" s="36" t="s">
        <v>0</v>
      </c>
      <c r="F251" s="36" t="s">
        <v>6</v>
      </c>
      <c r="G251" s="36">
        <v>30000</v>
      </c>
      <c r="H251" s="36">
        <f>'SC"Imunotehnomed"SRL corect'!$G243*'SC"Imunotehnomed"SRL corect'!$J243</f>
        <v>61314.288</v>
      </c>
      <c r="I251" s="36">
        <v>2.62</v>
      </c>
      <c r="J251" s="36">
        <v>3.1440000000000001</v>
      </c>
      <c r="K251" s="36">
        <v>30000</v>
      </c>
      <c r="L251" s="36">
        <f>Table5[[#This Row],[Cantitatea real contractata]]*Table5[[#This Row],[Prețul fără TVA]]</f>
        <v>78600</v>
      </c>
      <c r="M251" s="36">
        <f>Table5[[#This Row],[Cantitatea real contractata]]*Table5[[#This Row],[Prețul cu TVA]]</f>
        <v>94320</v>
      </c>
      <c r="N251" s="36" t="s">
        <v>10</v>
      </c>
      <c r="O251" s="36" t="s">
        <v>5</v>
      </c>
      <c r="P251" s="37">
        <v>44762</v>
      </c>
      <c r="Q251" s="36" t="s">
        <v>626</v>
      </c>
    </row>
    <row r="252" spans="1:17" s="6" customFormat="1" ht="45" x14ac:dyDescent="0.25">
      <c r="A252" s="10"/>
      <c r="B252" s="29" t="s">
        <v>619</v>
      </c>
      <c r="C252" s="36" t="s">
        <v>274</v>
      </c>
      <c r="D252" s="36">
        <v>1</v>
      </c>
      <c r="E252" s="36" t="s">
        <v>0</v>
      </c>
      <c r="F252" s="36" t="s">
        <v>6</v>
      </c>
      <c r="G252" s="36">
        <v>24000</v>
      </c>
      <c r="H252" s="36">
        <f>'SC"Imunotehnomed"SRL corect'!$G250*'SC"Imunotehnomed"SRL corect'!$J250</f>
        <v>282960</v>
      </c>
      <c r="I252" s="36">
        <v>2.62</v>
      </c>
      <c r="J252" s="36">
        <v>3.1440000000000001</v>
      </c>
      <c r="K252" s="36">
        <v>24000</v>
      </c>
      <c r="L252" s="36">
        <f>Table5[[#This Row],[Cantitatea real contractata]]*Table5[[#This Row],[Prețul fără TVA]]</f>
        <v>62880</v>
      </c>
      <c r="M252" s="36">
        <f>Table5[[#This Row],[Cantitatea real contractata]]*Table5[[#This Row],[Prețul cu TVA]]</f>
        <v>75456</v>
      </c>
      <c r="N252" s="36" t="s">
        <v>10</v>
      </c>
      <c r="O252" s="36" t="s">
        <v>5</v>
      </c>
      <c r="P252" s="37">
        <v>44762</v>
      </c>
      <c r="Q252" s="36" t="s">
        <v>626</v>
      </c>
    </row>
    <row r="253" spans="1:17" s="6" customFormat="1" ht="45" x14ac:dyDescent="0.25">
      <c r="A253" s="11"/>
      <c r="B253" s="46" t="s">
        <v>621</v>
      </c>
      <c r="C253" s="36" t="s">
        <v>276</v>
      </c>
      <c r="D253" s="36">
        <v>1</v>
      </c>
      <c r="E253" s="36" t="s">
        <v>0</v>
      </c>
      <c r="F253" s="36" t="s">
        <v>6</v>
      </c>
      <c r="G253" s="36">
        <v>40000</v>
      </c>
      <c r="H253" s="36">
        <f>'SC"Imunotehnomed"SRL corect'!$G252*'SC"Imunotehnomed"SRL corect'!$J252</f>
        <v>75456</v>
      </c>
      <c r="I253" s="36">
        <v>2.62</v>
      </c>
      <c r="J253" s="36">
        <v>3.1440000000000001</v>
      </c>
      <c r="K253" s="36">
        <v>40000</v>
      </c>
      <c r="L253" s="36">
        <f>Table5[[#This Row],[Cantitatea real contractata]]*Table5[[#This Row],[Prețul fără TVA]]</f>
        <v>104800</v>
      </c>
      <c r="M253" s="36">
        <f>Table5[[#This Row],[Cantitatea real contractata]]*Table5[[#This Row],[Prețul cu TVA]]</f>
        <v>125760</v>
      </c>
      <c r="N253" s="36" t="s">
        <v>10</v>
      </c>
      <c r="O253" s="36" t="s">
        <v>5</v>
      </c>
      <c r="P253" s="37">
        <v>44762</v>
      </c>
      <c r="Q253" s="36" t="s">
        <v>626</v>
      </c>
    </row>
    <row r="257" spans="2:3" x14ac:dyDescent="0.25">
      <c r="B257" s="47"/>
      <c r="C257" s="20" t="s">
        <v>623</v>
      </c>
    </row>
    <row r="258" spans="2:3" x14ac:dyDescent="0.25">
      <c r="B258" s="48"/>
      <c r="C258" s="20" t="s">
        <v>630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DITA ESTFARM S.R.L 01</vt:lpstr>
      <vt:lpstr>SC"Imunotehnomed"SRL corect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Пользователь Windows</cp:lastModifiedBy>
  <cp:lastPrinted>2022-08-23T07:54:23Z</cp:lastPrinted>
  <dcterms:created xsi:type="dcterms:W3CDTF">2021-08-02T12:51:17Z</dcterms:created>
  <dcterms:modified xsi:type="dcterms:W3CDTF">2022-09-13T11:21:00Z</dcterms:modified>
</cp:coreProperties>
</file>