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pcs 1\Desktop\"/>
    </mc:Choice>
  </mc:AlternateContent>
  <bookViews>
    <workbookView xWindow="0" yWindow="0" windowWidth="11205" windowHeight="8490" tabRatio="792" firstSheet="4" activeTab="4"/>
  </bookViews>
  <sheets>
    <sheet name="Lista de distributie" sheetId="1" state="hidden" r:id="rId1"/>
    <sheet name="Lista de distributie (2)" sheetId="2" state="hidden" r:id="rId2"/>
    <sheet name="PT1" sheetId="3" state="hidden" r:id="rId3"/>
    <sheet name="PT2" sheetId="4" state="hidden" r:id="rId4"/>
    <sheet name="Ecochimie 01" sheetId="5" r:id="rId5"/>
    <sheet name="ICS &quot;Farmina&quot; SRL 02" sheetId="6" r:id="rId6"/>
    <sheet name="IM Natusana SRL 03" sheetId="7" r:id="rId7"/>
    <sheet name="Medglobalfarm 04" sheetId="8" r:id="rId8"/>
    <sheet name="MED-M 05" sheetId="9" r:id="rId9"/>
    <sheet name="SOGNO 06" sheetId="10" r:id="rId10"/>
  </sheets>
  <definedNames>
    <definedName name="_xlnm._FilterDatabase" localSheetId="6" hidden="1">'IM Natusana SRL 03'!$A$3:$N$353</definedName>
    <definedName name="_xlnm._FilterDatabase" localSheetId="0" hidden="1">'Lista de distributie'!$A$1:$MH$82</definedName>
    <definedName name="_xlnm._FilterDatabase" localSheetId="1" hidden="1">'Lista de distributie (2)'!$A$1:$MH$82</definedName>
    <definedName name="_xlnm._FilterDatabase" localSheetId="9" hidden="1">'SOGNO 06'!$A$3:$O$127</definedName>
  </definedNames>
  <calcPr calcId="162913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2" i="8" l="1"/>
  <c r="K215" i="7" l="1"/>
  <c r="K5" i="10" l="1"/>
  <c r="K6" i="10"/>
  <c r="K8" i="10"/>
  <c r="K10" i="10"/>
  <c r="K11" i="10"/>
  <c r="K12" i="10"/>
  <c r="K14" i="10"/>
  <c r="K15" i="10"/>
  <c r="K17" i="10"/>
  <c r="K18" i="10"/>
  <c r="K19" i="10"/>
  <c r="K21" i="10"/>
  <c r="K22" i="10"/>
  <c r="K24" i="10"/>
  <c r="K26" i="10"/>
  <c r="K27" i="10"/>
  <c r="K28" i="10"/>
  <c r="K30" i="10"/>
  <c r="K31" i="10"/>
  <c r="K32" i="10"/>
  <c r="K34" i="10"/>
  <c r="K35" i="10"/>
  <c r="K36" i="10"/>
  <c r="K37" i="10"/>
  <c r="K38" i="10"/>
  <c r="K40" i="10"/>
  <c r="K42" i="10"/>
  <c r="K43" i="10"/>
  <c r="K45" i="10"/>
  <c r="K46" i="10"/>
  <c r="K48" i="10"/>
  <c r="K49" i="10"/>
  <c r="K50" i="10"/>
  <c r="K51" i="10"/>
  <c r="K53" i="10"/>
  <c r="K54" i="10"/>
  <c r="K55" i="10"/>
  <c r="K57" i="10"/>
  <c r="K58" i="10"/>
  <c r="K60" i="10"/>
  <c r="K61" i="10"/>
  <c r="K62" i="10"/>
  <c r="K64" i="10"/>
  <c r="K66" i="10"/>
  <c r="K67" i="10"/>
  <c r="K68" i="10"/>
  <c r="K70" i="10"/>
  <c r="K71" i="10"/>
  <c r="K73" i="10"/>
  <c r="K74" i="10"/>
  <c r="K75" i="10"/>
  <c r="K76" i="10"/>
  <c r="K78" i="10"/>
  <c r="K79" i="10"/>
  <c r="K80" i="10"/>
  <c r="K82" i="10"/>
  <c r="K83" i="10"/>
  <c r="K84" i="10"/>
  <c r="K86" i="10"/>
  <c r="K88" i="10"/>
  <c r="K90" i="10"/>
  <c r="K92" i="10"/>
  <c r="K93" i="10"/>
  <c r="K94" i="10"/>
  <c r="K95" i="10"/>
  <c r="K97" i="10"/>
  <c r="K99" i="10"/>
  <c r="K101" i="10"/>
  <c r="K102" i="10"/>
  <c r="K103" i="10"/>
  <c r="K105" i="10"/>
  <c r="K106" i="10"/>
  <c r="K108" i="10"/>
  <c r="K110" i="10"/>
  <c r="K111" i="10"/>
  <c r="K112" i="10"/>
  <c r="K113" i="10"/>
  <c r="K115" i="10"/>
  <c r="K116" i="10"/>
  <c r="K117" i="10"/>
  <c r="K118" i="10"/>
  <c r="K119" i="10"/>
  <c r="K121" i="10"/>
  <c r="K122" i="10"/>
  <c r="K123" i="10"/>
  <c r="K125" i="10"/>
  <c r="K127" i="10"/>
  <c r="L5" i="10"/>
  <c r="L6" i="10"/>
  <c r="L8" i="10"/>
  <c r="L10" i="10"/>
  <c r="L11" i="10"/>
  <c r="L12" i="10"/>
  <c r="L14" i="10"/>
  <c r="L15" i="10"/>
  <c r="L17" i="10"/>
  <c r="L18" i="10"/>
  <c r="L19" i="10"/>
  <c r="L21" i="10"/>
  <c r="L22" i="10"/>
  <c r="L24" i="10"/>
  <c r="L26" i="10"/>
  <c r="L27" i="10"/>
  <c r="L28" i="10"/>
  <c r="L30" i="10"/>
  <c r="L31" i="10"/>
  <c r="L32" i="10"/>
  <c r="L34" i="10"/>
  <c r="L35" i="10"/>
  <c r="L36" i="10"/>
  <c r="L37" i="10"/>
  <c r="L38" i="10"/>
  <c r="L40" i="10"/>
  <c r="L42" i="10"/>
  <c r="L43" i="10"/>
  <c r="L45" i="10"/>
  <c r="L46" i="10"/>
  <c r="L48" i="10"/>
  <c r="L49" i="10"/>
  <c r="L50" i="10"/>
  <c r="L51" i="10"/>
  <c r="L53" i="10"/>
  <c r="L54" i="10"/>
  <c r="L55" i="10"/>
  <c r="L57" i="10"/>
  <c r="L58" i="10"/>
  <c r="L60" i="10"/>
  <c r="L61" i="10"/>
  <c r="L62" i="10"/>
  <c r="L64" i="10"/>
  <c r="L66" i="10"/>
  <c r="L67" i="10"/>
  <c r="L68" i="10"/>
  <c r="L70" i="10"/>
  <c r="L71" i="10"/>
  <c r="L73" i="10"/>
  <c r="L74" i="10"/>
  <c r="L75" i="10"/>
  <c r="L76" i="10"/>
  <c r="L78" i="10"/>
  <c r="L79" i="10"/>
  <c r="L80" i="10"/>
  <c r="L82" i="10"/>
  <c r="L83" i="10"/>
  <c r="L84" i="10"/>
  <c r="L86" i="10"/>
  <c r="L88" i="10"/>
  <c r="L90" i="10"/>
  <c r="L92" i="10"/>
  <c r="L93" i="10"/>
  <c r="L94" i="10"/>
  <c r="L95" i="10"/>
  <c r="L97" i="10"/>
  <c r="L99" i="10"/>
  <c r="L101" i="10"/>
  <c r="L102" i="10"/>
  <c r="L103" i="10"/>
  <c r="L105" i="10"/>
  <c r="L106" i="10"/>
  <c r="L108" i="10"/>
  <c r="L110" i="10"/>
  <c r="L111" i="10"/>
  <c r="L112" i="10"/>
  <c r="L113" i="10"/>
  <c r="L115" i="10"/>
  <c r="L116" i="10"/>
  <c r="L117" i="10"/>
  <c r="L118" i="10"/>
  <c r="L119" i="10"/>
  <c r="L121" i="10"/>
  <c r="L122" i="10"/>
  <c r="L123" i="10"/>
  <c r="L125" i="10"/>
  <c r="L127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J5" i="7"/>
  <c r="J7" i="7"/>
  <c r="J8" i="7"/>
  <c r="J10" i="7"/>
  <c r="J12" i="7"/>
  <c r="J14" i="7"/>
  <c r="J16" i="7"/>
  <c r="J18" i="7"/>
  <c r="J20" i="7"/>
  <c r="J21" i="7"/>
  <c r="J23" i="7"/>
  <c r="J25" i="7"/>
  <c r="J27" i="7"/>
  <c r="J29" i="7"/>
  <c r="J30" i="7"/>
  <c r="J32" i="7"/>
  <c r="J34" i="7"/>
  <c r="J36" i="7"/>
  <c r="J38" i="7"/>
  <c r="J40" i="7"/>
  <c r="J42" i="7"/>
  <c r="J44" i="7"/>
  <c r="J46" i="7"/>
  <c r="J48" i="7"/>
  <c r="J49" i="7"/>
  <c r="J51" i="7"/>
  <c r="J53" i="7"/>
  <c r="J55" i="7"/>
  <c r="J57" i="7"/>
  <c r="J59" i="7"/>
  <c r="J61" i="7"/>
  <c r="J63" i="7"/>
  <c r="J65" i="7"/>
  <c r="J67" i="7"/>
  <c r="J68" i="7"/>
  <c r="J70" i="7"/>
  <c r="J72" i="7"/>
  <c r="J74" i="7"/>
  <c r="J76" i="7"/>
  <c r="J78" i="7"/>
  <c r="J80" i="7"/>
  <c r="J82" i="7"/>
  <c r="J84" i="7"/>
  <c r="J86" i="7"/>
  <c r="J88" i="7"/>
  <c r="J90" i="7"/>
  <c r="J92" i="7"/>
  <c r="J94" i="7"/>
  <c r="J96" i="7"/>
  <c r="J98" i="7"/>
  <c r="J100" i="7"/>
  <c r="J102" i="7"/>
  <c r="J104" i="7"/>
  <c r="J106" i="7"/>
  <c r="J108" i="7"/>
  <c r="J110" i="7"/>
  <c r="J112" i="7"/>
  <c r="J114" i="7"/>
  <c r="J116" i="7"/>
  <c r="J118" i="7"/>
  <c r="J119" i="7"/>
  <c r="J121" i="7"/>
  <c r="J123" i="7"/>
  <c r="J125" i="7"/>
  <c r="J127" i="7"/>
  <c r="J129" i="7"/>
  <c r="J131" i="7"/>
  <c r="J133" i="7"/>
  <c r="J135" i="7"/>
  <c r="J137" i="7"/>
  <c r="J139" i="7"/>
  <c r="J140" i="7"/>
  <c r="J142" i="7"/>
  <c r="J144" i="7"/>
  <c r="J146" i="7"/>
  <c r="J148" i="7"/>
  <c r="J150" i="7"/>
  <c r="J152" i="7"/>
  <c r="J154" i="7"/>
  <c r="J156" i="7"/>
  <c r="J158" i="7"/>
  <c r="J160" i="7"/>
  <c r="J162" i="7"/>
  <c r="J164" i="7"/>
  <c r="J166" i="7"/>
  <c r="J168" i="7"/>
  <c r="J170" i="7"/>
  <c r="J172" i="7"/>
  <c r="J174" i="7"/>
  <c r="J175" i="7"/>
  <c r="J177" i="7"/>
  <c r="J178" i="7"/>
  <c r="J180" i="7"/>
  <c r="J181" i="7"/>
  <c r="J183" i="7"/>
  <c r="J185" i="7"/>
  <c r="J187" i="7"/>
  <c r="J189" i="7"/>
  <c r="J191" i="7"/>
  <c r="J193" i="7"/>
  <c r="J195" i="7"/>
  <c r="J197" i="7"/>
  <c r="J199" i="7"/>
  <c r="J203" i="7"/>
  <c r="J205" i="7"/>
  <c r="J206" i="7"/>
  <c r="J208" i="7"/>
  <c r="J210" i="7"/>
  <c r="J212" i="7"/>
  <c r="J214" i="7"/>
  <c r="J216" i="7"/>
  <c r="J218" i="7"/>
  <c r="J220" i="7"/>
  <c r="J222" i="7"/>
  <c r="J224" i="7"/>
  <c r="J226" i="7"/>
  <c r="J228" i="7"/>
  <c r="J230" i="7"/>
  <c r="J232" i="7"/>
  <c r="J234" i="7"/>
  <c r="J236" i="7"/>
  <c r="J238" i="7"/>
  <c r="J240" i="7"/>
  <c r="J242" i="7"/>
  <c r="J244" i="7"/>
  <c r="J246" i="7"/>
  <c r="J248" i="7"/>
  <c r="J249" i="7"/>
  <c r="J251" i="7"/>
  <c r="J253" i="7"/>
  <c r="J255" i="7"/>
  <c r="J257" i="7"/>
  <c r="J258" i="7"/>
  <c r="J260" i="7"/>
  <c r="J261" i="7"/>
  <c r="J263" i="7"/>
  <c r="J265" i="7"/>
  <c r="J267" i="7"/>
  <c r="J268" i="7"/>
  <c r="J270" i="7"/>
  <c r="J272" i="7"/>
  <c r="J274" i="7"/>
  <c r="J276" i="7"/>
  <c r="J278" i="7"/>
  <c r="J280" i="7"/>
  <c r="J282" i="7"/>
  <c r="J284" i="7"/>
  <c r="J286" i="7"/>
  <c r="J288" i="7"/>
  <c r="J290" i="7"/>
  <c r="J292" i="7"/>
  <c r="J294" i="7"/>
  <c r="J295" i="7"/>
  <c r="J297" i="7"/>
  <c r="J299" i="7"/>
  <c r="J300" i="7"/>
  <c r="J302" i="7"/>
  <c r="J304" i="7"/>
  <c r="J306" i="7"/>
  <c r="J308" i="7"/>
  <c r="J310" i="7"/>
  <c r="J311" i="7"/>
  <c r="J313" i="7"/>
  <c r="J315" i="7"/>
  <c r="J316" i="7"/>
  <c r="J318" i="7"/>
  <c r="J320" i="7"/>
  <c r="J321" i="7"/>
  <c r="J323" i="7"/>
  <c r="J325" i="7"/>
  <c r="J327" i="7"/>
  <c r="J328" i="7"/>
  <c r="J330" i="7"/>
  <c r="J332" i="7"/>
  <c r="J333" i="7"/>
  <c r="J335" i="7"/>
  <c r="J337" i="7"/>
  <c r="J338" i="7"/>
  <c r="J340" i="7"/>
  <c r="J341" i="7"/>
  <c r="J343" i="7"/>
  <c r="J344" i="7"/>
  <c r="J346" i="7"/>
  <c r="J347" i="7"/>
  <c r="J349" i="7"/>
  <c r="J351" i="7"/>
  <c r="J353" i="7"/>
  <c r="K5" i="7"/>
  <c r="K7" i="7"/>
  <c r="K8" i="7"/>
  <c r="K10" i="7"/>
  <c r="K12" i="7"/>
  <c r="K14" i="7"/>
  <c r="K16" i="7"/>
  <c r="K18" i="7"/>
  <c r="K20" i="7"/>
  <c r="K21" i="7"/>
  <c r="K23" i="7"/>
  <c r="K25" i="7"/>
  <c r="K27" i="7"/>
  <c r="K29" i="7"/>
  <c r="K30" i="7"/>
  <c r="K32" i="7"/>
  <c r="K34" i="7"/>
  <c r="K36" i="7"/>
  <c r="K38" i="7"/>
  <c r="K40" i="7"/>
  <c r="K42" i="7"/>
  <c r="K44" i="7"/>
  <c r="K46" i="7"/>
  <c r="K48" i="7"/>
  <c r="K49" i="7"/>
  <c r="K51" i="7"/>
  <c r="K53" i="7"/>
  <c r="K55" i="7"/>
  <c r="K57" i="7"/>
  <c r="K59" i="7"/>
  <c r="K61" i="7"/>
  <c r="K63" i="7"/>
  <c r="K65" i="7"/>
  <c r="K67" i="7"/>
  <c r="K68" i="7"/>
  <c r="K70" i="7"/>
  <c r="K72" i="7"/>
  <c r="K74" i="7"/>
  <c r="K76" i="7"/>
  <c r="K78" i="7"/>
  <c r="K80" i="7"/>
  <c r="K82" i="7"/>
  <c r="K84" i="7"/>
  <c r="K86" i="7"/>
  <c r="K88" i="7"/>
  <c r="K90" i="7"/>
  <c r="K92" i="7"/>
  <c r="K94" i="7"/>
  <c r="K96" i="7"/>
  <c r="K98" i="7"/>
  <c r="K100" i="7"/>
  <c r="K102" i="7"/>
  <c r="K104" i="7"/>
  <c r="K106" i="7"/>
  <c r="K108" i="7"/>
  <c r="K110" i="7"/>
  <c r="K112" i="7"/>
  <c r="K114" i="7"/>
  <c r="K116" i="7"/>
  <c r="K118" i="7"/>
  <c r="K119" i="7"/>
  <c r="K121" i="7"/>
  <c r="K123" i="7"/>
  <c r="K125" i="7"/>
  <c r="K127" i="7"/>
  <c r="K129" i="7"/>
  <c r="K131" i="7"/>
  <c r="K133" i="7"/>
  <c r="K135" i="7"/>
  <c r="K137" i="7"/>
  <c r="K139" i="7"/>
  <c r="K140" i="7"/>
  <c r="K142" i="7"/>
  <c r="K144" i="7"/>
  <c r="K146" i="7"/>
  <c r="K148" i="7"/>
  <c r="K150" i="7"/>
  <c r="K152" i="7"/>
  <c r="K154" i="7"/>
  <c r="K156" i="7"/>
  <c r="K158" i="7"/>
  <c r="K160" i="7"/>
  <c r="K162" i="7"/>
  <c r="K164" i="7"/>
  <c r="K166" i="7"/>
  <c r="K168" i="7"/>
  <c r="K170" i="7"/>
  <c r="K172" i="7"/>
  <c r="K174" i="7"/>
  <c r="K175" i="7"/>
  <c r="K177" i="7"/>
  <c r="K178" i="7"/>
  <c r="K180" i="7"/>
  <c r="K181" i="7"/>
  <c r="K183" i="7"/>
  <c r="K185" i="7"/>
  <c r="K187" i="7"/>
  <c r="K189" i="7"/>
  <c r="K191" i="7"/>
  <c r="K193" i="7"/>
  <c r="K195" i="7"/>
  <c r="K197" i="7"/>
  <c r="K199" i="7"/>
  <c r="K201" i="7"/>
  <c r="K203" i="7"/>
  <c r="K205" i="7"/>
  <c r="K206" i="7"/>
  <c r="K208" i="7"/>
  <c r="K210" i="7"/>
  <c r="K212" i="7"/>
  <c r="K214" i="7"/>
  <c r="K216" i="7"/>
  <c r="K218" i="7"/>
  <c r="K220" i="7"/>
  <c r="K222" i="7"/>
  <c r="K224" i="7"/>
  <c r="K226" i="7"/>
  <c r="K228" i="7"/>
  <c r="K230" i="7"/>
  <c r="K232" i="7"/>
  <c r="K234" i="7"/>
  <c r="K236" i="7"/>
  <c r="K238" i="7"/>
  <c r="K240" i="7"/>
  <c r="K242" i="7"/>
  <c r="K244" i="7"/>
  <c r="K246" i="7"/>
  <c r="K248" i="7"/>
  <c r="K249" i="7"/>
  <c r="K251" i="7"/>
  <c r="K253" i="7"/>
  <c r="K255" i="7"/>
  <c r="K257" i="7"/>
  <c r="K258" i="7"/>
  <c r="K260" i="7"/>
  <c r="K261" i="7"/>
  <c r="K263" i="7"/>
  <c r="K265" i="7"/>
  <c r="K267" i="7"/>
  <c r="K268" i="7"/>
  <c r="K270" i="7"/>
  <c r="K272" i="7"/>
  <c r="K274" i="7"/>
  <c r="K276" i="7"/>
  <c r="K278" i="7"/>
  <c r="K280" i="7"/>
  <c r="K282" i="7"/>
  <c r="K284" i="7"/>
  <c r="K286" i="7"/>
  <c r="K288" i="7"/>
  <c r="K290" i="7"/>
  <c r="K292" i="7"/>
  <c r="K294" i="7"/>
  <c r="K295" i="7"/>
  <c r="K297" i="7"/>
  <c r="K299" i="7"/>
  <c r="K300" i="7"/>
  <c r="K302" i="7"/>
  <c r="K304" i="7"/>
  <c r="K306" i="7"/>
  <c r="K308" i="7"/>
  <c r="K310" i="7"/>
  <c r="K311" i="7"/>
  <c r="K313" i="7"/>
  <c r="K315" i="7"/>
  <c r="K316" i="7"/>
  <c r="K318" i="7"/>
  <c r="K320" i="7"/>
  <c r="K321" i="7"/>
  <c r="K323" i="7"/>
  <c r="K325" i="7"/>
  <c r="K327" i="7"/>
  <c r="K328" i="7"/>
  <c r="K330" i="7"/>
  <c r="K332" i="7"/>
  <c r="K333" i="7"/>
  <c r="K335" i="7"/>
  <c r="K337" i="7"/>
  <c r="K338" i="7"/>
  <c r="K340" i="7"/>
  <c r="K341" i="7"/>
  <c r="K343" i="7"/>
  <c r="K344" i="7"/>
  <c r="K346" i="7"/>
  <c r="K347" i="7"/>
  <c r="K349" i="7"/>
  <c r="K351" i="7"/>
  <c r="K353" i="7"/>
  <c r="K352" i="7" s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K6" i="7" l="1"/>
  <c r="L41" i="10"/>
  <c r="K16" i="10"/>
  <c r="K7" i="10"/>
  <c r="L91" i="10"/>
  <c r="L25" i="10"/>
  <c r="K126" i="10"/>
  <c r="K109" i="10"/>
  <c r="K29" i="10"/>
  <c r="L100" i="10"/>
  <c r="L87" i="10"/>
  <c r="L69" i="10"/>
  <c r="L52" i="10"/>
  <c r="L23" i="10"/>
  <c r="K65" i="10"/>
  <c r="K39" i="10"/>
  <c r="K20" i="10"/>
  <c r="K13" i="10"/>
  <c r="L114" i="10"/>
  <c r="L98" i="10"/>
  <c r="L85" i="10"/>
  <c r="L59" i="10"/>
  <c r="L44" i="10"/>
  <c r="L16" i="10"/>
  <c r="L7" i="10"/>
  <c r="L124" i="10"/>
  <c r="K25" i="10"/>
  <c r="L120" i="10"/>
  <c r="L63" i="10"/>
  <c r="L47" i="10"/>
  <c r="L33" i="10"/>
  <c r="L9" i="10"/>
  <c r="K114" i="10"/>
  <c r="K98" i="10"/>
  <c r="K85" i="10"/>
  <c r="K59" i="10"/>
  <c r="K44" i="10"/>
  <c r="L107" i="10"/>
  <c r="L77" i="10"/>
  <c r="L104" i="10"/>
  <c r="L89" i="10"/>
  <c r="L72" i="10"/>
  <c r="L56" i="10"/>
  <c r="K91" i="10"/>
  <c r="L126" i="10"/>
  <c r="L109" i="10"/>
  <c r="L96" i="10"/>
  <c r="L81" i="10"/>
  <c r="L29" i="10"/>
  <c r="L65" i="10"/>
  <c r="L39" i="10"/>
  <c r="L20" i="10"/>
  <c r="L13" i="10"/>
  <c r="K100" i="10"/>
  <c r="K87" i="10"/>
  <c r="K69" i="10"/>
  <c r="K52" i="10"/>
  <c r="K23" i="10"/>
  <c r="K124" i="10"/>
  <c r="K107" i="10"/>
  <c r="K77" i="10"/>
  <c r="K41" i="10"/>
  <c r="K120" i="10"/>
  <c r="K63" i="10"/>
  <c r="K47" i="10"/>
  <c r="K33" i="10"/>
  <c r="K9" i="10"/>
  <c r="K104" i="10"/>
  <c r="K89" i="10"/>
  <c r="K72" i="10"/>
  <c r="K56" i="10"/>
  <c r="K96" i="10"/>
  <c r="K81" i="10"/>
  <c r="K4" i="10"/>
  <c r="L4" i="10"/>
  <c r="J352" i="7"/>
  <c r="J350" i="7" s="1"/>
  <c r="J348" i="7" s="1"/>
  <c r="J345" i="7" s="1"/>
  <c r="J342" i="7" s="1"/>
  <c r="J339" i="7" s="1"/>
  <c r="J336" i="7" s="1"/>
  <c r="J334" i="7" s="1"/>
  <c r="J331" i="7" s="1"/>
  <c r="J329" i="7" s="1"/>
  <c r="J326" i="7" s="1"/>
  <c r="J324" i="7" s="1"/>
  <c r="J322" i="7" s="1"/>
  <c r="J319" i="7" s="1"/>
  <c r="J317" i="7" s="1"/>
  <c r="J314" i="7" s="1"/>
  <c r="J312" i="7" s="1"/>
  <c r="K350" i="7"/>
  <c r="K348" i="7" s="1"/>
  <c r="K345" i="7" s="1"/>
  <c r="K342" i="7" s="1"/>
  <c r="K339" i="7" s="1"/>
  <c r="K336" i="7" s="1"/>
  <c r="K334" i="7" s="1"/>
  <c r="K331" i="7" s="1"/>
  <c r="K329" i="7" s="1"/>
  <c r="K326" i="7" s="1"/>
  <c r="K324" i="7" s="1"/>
  <c r="K322" i="7" s="1"/>
  <c r="K319" i="7" s="1"/>
  <c r="K317" i="7" s="1"/>
  <c r="K314" i="7" s="1"/>
  <c r="K312" i="7" s="1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EZ9" i="2"/>
  <c r="FA9" i="2"/>
  <c r="FB9" i="2"/>
  <c r="FC9" i="2"/>
  <c r="FD9" i="2"/>
  <c r="FE9" i="2"/>
  <c r="FF9" i="2"/>
  <c r="FG9" i="2"/>
  <c r="FH9" i="2"/>
  <c r="FI9" i="2"/>
  <c r="FJ9" i="2"/>
  <c r="FK9" i="2"/>
  <c r="FL9" i="2"/>
  <c r="FM9" i="2"/>
  <c r="FN9" i="2"/>
  <c r="FO9" i="2"/>
  <c r="FP9" i="2"/>
  <c r="FQ9" i="2"/>
  <c r="FR9" i="2"/>
  <c r="FS9" i="2"/>
  <c r="FT9" i="2"/>
  <c r="FU9" i="2"/>
  <c r="FV9" i="2"/>
  <c r="FW9" i="2"/>
  <c r="FX9" i="2"/>
  <c r="FY9" i="2"/>
  <c r="FZ9" i="2"/>
  <c r="GA9" i="2"/>
  <c r="GB9" i="2"/>
  <c r="GC9" i="2"/>
  <c r="GD9" i="2"/>
  <c r="GE9" i="2"/>
  <c r="GF9" i="2"/>
  <c r="GG9" i="2"/>
  <c r="GH9" i="2"/>
  <c r="GI9" i="2"/>
  <c r="GJ9" i="2"/>
  <c r="GK9" i="2"/>
  <c r="GL9" i="2"/>
  <c r="GM9" i="2"/>
  <c r="GN9" i="2"/>
  <c r="GO9" i="2"/>
  <c r="GP9" i="2"/>
  <c r="GQ9" i="2"/>
  <c r="GR9" i="2"/>
  <c r="GS9" i="2"/>
  <c r="GT9" i="2"/>
  <c r="GU9" i="2"/>
  <c r="GV9" i="2"/>
  <c r="GW9" i="2"/>
  <c r="GX9" i="2"/>
  <c r="GY9" i="2"/>
  <c r="GZ9" i="2"/>
  <c r="HA9" i="2"/>
  <c r="HB9" i="2"/>
  <c r="HC9" i="2"/>
  <c r="HD9" i="2"/>
  <c r="HE9" i="2"/>
  <c r="HF9" i="2"/>
  <c r="HG9" i="2"/>
  <c r="HH9" i="2"/>
  <c r="HI9" i="2"/>
  <c r="HJ9" i="2"/>
  <c r="HK9" i="2"/>
  <c r="HL9" i="2"/>
  <c r="HM9" i="2"/>
  <c r="HN9" i="2"/>
  <c r="HO9" i="2"/>
  <c r="HP9" i="2"/>
  <c r="HQ9" i="2"/>
  <c r="HR9" i="2"/>
  <c r="HS9" i="2"/>
  <c r="HT9" i="2"/>
  <c r="HU9" i="2"/>
  <c r="HV9" i="2"/>
  <c r="HW9" i="2"/>
  <c r="HX9" i="2"/>
  <c r="HY9" i="2"/>
  <c r="HZ9" i="2"/>
  <c r="IA9" i="2"/>
  <c r="IB9" i="2"/>
  <c r="IC9" i="2"/>
  <c r="ID9" i="2"/>
  <c r="IE9" i="2"/>
  <c r="IF9" i="2"/>
  <c r="IG9" i="2"/>
  <c r="IH9" i="2"/>
  <c r="II9" i="2"/>
  <c r="IJ9" i="2"/>
  <c r="IK9" i="2"/>
  <c r="IL9" i="2"/>
  <c r="IM9" i="2"/>
  <c r="IN9" i="2"/>
  <c r="IO9" i="2"/>
  <c r="IP9" i="2"/>
  <c r="IQ9" i="2"/>
  <c r="IR9" i="2"/>
  <c r="IS9" i="2"/>
  <c r="IT9" i="2"/>
  <c r="IU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X9" i="2"/>
  <c r="JY9" i="2"/>
  <c r="JZ9" i="2"/>
  <c r="KA9" i="2"/>
  <c r="KB9" i="2"/>
  <c r="KC9" i="2"/>
  <c r="KD9" i="2"/>
  <c r="KE9" i="2"/>
  <c r="KG9" i="2"/>
  <c r="KH9" i="2"/>
  <c r="KI9" i="2"/>
  <c r="KJ9" i="2"/>
  <c r="KK9" i="2"/>
  <c r="KL9" i="2"/>
  <c r="KO9" i="2"/>
  <c r="KP9" i="2"/>
  <c r="KQ9" i="2"/>
  <c r="KR9" i="2"/>
  <c r="KS9" i="2"/>
  <c r="KU9" i="2"/>
  <c r="KV9" i="2"/>
  <c r="KW9" i="2"/>
  <c r="KY9" i="2"/>
  <c r="KZ9" i="2"/>
  <c r="LA9" i="2"/>
  <c r="LC9" i="2"/>
  <c r="LD9" i="2"/>
  <c r="LE9" i="2"/>
  <c r="LG9" i="2"/>
  <c r="LI9" i="2"/>
  <c r="LJ9" i="2"/>
  <c r="LK9" i="2"/>
  <c r="LL9" i="2"/>
  <c r="LO9" i="2"/>
  <c r="LP9" i="2"/>
  <c r="LQ9" i="2"/>
  <c r="LR9" i="2"/>
  <c r="LS9" i="2"/>
  <c r="LT9" i="2"/>
  <c r="LV9" i="2"/>
  <c r="LW9" i="2"/>
  <c r="LX9" i="2"/>
  <c r="LY9" i="2"/>
  <c r="MB9" i="2"/>
  <c r="MC9" i="2"/>
  <c r="MD9" i="2"/>
  <c r="ME9" i="2"/>
  <c r="MF9" i="2"/>
  <c r="MG9" i="2"/>
  <c r="C9" i="2"/>
  <c r="C3" i="2"/>
  <c r="D3" i="2"/>
  <c r="E3" i="2"/>
  <c r="F3" i="2"/>
  <c r="C5" i="2"/>
  <c r="C7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MG81" i="2"/>
  <c r="MF81" i="2"/>
  <c r="ME81" i="2"/>
  <c r="MD81" i="2"/>
  <c r="MC81" i="2"/>
  <c r="MB81" i="2"/>
  <c r="MA81" i="2"/>
  <c r="LZ81" i="2"/>
  <c r="LY81" i="2"/>
  <c r="LX81" i="2"/>
  <c r="LW81" i="2"/>
  <c r="LV81" i="2"/>
  <c r="LU81" i="2"/>
  <c r="LT81" i="2"/>
  <c r="LS81" i="2"/>
  <c r="LR81" i="2"/>
  <c r="LQ81" i="2"/>
  <c r="LP81" i="2"/>
  <c r="LO81" i="2"/>
  <c r="LN81" i="2"/>
  <c r="LM81" i="2"/>
  <c r="LL81" i="2"/>
  <c r="LK81" i="2"/>
  <c r="LJ81" i="2"/>
  <c r="LI81" i="2"/>
  <c r="LH81" i="2"/>
  <c r="LG81" i="2"/>
  <c r="LF81" i="2"/>
  <c r="LE81" i="2"/>
  <c r="LD81" i="2"/>
  <c r="LC81" i="2"/>
  <c r="LB81" i="2"/>
  <c r="LA81" i="2"/>
  <c r="KZ81" i="2"/>
  <c r="KY81" i="2"/>
  <c r="KX81" i="2"/>
  <c r="KW81" i="2"/>
  <c r="KV81" i="2"/>
  <c r="KU81" i="2"/>
  <c r="KT81" i="2"/>
  <c r="KS81" i="2"/>
  <c r="KR81" i="2"/>
  <c r="KQ81" i="2"/>
  <c r="KP81" i="2"/>
  <c r="KO81" i="2"/>
  <c r="KN81" i="2"/>
  <c r="KM81" i="2"/>
  <c r="KL81" i="2"/>
  <c r="KK81" i="2"/>
  <c r="KJ81" i="2"/>
  <c r="KI81" i="2"/>
  <c r="KH81" i="2"/>
  <c r="KG81" i="2"/>
  <c r="KF81" i="2"/>
  <c r="KE81" i="2"/>
  <c r="KD81" i="2"/>
  <c r="KC81" i="2"/>
  <c r="KB81" i="2"/>
  <c r="KA81" i="2"/>
  <c r="JZ81" i="2"/>
  <c r="JY81" i="2"/>
  <c r="JX81" i="2"/>
  <c r="JW81" i="2"/>
  <c r="JV81" i="2"/>
  <c r="JU81" i="2"/>
  <c r="JT81" i="2"/>
  <c r="JS81" i="2"/>
  <c r="JR81" i="2"/>
  <c r="JQ81" i="2"/>
  <c r="JP81" i="2"/>
  <c r="JO81" i="2"/>
  <c r="JN81" i="2"/>
  <c r="JM81" i="2"/>
  <c r="JL81" i="2"/>
  <c r="JK81" i="2"/>
  <c r="JJ81" i="2"/>
  <c r="JI81" i="2"/>
  <c r="JH81" i="2"/>
  <c r="JG81" i="2"/>
  <c r="JF81" i="2"/>
  <c r="JE81" i="2"/>
  <c r="JD81" i="2"/>
  <c r="JC81" i="2"/>
  <c r="JB81" i="2"/>
  <c r="JA81" i="2"/>
  <c r="IZ81" i="2"/>
  <c r="IY81" i="2"/>
  <c r="IX81" i="2"/>
  <c r="IW81" i="2"/>
  <c r="IV81" i="2"/>
  <c r="IU81" i="2"/>
  <c r="IT81" i="2"/>
  <c r="IS81" i="2"/>
  <c r="IR81" i="2"/>
  <c r="IQ81" i="2"/>
  <c r="IP81" i="2"/>
  <c r="IO81" i="2"/>
  <c r="IN81" i="2"/>
  <c r="IM81" i="2"/>
  <c r="IL81" i="2"/>
  <c r="IK81" i="2"/>
  <c r="IJ81" i="2"/>
  <c r="II81" i="2"/>
  <c r="IH81" i="2"/>
  <c r="IG81" i="2"/>
  <c r="IF81" i="2"/>
  <c r="IE81" i="2"/>
  <c r="ID81" i="2"/>
  <c r="IC81" i="2"/>
  <c r="IB81" i="2"/>
  <c r="IA81" i="2"/>
  <c r="HZ81" i="2"/>
  <c r="HY81" i="2"/>
  <c r="HX81" i="2"/>
  <c r="HW81" i="2"/>
  <c r="HV81" i="2"/>
  <c r="HU81" i="2"/>
  <c r="HT81" i="2"/>
  <c r="HS81" i="2"/>
  <c r="HR81" i="2"/>
  <c r="HQ81" i="2"/>
  <c r="HP81" i="2"/>
  <c r="HO81" i="2"/>
  <c r="HN81" i="2"/>
  <c r="HM81" i="2"/>
  <c r="HL81" i="2"/>
  <c r="HK81" i="2"/>
  <c r="HJ81" i="2"/>
  <c r="HI81" i="2"/>
  <c r="HH81" i="2"/>
  <c r="HG81" i="2"/>
  <c r="HF81" i="2"/>
  <c r="HE81" i="2"/>
  <c r="HD81" i="2"/>
  <c r="HC81" i="2"/>
  <c r="HB81" i="2"/>
  <c r="HA81" i="2"/>
  <c r="GZ81" i="2"/>
  <c r="GY81" i="2"/>
  <c r="GX81" i="2"/>
  <c r="GW81" i="2"/>
  <c r="GV81" i="2"/>
  <c r="GU81" i="2"/>
  <c r="GT81" i="2"/>
  <c r="GS81" i="2"/>
  <c r="GR81" i="2"/>
  <c r="GQ81" i="2"/>
  <c r="GP81" i="2"/>
  <c r="GO81" i="2"/>
  <c r="GN81" i="2"/>
  <c r="GM81" i="2"/>
  <c r="GL81" i="2"/>
  <c r="GK81" i="2"/>
  <c r="GJ81" i="2"/>
  <c r="GI81" i="2"/>
  <c r="GH81" i="2"/>
  <c r="GG81" i="2"/>
  <c r="GF81" i="2"/>
  <c r="GE81" i="2"/>
  <c r="GD81" i="2"/>
  <c r="GC81" i="2"/>
  <c r="GB81" i="2"/>
  <c r="GA81" i="2"/>
  <c r="FZ81" i="2"/>
  <c r="FY81" i="2"/>
  <c r="FX81" i="2"/>
  <c r="FW81" i="2"/>
  <c r="FV81" i="2"/>
  <c r="FU81" i="2"/>
  <c r="FT81" i="2"/>
  <c r="FS81" i="2"/>
  <c r="FR81" i="2"/>
  <c r="FQ81" i="2"/>
  <c r="FP81" i="2"/>
  <c r="FO81" i="2"/>
  <c r="FN81" i="2"/>
  <c r="FM81" i="2"/>
  <c r="FL81" i="2"/>
  <c r="FK81" i="2"/>
  <c r="FJ81" i="2"/>
  <c r="FI81" i="2"/>
  <c r="FH81" i="2"/>
  <c r="FG81" i="2"/>
  <c r="FF81" i="2"/>
  <c r="FE81" i="2"/>
  <c r="FD81" i="2"/>
  <c r="FC81" i="2"/>
  <c r="FB81" i="2"/>
  <c r="FA81" i="2"/>
  <c r="EZ81" i="2"/>
  <c r="EY81" i="2"/>
  <c r="EX81" i="2"/>
  <c r="EW81" i="2"/>
  <c r="EV81" i="2"/>
  <c r="EU81" i="2"/>
  <c r="ET81" i="2"/>
  <c r="ES81" i="2"/>
  <c r="ER81" i="2"/>
  <c r="EQ81" i="2"/>
  <c r="EP81" i="2"/>
  <c r="EO81" i="2"/>
  <c r="EN81" i="2"/>
  <c r="EM81" i="2"/>
  <c r="EL81" i="2"/>
  <c r="EK81" i="2"/>
  <c r="EJ81" i="2"/>
  <c r="EI81" i="2"/>
  <c r="EH81" i="2"/>
  <c r="EG81" i="2"/>
  <c r="EF81" i="2"/>
  <c r="EE81" i="2"/>
  <c r="ED81" i="2"/>
  <c r="EC81" i="2"/>
  <c r="EB81" i="2"/>
  <c r="EA81" i="2"/>
  <c r="DZ81" i="2"/>
  <c r="DY81" i="2"/>
  <c r="DX81" i="2"/>
  <c r="DW81" i="2"/>
  <c r="DV81" i="2"/>
  <c r="DU81" i="2"/>
  <c r="DT81" i="2"/>
  <c r="DS81" i="2"/>
  <c r="DR81" i="2"/>
  <c r="DQ81" i="2"/>
  <c r="DP81" i="2"/>
  <c r="DO81" i="2"/>
  <c r="DN81" i="2"/>
  <c r="DM81" i="2"/>
  <c r="DL81" i="2"/>
  <c r="DK81" i="2"/>
  <c r="DJ81" i="2"/>
  <c r="DI81" i="2"/>
  <c r="DH81" i="2"/>
  <c r="DG81" i="2"/>
  <c r="DF81" i="2"/>
  <c r="DE81" i="2"/>
  <c r="DD81" i="2"/>
  <c r="DC81" i="2"/>
  <c r="DB81" i="2"/>
  <c r="DA81" i="2"/>
  <c r="CZ81" i="2"/>
  <c r="CY81" i="2"/>
  <c r="CX81" i="2"/>
  <c r="CW81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MH80" i="2"/>
  <c r="MG79" i="2"/>
  <c r="MF79" i="2"/>
  <c r="ME79" i="2"/>
  <c r="MD79" i="2"/>
  <c r="MC79" i="2"/>
  <c r="MB79" i="2"/>
  <c r="MA79" i="2"/>
  <c r="LZ79" i="2"/>
  <c r="LY79" i="2"/>
  <c r="LX79" i="2"/>
  <c r="LW79" i="2"/>
  <c r="LV79" i="2"/>
  <c r="LU79" i="2"/>
  <c r="LT79" i="2"/>
  <c r="LS79" i="2"/>
  <c r="LR79" i="2"/>
  <c r="LQ79" i="2"/>
  <c r="LP79" i="2"/>
  <c r="LO79" i="2"/>
  <c r="LN79" i="2"/>
  <c r="LM79" i="2"/>
  <c r="LL79" i="2"/>
  <c r="LK79" i="2"/>
  <c r="LJ79" i="2"/>
  <c r="LI79" i="2"/>
  <c r="LH79" i="2"/>
  <c r="LG79" i="2"/>
  <c r="LF79" i="2"/>
  <c r="LE79" i="2"/>
  <c r="LD79" i="2"/>
  <c r="LC79" i="2"/>
  <c r="LB79" i="2"/>
  <c r="LA79" i="2"/>
  <c r="KZ79" i="2"/>
  <c r="KY79" i="2"/>
  <c r="KX79" i="2"/>
  <c r="KW79" i="2"/>
  <c r="KV79" i="2"/>
  <c r="KU79" i="2"/>
  <c r="KT79" i="2"/>
  <c r="KS79" i="2"/>
  <c r="KR79" i="2"/>
  <c r="KQ79" i="2"/>
  <c r="KP79" i="2"/>
  <c r="KO79" i="2"/>
  <c r="KN79" i="2"/>
  <c r="KM79" i="2"/>
  <c r="KL79" i="2"/>
  <c r="KK79" i="2"/>
  <c r="KJ79" i="2"/>
  <c r="KI79" i="2"/>
  <c r="KH79" i="2"/>
  <c r="KG79" i="2"/>
  <c r="KF79" i="2"/>
  <c r="KE79" i="2"/>
  <c r="KD79" i="2"/>
  <c r="KC79" i="2"/>
  <c r="KB79" i="2"/>
  <c r="KA79" i="2"/>
  <c r="JZ79" i="2"/>
  <c r="JY79" i="2"/>
  <c r="JX79" i="2"/>
  <c r="JW79" i="2"/>
  <c r="JV79" i="2"/>
  <c r="JU79" i="2"/>
  <c r="JT79" i="2"/>
  <c r="JS79" i="2"/>
  <c r="JR79" i="2"/>
  <c r="JQ79" i="2"/>
  <c r="JP79" i="2"/>
  <c r="JO79" i="2"/>
  <c r="JN79" i="2"/>
  <c r="JM79" i="2"/>
  <c r="JL79" i="2"/>
  <c r="JK79" i="2"/>
  <c r="JJ79" i="2"/>
  <c r="JI79" i="2"/>
  <c r="JH79" i="2"/>
  <c r="JG79" i="2"/>
  <c r="JF79" i="2"/>
  <c r="JE79" i="2"/>
  <c r="JD79" i="2"/>
  <c r="JC79" i="2"/>
  <c r="JB79" i="2"/>
  <c r="JA79" i="2"/>
  <c r="IZ79" i="2"/>
  <c r="IY79" i="2"/>
  <c r="IX79" i="2"/>
  <c r="IW79" i="2"/>
  <c r="IV79" i="2"/>
  <c r="IU79" i="2"/>
  <c r="IT79" i="2"/>
  <c r="IS79" i="2"/>
  <c r="IR79" i="2"/>
  <c r="IQ79" i="2"/>
  <c r="IP79" i="2"/>
  <c r="IO79" i="2"/>
  <c r="IN79" i="2"/>
  <c r="IM79" i="2"/>
  <c r="IL79" i="2"/>
  <c r="IK79" i="2"/>
  <c r="IJ79" i="2"/>
  <c r="II79" i="2"/>
  <c r="IH79" i="2"/>
  <c r="IG79" i="2"/>
  <c r="IF79" i="2"/>
  <c r="IE79" i="2"/>
  <c r="ID79" i="2"/>
  <c r="IC79" i="2"/>
  <c r="IB79" i="2"/>
  <c r="IA79" i="2"/>
  <c r="HZ79" i="2"/>
  <c r="HY79" i="2"/>
  <c r="HX79" i="2"/>
  <c r="HW79" i="2"/>
  <c r="HV79" i="2"/>
  <c r="HU79" i="2"/>
  <c r="HT79" i="2"/>
  <c r="HS79" i="2"/>
  <c r="HR79" i="2"/>
  <c r="HQ79" i="2"/>
  <c r="HP79" i="2"/>
  <c r="HO79" i="2"/>
  <c r="HN79" i="2"/>
  <c r="HM79" i="2"/>
  <c r="HL79" i="2"/>
  <c r="HK79" i="2"/>
  <c r="HJ79" i="2"/>
  <c r="HI79" i="2"/>
  <c r="HH79" i="2"/>
  <c r="HG79" i="2"/>
  <c r="HF79" i="2"/>
  <c r="HE79" i="2"/>
  <c r="HD79" i="2"/>
  <c r="HC79" i="2"/>
  <c r="HB79" i="2"/>
  <c r="HA79" i="2"/>
  <c r="GZ79" i="2"/>
  <c r="GY79" i="2"/>
  <c r="GX79" i="2"/>
  <c r="GW79" i="2"/>
  <c r="GV79" i="2"/>
  <c r="GU79" i="2"/>
  <c r="GT79" i="2"/>
  <c r="GS79" i="2"/>
  <c r="GR79" i="2"/>
  <c r="GQ79" i="2"/>
  <c r="GP79" i="2"/>
  <c r="GO79" i="2"/>
  <c r="GN79" i="2"/>
  <c r="GM79" i="2"/>
  <c r="GL79" i="2"/>
  <c r="GK79" i="2"/>
  <c r="GJ79" i="2"/>
  <c r="GI79" i="2"/>
  <c r="GH79" i="2"/>
  <c r="GG79" i="2"/>
  <c r="GF79" i="2"/>
  <c r="GE79" i="2"/>
  <c r="GD79" i="2"/>
  <c r="GC79" i="2"/>
  <c r="GB79" i="2"/>
  <c r="GA79" i="2"/>
  <c r="FZ79" i="2"/>
  <c r="FY79" i="2"/>
  <c r="FX79" i="2"/>
  <c r="FW79" i="2"/>
  <c r="FV79" i="2"/>
  <c r="FU79" i="2"/>
  <c r="FT79" i="2"/>
  <c r="FS79" i="2"/>
  <c r="FR79" i="2"/>
  <c r="FQ79" i="2"/>
  <c r="FP79" i="2"/>
  <c r="FO79" i="2"/>
  <c r="FN79" i="2"/>
  <c r="FM79" i="2"/>
  <c r="FL79" i="2"/>
  <c r="FK79" i="2"/>
  <c r="FJ79" i="2"/>
  <c r="FI79" i="2"/>
  <c r="FH79" i="2"/>
  <c r="FG79" i="2"/>
  <c r="FF79" i="2"/>
  <c r="FE79" i="2"/>
  <c r="FD79" i="2"/>
  <c r="FC79" i="2"/>
  <c r="FB79" i="2"/>
  <c r="FA79" i="2"/>
  <c r="EZ79" i="2"/>
  <c r="EY79" i="2"/>
  <c r="EX79" i="2"/>
  <c r="EW79" i="2"/>
  <c r="EV79" i="2"/>
  <c r="EU79" i="2"/>
  <c r="ET79" i="2"/>
  <c r="ES79" i="2"/>
  <c r="ER79" i="2"/>
  <c r="EQ79" i="2"/>
  <c r="EP79" i="2"/>
  <c r="EO79" i="2"/>
  <c r="EN79" i="2"/>
  <c r="EM79" i="2"/>
  <c r="EL79" i="2"/>
  <c r="EK79" i="2"/>
  <c r="EJ79" i="2"/>
  <c r="EI79" i="2"/>
  <c r="EH79" i="2"/>
  <c r="EG79" i="2"/>
  <c r="EF79" i="2"/>
  <c r="EE79" i="2"/>
  <c r="ED79" i="2"/>
  <c r="EC79" i="2"/>
  <c r="EB79" i="2"/>
  <c r="EA79" i="2"/>
  <c r="DZ79" i="2"/>
  <c r="DY79" i="2"/>
  <c r="DX79" i="2"/>
  <c r="DW79" i="2"/>
  <c r="DV79" i="2"/>
  <c r="DU79" i="2"/>
  <c r="DT79" i="2"/>
  <c r="DS79" i="2"/>
  <c r="DR79" i="2"/>
  <c r="DQ79" i="2"/>
  <c r="DP79" i="2"/>
  <c r="DO79" i="2"/>
  <c r="DN79" i="2"/>
  <c r="DM79" i="2"/>
  <c r="DL79" i="2"/>
  <c r="DK79" i="2"/>
  <c r="DJ79" i="2"/>
  <c r="DI79" i="2"/>
  <c r="DH79" i="2"/>
  <c r="DG79" i="2"/>
  <c r="DF79" i="2"/>
  <c r="DE79" i="2"/>
  <c r="DD79" i="2"/>
  <c r="DC79" i="2"/>
  <c r="DB79" i="2"/>
  <c r="DA79" i="2"/>
  <c r="CZ79" i="2"/>
  <c r="CY79" i="2"/>
  <c r="CX79" i="2"/>
  <c r="CW79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MH78" i="2"/>
  <c r="MG77" i="2"/>
  <c r="MF77" i="2"/>
  <c r="ME77" i="2"/>
  <c r="MD77" i="2"/>
  <c r="MC77" i="2"/>
  <c r="MB77" i="2"/>
  <c r="MA77" i="2"/>
  <c r="LZ77" i="2"/>
  <c r="LY77" i="2"/>
  <c r="LX77" i="2"/>
  <c r="LW77" i="2"/>
  <c r="LV77" i="2"/>
  <c r="LU77" i="2"/>
  <c r="LT77" i="2"/>
  <c r="LS77" i="2"/>
  <c r="LR77" i="2"/>
  <c r="LQ77" i="2"/>
  <c r="LP77" i="2"/>
  <c r="LO77" i="2"/>
  <c r="LN77" i="2"/>
  <c r="LM77" i="2"/>
  <c r="LL77" i="2"/>
  <c r="LK77" i="2"/>
  <c r="LJ77" i="2"/>
  <c r="LI77" i="2"/>
  <c r="LH77" i="2"/>
  <c r="LG77" i="2"/>
  <c r="LE77" i="2"/>
  <c r="LD77" i="2"/>
  <c r="LC77" i="2"/>
  <c r="LB77" i="2"/>
  <c r="LA77" i="2"/>
  <c r="KZ77" i="2"/>
  <c r="KY77" i="2"/>
  <c r="KW77" i="2"/>
  <c r="KV77" i="2"/>
  <c r="KU77" i="2"/>
  <c r="KT77" i="2"/>
  <c r="KS77" i="2"/>
  <c r="KR77" i="2"/>
  <c r="KQ77" i="2"/>
  <c r="KP77" i="2"/>
  <c r="KO77" i="2"/>
  <c r="KN77" i="2"/>
  <c r="KM77" i="2"/>
  <c r="KL77" i="2"/>
  <c r="KK77" i="2"/>
  <c r="KJ77" i="2"/>
  <c r="KI77" i="2"/>
  <c r="KH77" i="2"/>
  <c r="KG77" i="2"/>
  <c r="KF77" i="2"/>
  <c r="KE77" i="2"/>
  <c r="KD77" i="2"/>
  <c r="KC77" i="2"/>
  <c r="KB77" i="2"/>
  <c r="KA77" i="2"/>
  <c r="JZ77" i="2"/>
  <c r="JY77" i="2"/>
  <c r="JX77" i="2"/>
  <c r="JW77" i="2"/>
  <c r="JV77" i="2"/>
  <c r="JU77" i="2"/>
  <c r="JT77" i="2"/>
  <c r="JS77" i="2"/>
  <c r="JR77" i="2"/>
  <c r="JQ77" i="2"/>
  <c r="JP77" i="2"/>
  <c r="JO77" i="2"/>
  <c r="JN77" i="2"/>
  <c r="JM77" i="2"/>
  <c r="JL77" i="2"/>
  <c r="JK77" i="2"/>
  <c r="JJ77" i="2"/>
  <c r="JI77" i="2"/>
  <c r="JH77" i="2"/>
  <c r="JG77" i="2"/>
  <c r="JF77" i="2"/>
  <c r="JE77" i="2"/>
  <c r="JD77" i="2"/>
  <c r="JC77" i="2"/>
  <c r="JB77" i="2"/>
  <c r="JA77" i="2"/>
  <c r="IZ77" i="2"/>
  <c r="IY77" i="2"/>
  <c r="IX77" i="2"/>
  <c r="IW77" i="2"/>
  <c r="IV77" i="2"/>
  <c r="IU77" i="2"/>
  <c r="IT77" i="2"/>
  <c r="IS77" i="2"/>
  <c r="IR77" i="2"/>
  <c r="IQ77" i="2"/>
  <c r="IP77" i="2"/>
  <c r="IO77" i="2"/>
  <c r="IN77" i="2"/>
  <c r="IM77" i="2"/>
  <c r="IL77" i="2"/>
  <c r="IK77" i="2"/>
  <c r="II77" i="2"/>
  <c r="IH77" i="2"/>
  <c r="IG77" i="2"/>
  <c r="IF77" i="2"/>
  <c r="IE77" i="2"/>
  <c r="ID77" i="2"/>
  <c r="IC77" i="2"/>
  <c r="IB77" i="2"/>
  <c r="IA77" i="2"/>
  <c r="HZ77" i="2"/>
  <c r="HY77" i="2"/>
  <c r="HX77" i="2"/>
  <c r="HW77" i="2"/>
  <c r="HV77" i="2"/>
  <c r="HU77" i="2"/>
  <c r="HT77" i="2"/>
  <c r="HS77" i="2"/>
  <c r="HR77" i="2"/>
  <c r="HQ77" i="2"/>
  <c r="HP77" i="2"/>
  <c r="HO77" i="2"/>
  <c r="HN77" i="2"/>
  <c r="HM77" i="2"/>
  <c r="HL77" i="2"/>
  <c r="HK77" i="2"/>
  <c r="HJ77" i="2"/>
  <c r="HI77" i="2"/>
  <c r="HH77" i="2"/>
  <c r="HG77" i="2"/>
  <c r="HF77" i="2"/>
  <c r="HE77" i="2"/>
  <c r="HD77" i="2"/>
  <c r="HC77" i="2"/>
  <c r="HB77" i="2"/>
  <c r="HA77" i="2"/>
  <c r="GZ77" i="2"/>
  <c r="GY77" i="2"/>
  <c r="GX77" i="2"/>
  <c r="GW77" i="2"/>
  <c r="GV77" i="2"/>
  <c r="GU77" i="2"/>
  <c r="GT77" i="2"/>
  <c r="GS77" i="2"/>
  <c r="GR77" i="2"/>
  <c r="GQ77" i="2"/>
  <c r="GO77" i="2"/>
  <c r="GN77" i="2"/>
  <c r="GM77" i="2"/>
  <c r="GL77" i="2"/>
  <c r="GK77" i="2"/>
  <c r="GJ77" i="2"/>
  <c r="GI77" i="2"/>
  <c r="GH77" i="2"/>
  <c r="GG77" i="2"/>
  <c r="GF77" i="2"/>
  <c r="GE77" i="2"/>
  <c r="GD77" i="2"/>
  <c r="GC77" i="2"/>
  <c r="GB77" i="2"/>
  <c r="GA77" i="2"/>
  <c r="FZ77" i="2"/>
  <c r="FY77" i="2"/>
  <c r="FW77" i="2"/>
  <c r="FU77" i="2"/>
  <c r="FT77" i="2"/>
  <c r="FS77" i="2"/>
  <c r="FR77" i="2"/>
  <c r="FQ77" i="2"/>
  <c r="FP77" i="2"/>
  <c r="FO77" i="2"/>
  <c r="FN77" i="2"/>
  <c r="FM77" i="2"/>
  <c r="FL77" i="2"/>
  <c r="FJ77" i="2"/>
  <c r="FI77" i="2"/>
  <c r="FH77" i="2"/>
  <c r="FG77" i="2"/>
  <c r="FF77" i="2"/>
  <c r="FE77" i="2"/>
  <c r="FD77" i="2"/>
  <c r="FC77" i="2"/>
  <c r="FB77" i="2"/>
  <c r="FA77" i="2"/>
  <c r="EZ77" i="2"/>
  <c r="EY77" i="2"/>
  <c r="EX77" i="2"/>
  <c r="EW77" i="2"/>
  <c r="EV77" i="2"/>
  <c r="EU77" i="2"/>
  <c r="ET77" i="2"/>
  <c r="ES77" i="2"/>
  <c r="ER77" i="2"/>
  <c r="EQ77" i="2"/>
  <c r="EP77" i="2"/>
  <c r="EN77" i="2"/>
  <c r="EM77" i="2"/>
  <c r="EL77" i="2"/>
  <c r="EK77" i="2"/>
  <c r="EJ77" i="2"/>
  <c r="EI77" i="2"/>
  <c r="EH77" i="2"/>
  <c r="EG77" i="2"/>
  <c r="EF77" i="2"/>
  <c r="EE77" i="2"/>
  <c r="ED77" i="2"/>
  <c r="EC77" i="2"/>
  <c r="EB77" i="2"/>
  <c r="EA77" i="2"/>
  <c r="DZ77" i="2"/>
  <c r="DY77" i="2"/>
  <c r="DX77" i="2"/>
  <c r="DW77" i="2"/>
  <c r="DV77" i="2"/>
  <c r="DU77" i="2"/>
  <c r="DT77" i="2"/>
  <c r="DS77" i="2"/>
  <c r="DR77" i="2"/>
  <c r="DQ77" i="2"/>
  <c r="DP77" i="2"/>
  <c r="DO77" i="2"/>
  <c r="DN77" i="2"/>
  <c r="DM77" i="2"/>
  <c r="DL77" i="2"/>
  <c r="DK77" i="2"/>
  <c r="DJ77" i="2"/>
  <c r="DI77" i="2"/>
  <c r="DH77" i="2"/>
  <c r="DG77" i="2"/>
  <c r="DF77" i="2"/>
  <c r="DE77" i="2"/>
  <c r="DD77" i="2"/>
  <c r="DC77" i="2"/>
  <c r="DB77" i="2"/>
  <c r="DA77" i="2"/>
  <c r="CZ77" i="2"/>
  <c r="CY77" i="2"/>
  <c r="CX77" i="2"/>
  <c r="CW77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F77" i="2"/>
  <c r="AE77" i="2"/>
  <c r="AD77" i="2"/>
  <c r="AC77" i="2"/>
  <c r="AB77" i="2"/>
  <c r="AA77" i="2"/>
  <c r="X77" i="2"/>
  <c r="W77" i="2"/>
  <c r="V77" i="2"/>
  <c r="U77" i="2"/>
  <c r="T77" i="2"/>
  <c r="S77" i="2"/>
  <c r="R77" i="2"/>
  <c r="Q77" i="2"/>
  <c r="P77" i="2"/>
  <c r="M77" i="2"/>
  <c r="L77" i="2"/>
  <c r="K77" i="2"/>
  <c r="J77" i="2"/>
  <c r="I77" i="2"/>
  <c r="H77" i="2"/>
  <c r="G77" i="2"/>
  <c r="F77" i="2"/>
  <c r="E77" i="2"/>
  <c r="D77" i="2"/>
  <c r="C77" i="2"/>
  <c r="MH76" i="2"/>
  <c r="MG75" i="2"/>
  <c r="MF75" i="2"/>
  <c r="ME75" i="2"/>
  <c r="MD75" i="2"/>
  <c r="MC75" i="2"/>
  <c r="MB75" i="2"/>
  <c r="MA75" i="2"/>
  <c r="LZ75" i="2"/>
  <c r="LY75" i="2"/>
  <c r="LX75" i="2"/>
  <c r="LW75" i="2"/>
  <c r="LV75" i="2"/>
  <c r="LU75" i="2"/>
  <c r="LT75" i="2"/>
  <c r="LS75" i="2"/>
  <c r="LR75" i="2"/>
  <c r="LQ75" i="2"/>
  <c r="LP75" i="2"/>
  <c r="LO75" i="2"/>
  <c r="LN75" i="2"/>
  <c r="LM75" i="2"/>
  <c r="LL75" i="2"/>
  <c r="LK75" i="2"/>
  <c r="LJ75" i="2"/>
  <c r="LI75" i="2"/>
  <c r="LH75" i="2"/>
  <c r="LG75" i="2"/>
  <c r="LF75" i="2"/>
  <c r="LE75" i="2"/>
  <c r="LD75" i="2"/>
  <c r="LC75" i="2"/>
  <c r="LB75" i="2"/>
  <c r="LA75" i="2"/>
  <c r="KZ75" i="2"/>
  <c r="KY75" i="2"/>
  <c r="KX75" i="2"/>
  <c r="KW75" i="2"/>
  <c r="KV75" i="2"/>
  <c r="KU75" i="2"/>
  <c r="KT75" i="2"/>
  <c r="KS75" i="2"/>
  <c r="KR75" i="2"/>
  <c r="KQ75" i="2"/>
  <c r="KP75" i="2"/>
  <c r="KO75" i="2"/>
  <c r="KN75" i="2"/>
  <c r="KM75" i="2"/>
  <c r="KL75" i="2"/>
  <c r="KK75" i="2"/>
  <c r="KJ75" i="2"/>
  <c r="KI75" i="2"/>
  <c r="KH75" i="2"/>
  <c r="KG75" i="2"/>
  <c r="KF75" i="2"/>
  <c r="KE75" i="2"/>
  <c r="KD75" i="2"/>
  <c r="KC75" i="2"/>
  <c r="KB75" i="2"/>
  <c r="KA75" i="2"/>
  <c r="JZ75" i="2"/>
  <c r="JY75" i="2"/>
  <c r="JX75" i="2"/>
  <c r="JW75" i="2"/>
  <c r="JV75" i="2"/>
  <c r="JU75" i="2"/>
  <c r="JT75" i="2"/>
  <c r="JS75" i="2"/>
  <c r="JR75" i="2"/>
  <c r="JQ75" i="2"/>
  <c r="JP75" i="2"/>
  <c r="JO75" i="2"/>
  <c r="JN75" i="2"/>
  <c r="JM75" i="2"/>
  <c r="JL75" i="2"/>
  <c r="JK75" i="2"/>
  <c r="JJ75" i="2"/>
  <c r="JI75" i="2"/>
  <c r="JH75" i="2"/>
  <c r="JG75" i="2"/>
  <c r="JF75" i="2"/>
  <c r="JE75" i="2"/>
  <c r="JD75" i="2"/>
  <c r="JC75" i="2"/>
  <c r="JB75" i="2"/>
  <c r="JA75" i="2"/>
  <c r="IZ75" i="2"/>
  <c r="IY75" i="2"/>
  <c r="IX75" i="2"/>
  <c r="IW75" i="2"/>
  <c r="IV75" i="2"/>
  <c r="IU75" i="2"/>
  <c r="IT75" i="2"/>
  <c r="IS75" i="2"/>
  <c r="IR75" i="2"/>
  <c r="IQ75" i="2"/>
  <c r="IP75" i="2"/>
  <c r="IO75" i="2"/>
  <c r="IN75" i="2"/>
  <c r="IM75" i="2"/>
  <c r="IL75" i="2"/>
  <c r="IK75" i="2"/>
  <c r="IJ75" i="2"/>
  <c r="II75" i="2"/>
  <c r="IH75" i="2"/>
  <c r="IG75" i="2"/>
  <c r="IF75" i="2"/>
  <c r="IE75" i="2"/>
  <c r="ID75" i="2"/>
  <c r="IC75" i="2"/>
  <c r="IB75" i="2"/>
  <c r="IA75" i="2"/>
  <c r="HZ75" i="2"/>
  <c r="HY75" i="2"/>
  <c r="HX75" i="2"/>
  <c r="HW75" i="2"/>
  <c r="HV75" i="2"/>
  <c r="HU75" i="2"/>
  <c r="HT75" i="2"/>
  <c r="HS75" i="2"/>
  <c r="HR75" i="2"/>
  <c r="HQ75" i="2"/>
  <c r="HP75" i="2"/>
  <c r="HO75" i="2"/>
  <c r="HN75" i="2"/>
  <c r="HM75" i="2"/>
  <c r="HL75" i="2"/>
  <c r="HK75" i="2"/>
  <c r="HJ75" i="2"/>
  <c r="HI75" i="2"/>
  <c r="HH75" i="2"/>
  <c r="HG75" i="2"/>
  <c r="HF75" i="2"/>
  <c r="HE75" i="2"/>
  <c r="HD75" i="2"/>
  <c r="HC75" i="2"/>
  <c r="HB75" i="2"/>
  <c r="HA75" i="2"/>
  <c r="GZ75" i="2"/>
  <c r="GY75" i="2"/>
  <c r="GX75" i="2"/>
  <c r="GW75" i="2"/>
  <c r="GV75" i="2"/>
  <c r="GU75" i="2"/>
  <c r="GT75" i="2"/>
  <c r="GS75" i="2"/>
  <c r="GR75" i="2"/>
  <c r="GQ75" i="2"/>
  <c r="GP75" i="2"/>
  <c r="GO75" i="2"/>
  <c r="GN75" i="2"/>
  <c r="GM75" i="2"/>
  <c r="GL75" i="2"/>
  <c r="GK75" i="2"/>
  <c r="GJ75" i="2"/>
  <c r="GI75" i="2"/>
  <c r="GH75" i="2"/>
  <c r="GG75" i="2"/>
  <c r="GF75" i="2"/>
  <c r="GE75" i="2"/>
  <c r="GD75" i="2"/>
  <c r="GC75" i="2"/>
  <c r="GB75" i="2"/>
  <c r="GA75" i="2"/>
  <c r="FZ75" i="2"/>
  <c r="FY75" i="2"/>
  <c r="FX75" i="2"/>
  <c r="FW75" i="2"/>
  <c r="FV75" i="2"/>
  <c r="FU75" i="2"/>
  <c r="FT75" i="2"/>
  <c r="FS75" i="2"/>
  <c r="FR75" i="2"/>
  <c r="FQ75" i="2"/>
  <c r="FP75" i="2"/>
  <c r="FO75" i="2"/>
  <c r="FN75" i="2"/>
  <c r="FM75" i="2"/>
  <c r="FL75" i="2"/>
  <c r="FK75" i="2"/>
  <c r="FJ75" i="2"/>
  <c r="FI75" i="2"/>
  <c r="FH75" i="2"/>
  <c r="FG75" i="2"/>
  <c r="FF75" i="2"/>
  <c r="FE75" i="2"/>
  <c r="FD75" i="2"/>
  <c r="FC75" i="2"/>
  <c r="FB75" i="2"/>
  <c r="FA75" i="2"/>
  <c r="EZ75" i="2"/>
  <c r="EY75" i="2"/>
  <c r="EX75" i="2"/>
  <c r="EW75" i="2"/>
  <c r="EV75" i="2"/>
  <c r="EU75" i="2"/>
  <c r="ET75" i="2"/>
  <c r="ES75" i="2"/>
  <c r="ER75" i="2"/>
  <c r="EQ75" i="2"/>
  <c r="EP75" i="2"/>
  <c r="EO75" i="2"/>
  <c r="EN75" i="2"/>
  <c r="EM75" i="2"/>
  <c r="EL75" i="2"/>
  <c r="EK75" i="2"/>
  <c r="EJ75" i="2"/>
  <c r="EI75" i="2"/>
  <c r="EH75" i="2"/>
  <c r="EG75" i="2"/>
  <c r="EF75" i="2"/>
  <c r="EE75" i="2"/>
  <c r="ED75" i="2"/>
  <c r="EC75" i="2"/>
  <c r="EB75" i="2"/>
  <c r="EA75" i="2"/>
  <c r="DZ75" i="2"/>
  <c r="DY75" i="2"/>
  <c r="DX75" i="2"/>
  <c r="DW75" i="2"/>
  <c r="DV75" i="2"/>
  <c r="DU75" i="2"/>
  <c r="DT75" i="2"/>
  <c r="DS75" i="2"/>
  <c r="DR75" i="2"/>
  <c r="DQ75" i="2"/>
  <c r="DP75" i="2"/>
  <c r="DO75" i="2"/>
  <c r="DN75" i="2"/>
  <c r="DM75" i="2"/>
  <c r="DL75" i="2"/>
  <c r="DK75" i="2"/>
  <c r="DJ75" i="2"/>
  <c r="DI75" i="2"/>
  <c r="DH75" i="2"/>
  <c r="DG75" i="2"/>
  <c r="DF75" i="2"/>
  <c r="DE75" i="2"/>
  <c r="DD75" i="2"/>
  <c r="DC75" i="2"/>
  <c r="DB75" i="2"/>
  <c r="DA75" i="2"/>
  <c r="CZ75" i="2"/>
  <c r="CY75" i="2"/>
  <c r="CX75" i="2"/>
  <c r="CW75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MH74" i="2"/>
  <c r="MG73" i="2"/>
  <c r="MF73" i="2"/>
  <c r="ME73" i="2"/>
  <c r="MD73" i="2"/>
  <c r="MC73" i="2"/>
  <c r="MB73" i="2"/>
  <c r="MA73" i="2"/>
  <c r="LZ73" i="2"/>
  <c r="LY73" i="2"/>
  <c r="LX73" i="2"/>
  <c r="LW73" i="2"/>
  <c r="LV73" i="2"/>
  <c r="LU73" i="2"/>
  <c r="LT73" i="2"/>
  <c r="LS73" i="2"/>
  <c r="LR73" i="2"/>
  <c r="LQ73" i="2"/>
  <c r="LP73" i="2"/>
  <c r="LO73" i="2"/>
  <c r="LN73" i="2"/>
  <c r="LM73" i="2"/>
  <c r="LL73" i="2"/>
  <c r="LK73" i="2"/>
  <c r="LJ73" i="2"/>
  <c r="LI73" i="2"/>
  <c r="LH73" i="2"/>
  <c r="LG73" i="2"/>
  <c r="LF73" i="2"/>
  <c r="LE73" i="2"/>
  <c r="LD73" i="2"/>
  <c r="LC73" i="2"/>
  <c r="LB73" i="2"/>
  <c r="LA73" i="2"/>
  <c r="KZ73" i="2"/>
  <c r="KY73" i="2"/>
  <c r="KX73" i="2"/>
  <c r="KW73" i="2"/>
  <c r="KV73" i="2"/>
  <c r="KU73" i="2"/>
  <c r="KT73" i="2"/>
  <c r="KS73" i="2"/>
  <c r="KR73" i="2"/>
  <c r="KQ73" i="2"/>
  <c r="KP73" i="2"/>
  <c r="KO73" i="2"/>
  <c r="KN73" i="2"/>
  <c r="KM73" i="2"/>
  <c r="KL73" i="2"/>
  <c r="KK73" i="2"/>
  <c r="KJ73" i="2"/>
  <c r="KI73" i="2"/>
  <c r="KH73" i="2"/>
  <c r="KG73" i="2"/>
  <c r="KF73" i="2"/>
  <c r="KE73" i="2"/>
  <c r="KD73" i="2"/>
  <c r="KC73" i="2"/>
  <c r="KB73" i="2"/>
  <c r="KA73" i="2"/>
  <c r="JZ73" i="2"/>
  <c r="JY73" i="2"/>
  <c r="JX73" i="2"/>
  <c r="JW73" i="2"/>
  <c r="JV73" i="2"/>
  <c r="JU73" i="2"/>
  <c r="JT73" i="2"/>
  <c r="JS73" i="2"/>
  <c r="JR73" i="2"/>
  <c r="JQ73" i="2"/>
  <c r="JP73" i="2"/>
  <c r="JO73" i="2"/>
  <c r="JN73" i="2"/>
  <c r="JM73" i="2"/>
  <c r="JL73" i="2"/>
  <c r="JK73" i="2"/>
  <c r="JJ73" i="2"/>
  <c r="JI73" i="2"/>
  <c r="JH73" i="2"/>
  <c r="JG73" i="2"/>
  <c r="JF73" i="2"/>
  <c r="JE73" i="2"/>
  <c r="JD73" i="2"/>
  <c r="JC73" i="2"/>
  <c r="JB73" i="2"/>
  <c r="JA73" i="2"/>
  <c r="IZ73" i="2"/>
  <c r="IY73" i="2"/>
  <c r="IX73" i="2"/>
  <c r="IW73" i="2"/>
  <c r="IV73" i="2"/>
  <c r="IU73" i="2"/>
  <c r="IT73" i="2"/>
  <c r="IS73" i="2"/>
  <c r="IR73" i="2"/>
  <c r="IQ73" i="2"/>
  <c r="IP73" i="2"/>
  <c r="IO73" i="2"/>
  <c r="IN73" i="2"/>
  <c r="IM73" i="2"/>
  <c r="IL73" i="2"/>
  <c r="IK73" i="2"/>
  <c r="IJ73" i="2"/>
  <c r="II73" i="2"/>
  <c r="IH73" i="2"/>
  <c r="IG73" i="2"/>
  <c r="IF73" i="2"/>
  <c r="IE73" i="2"/>
  <c r="ID73" i="2"/>
  <c r="IC73" i="2"/>
  <c r="IB73" i="2"/>
  <c r="IA73" i="2"/>
  <c r="HZ73" i="2"/>
  <c r="HY73" i="2"/>
  <c r="HX73" i="2"/>
  <c r="HW73" i="2"/>
  <c r="HV73" i="2"/>
  <c r="HU73" i="2"/>
  <c r="HT73" i="2"/>
  <c r="HS73" i="2"/>
  <c r="HR73" i="2"/>
  <c r="HQ73" i="2"/>
  <c r="HP73" i="2"/>
  <c r="HO73" i="2"/>
  <c r="HN73" i="2"/>
  <c r="HM73" i="2"/>
  <c r="HL73" i="2"/>
  <c r="HK73" i="2"/>
  <c r="HJ73" i="2"/>
  <c r="HI73" i="2"/>
  <c r="HH73" i="2"/>
  <c r="HG73" i="2"/>
  <c r="HF73" i="2"/>
  <c r="HE73" i="2"/>
  <c r="HD73" i="2"/>
  <c r="HC73" i="2"/>
  <c r="HB73" i="2"/>
  <c r="HA73" i="2"/>
  <c r="GZ73" i="2"/>
  <c r="GY73" i="2"/>
  <c r="GX73" i="2"/>
  <c r="GW73" i="2"/>
  <c r="GV73" i="2"/>
  <c r="GU73" i="2"/>
  <c r="GT73" i="2"/>
  <c r="GS73" i="2"/>
  <c r="GR73" i="2"/>
  <c r="GQ73" i="2"/>
  <c r="GP73" i="2"/>
  <c r="GO73" i="2"/>
  <c r="GN73" i="2"/>
  <c r="GM73" i="2"/>
  <c r="GL73" i="2"/>
  <c r="GK73" i="2"/>
  <c r="GJ73" i="2"/>
  <c r="GI73" i="2"/>
  <c r="GH73" i="2"/>
  <c r="GG73" i="2"/>
  <c r="GF73" i="2"/>
  <c r="GE73" i="2"/>
  <c r="GD73" i="2"/>
  <c r="GC73" i="2"/>
  <c r="GB73" i="2"/>
  <c r="GA73" i="2"/>
  <c r="FZ73" i="2"/>
  <c r="FY73" i="2"/>
  <c r="FX73" i="2"/>
  <c r="FW73" i="2"/>
  <c r="FV73" i="2"/>
  <c r="FU73" i="2"/>
  <c r="FT73" i="2"/>
  <c r="FS73" i="2"/>
  <c r="FR73" i="2"/>
  <c r="FQ73" i="2"/>
  <c r="FP73" i="2"/>
  <c r="FO73" i="2"/>
  <c r="FN73" i="2"/>
  <c r="FM73" i="2"/>
  <c r="FL73" i="2"/>
  <c r="FK73" i="2"/>
  <c r="FJ73" i="2"/>
  <c r="FI73" i="2"/>
  <c r="FH73" i="2"/>
  <c r="FG73" i="2"/>
  <c r="FF73" i="2"/>
  <c r="FE73" i="2"/>
  <c r="FD73" i="2"/>
  <c r="FC73" i="2"/>
  <c r="FB73" i="2"/>
  <c r="FA73" i="2"/>
  <c r="EZ73" i="2"/>
  <c r="EY73" i="2"/>
  <c r="EX73" i="2"/>
  <c r="EW73" i="2"/>
  <c r="EV73" i="2"/>
  <c r="EU73" i="2"/>
  <c r="ET73" i="2"/>
  <c r="ES73" i="2"/>
  <c r="ER73" i="2"/>
  <c r="EQ73" i="2"/>
  <c r="EP73" i="2"/>
  <c r="EO73" i="2"/>
  <c r="EN73" i="2"/>
  <c r="EM73" i="2"/>
  <c r="EL73" i="2"/>
  <c r="EK73" i="2"/>
  <c r="EJ73" i="2"/>
  <c r="EI73" i="2"/>
  <c r="EH73" i="2"/>
  <c r="EG73" i="2"/>
  <c r="EF73" i="2"/>
  <c r="EE73" i="2"/>
  <c r="ED73" i="2"/>
  <c r="EC73" i="2"/>
  <c r="EB73" i="2"/>
  <c r="EA73" i="2"/>
  <c r="DZ73" i="2"/>
  <c r="DY73" i="2"/>
  <c r="DX73" i="2"/>
  <c r="DW73" i="2"/>
  <c r="DV73" i="2"/>
  <c r="DU73" i="2"/>
  <c r="DT73" i="2"/>
  <c r="DS73" i="2"/>
  <c r="DR73" i="2"/>
  <c r="DQ73" i="2"/>
  <c r="DP73" i="2"/>
  <c r="DO73" i="2"/>
  <c r="DN73" i="2"/>
  <c r="DM73" i="2"/>
  <c r="DL73" i="2"/>
  <c r="DK73" i="2"/>
  <c r="DJ73" i="2"/>
  <c r="DI73" i="2"/>
  <c r="DH73" i="2"/>
  <c r="DG73" i="2"/>
  <c r="DF73" i="2"/>
  <c r="DE73" i="2"/>
  <c r="DD73" i="2"/>
  <c r="DC73" i="2"/>
  <c r="DB73" i="2"/>
  <c r="DA73" i="2"/>
  <c r="CZ73" i="2"/>
  <c r="CY73" i="2"/>
  <c r="CX73" i="2"/>
  <c r="CW73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MH72" i="2"/>
  <c r="MG71" i="2"/>
  <c r="MF71" i="2"/>
  <c r="ME71" i="2"/>
  <c r="MD71" i="2"/>
  <c r="MC71" i="2"/>
  <c r="MB71" i="2"/>
  <c r="MA71" i="2"/>
  <c r="LZ71" i="2"/>
  <c r="LY71" i="2"/>
  <c r="LX71" i="2"/>
  <c r="LW71" i="2"/>
  <c r="LV71" i="2"/>
  <c r="LU71" i="2"/>
  <c r="LT71" i="2"/>
  <c r="LS71" i="2"/>
  <c r="LR71" i="2"/>
  <c r="LQ71" i="2"/>
  <c r="LP71" i="2"/>
  <c r="LO71" i="2"/>
  <c r="LN71" i="2"/>
  <c r="LM71" i="2"/>
  <c r="LL71" i="2"/>
  <c r="LK71" i="2"/>
  <c r="LJ71" i="2"/>
  <c r="LI71" i="2"/>
  <c r="LH71" i="2"/>
  <c r="LG71" i="2"/>
  <c r="LF71" i="2"/>
  <c r="LE71" i="2"/>
  <c r="LD71" i="2"/>
  <c r="LC71" i="2"/>
  <c r="LB71" i="2"/>
  <c r="LA71" i="2"/>
  <c r="KZ71" i="2"/>
  <c r="KY71" i="2"/>
  <c r="KX71" i="2"/>
  <c r="KW71" i="2"/>
  <c r="KV71" i="2"/>
  <c r="KU71" i="2"/>
  <c r="KT71" i="2"/>
  <c r="KS71" i="2"/>
  <c r="KR71" i="2"/>
  <c r="KQ71" i="2"/>
  <c r="KP71" i="2"/>
  <c r="KO71" i="2"/>
  <c r="KN71" i="2"/>
  <c r="KM71" i="2"/>
  <c r="KL71" i="2"/>
  <c r="KK71" i="2"/>
  <c r="KJ71" i="2"/>
  <c r="KI71" i="2"/>
  <c r="KH71" i="2"/>
  <c r="KG71" i="2"/>
  <c r="KF71" i="2"/>
  <c r="KE71" i="2"/>
  <c r="KD71" i="2"/>
  <c r="KC71" i="2"/>
  <c r="KB71" i="2"/>
  <c r="KA71" i="2"/>
  <c r="JZ71" i="2"/>
  <c r="JY71" i="2"/>
  <c r="JX71" i="2"/>
  <c r="JW71" i="2"/>
  <c r="JV71" i="2"/>
  <c r="JU71" i="2"/>
  <c r="JT71" i="2"/>
  <c r="JS71" i="2"/>
  <c r="JR71" i="2"/>
  <c r="JQ71" i="2"/>
  <c r="JP71" i="2"/>
  <c r="JO71" i="2"/>
  <c r="JN71" i="2"/>
  <c r="JM71" i="2"/>
  <c r="JL71" i="2"/>
  <c r="JK71" i="2"/>
  <c r="JJ71" i="2"/>
  <c r="JI71" i="2"/>
  <c r="JH71" i="2"/>
  <c r="JG71" i="2"/>
  <c r="JF71" i="2"/>
  <c r="JE71" i="2"/>
  <c r="JD71" i="2"/>
  <c r="JC71" i="2"/>
  <c r="JB71" i="2"/>
  <c r="JA71" i="2"/>
  <c r="IZ71" i="2"/>
  <c r="IY71" i="2"/>
  <c r="IX71" i="2"/>
  <c r="IW71" i="2"/>
  <c r="IV71" i="2"/>
  <c r="IU71" i="2"/>
  <c r="IT71" i="2"/>
  <c r="IS71" i="2"/>
  <c r="IR71" i="2"/>
  <c r="IQ71" i="2"/>
  <c r="IP71" i="2"/>
  <c r="IO71" i="2"/>
  <c r="IN71" i="2"/>
  <c r="IM71" i="2"/>
  <c r="IL71" i="2"/>
  <c r="IK71" i="2"/>
  <c r="IJ71" i="2"/>
  <c r="II71" i="2"/>
  <c r="IH71" i="2"/>
  <c r="IG71" i="2"/>
  <c r="IF71" i="2"/>
  <c r="IE71" i="2"/>
  <c r="ID71" i="2"/>
  <c r="IC71" i="2"/>
  <c r="IB71" i="2"/>
  <c r="IA71" i="2"/>
  <c r="HZ71" i="2"/>
  <c r="HY71" i="2"/>
  <c r="HX71" i="2"/>
  <c r="HW71" i="2"/>
  <c r="HV71" i="2"/>
  <c r="HU71" i="2"/>
  <c r="HT71" i="2"/>
  <c r="HS71" i="2"/>
  <c r="HR71" i="2"/>
  <c r="HQ71" i="2"/>
  <c r="HP71" i="2"/>
  <c r="HO71" i="2"/>
  <c r="HN71" i="2"/>
  <c r="HM71" i="2"/>
  <c r="HL71" i="2"/>
  <c r="HK71" i="2"/>
  <c r="HJ71" i="2"/>
  <c r="HI71" i="2"/>
  <c r="HH71" i="2"/>
  <c r="HG71" i="2"/>
  <c r="HF71" i="2"/>
  <c r="HE71" i="2"/>
  <c r="HD71" i="2"/>
  <c r="HC71" i="2"/>
  <c r="HB71" i="2"/>
  <c r="HA71" i="2"/>
  <c r="GZ71" i="2"/>
  <c r="GY71" i="2"/>
  <c r="GX71" i="2"/>
  <c r="GW71" i="2"/>
  <c r="GV71" i="2"/>
  <c r="GU71" i="2"/>
  <c r="GT71" i="2"/>
  <c r="GS71" i="2"/>
  <c r="GR71" i="2"/>
  <c r="GQ71" i="2"/>
  <c r="GP71" i="2"/>
  <c r="GO71" i="2"/>
  <c r="GN71" i="2"/>
  <c r="GM71" i="2"/>
  <c r="GL71" i="2"/>
  <c r="GK71" i="2"/>
  <c r="GJ71" i="2"/>
  <c r="GI71" i="2"/>
  <c r="GH71" i="2"/>
  <c r="GG71" i="2"/>
  <c r="GF71" i="2"/>
  <c r="GE71" i="2"/>
  <c r="GD71" i="2"/>
  <c r="GC71" i="2"/>
  <c r="GB71" i="2"/>
  <c r="GA71" i="2"/>
  <c r="FZ71" i="2"/>
  <c r="FY71" i="2"/>
  <c r="FX71" i="2"/>
  <c r="FW71" i="2"/>
  <c r="FV71" i="2"/>
  <c r="FU71" i="2"/>
  <c r="FT71" i="2"/>
  <c r="FS71" i="2"/>
  <c r="FR71" i="2"/>
  <c r="FQ71" i="2"/>
  <c r="FP71" i="2"/>
  <c r="FO71" i="2"/>
  <c r="FN71" i="2"/>
  <c r="FM71" i="2"/>
  <c r="FL71" i="2"/>
  <c r="FK71" i="2"/>
  <c r="FJ71" i="2"/>
  <c r="FI71" i="2"/>
  <c r="FH71" i="2"/>
  <c r="FG71" i="2"/>
  <c r="FF71" i="2"/>
  <c r="FE71" i="2"/>
  <c r="FD71" i="2"/>
  <c r="FC71" i="2"/>
  <c r="FB71" i="2"/>
  <c r="FA71" i="2"/>
  <c r="EZ71" i="2"/>
  <c r="EY71" i="2"/>
  <c r="EX71" i="2"/>
  <c r="EW71" i="2"/>
  <c r="EV71" i="2"/>
  <c r="EU71" i="2"/>
  <c r="ET71" i="2"/>
  <c r="ES71" i="2"/>
  <c r="ER71" i="2"/>
  <c r="EQ71" i="2"/>
  <c r="EP71" i="2"/>
  <c r="EO71" i="2"/>
  <c r="EN71" i="2"/>
  <c r="EM71" i="2"/>
  <c r="EL71" i="2"/>
  <c r="EK71" i="2"/>
  <c r="EJ71" i="2"/>
  <c r="EI71" i="2"/>
  <c r="EH71" i="2"/>
  <c r="EG71" i="2"/>
  <c r="EF71" i="2"/>
  <c r="EE71" i="2"/>
  <c r="ED71" i="2"/>
  <c r="EC71" i="2"/>
  <c r="EB71" i="2"/>
  <c r="EA71" i="2"/>
  <c r="DZ71" i="2"/>
  <c r="DY71" i="2"/>
  <c r="DX71" i="2"/>
  <c r="DW71" i="2"/>
  <c r="DV71" i="2"/>
  <c r="DU71" i="2"/>
  <c r="DT71" i="2"/>
  <c r="DS71" i="2"/>
  <c r="DR71" i="2"/>
  <c r="DQ71" i="2"/>
  <c r="DP71" i="2"/>
  <c r="DO71" i="2"/>
  <c r="DN71" i="2"/>
  <c r="DM71" i="2"/>
  <c r="DL71" i="2"/>
  <c r="DK71" i="2"/>
  <c r="DJ71" i="2"/>
  <c r="DI71" i="2"/>
  <c r="DH71" i="2"/>
  <c r="DG71" i="2"/>
  <c r="DF71" i="2"/>
  <c r="DE71" i="2"/>
  <c r="DD71" i="2"/>
  <c r="DC71" i="2"/>
  <c r="DB71" i="2"/>
  <c r="DA71" i="2"/>
  <c r="CZ71" i="2"/>
  <c r="CY71" i="2"/>
  <c r="CX71" i="2"/>
  <c r="CW71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MH70" i="2"/>
  <c r="MG69" i="2"/>
  <c r="MF69" i="2"/>
  <c r="ME69" i="2"/>
  <c r="MD69" i="2"/>
  <c r="MB69" i="2"/>
  <c r="MA69" i="2"/>
  <c r="LZ69" i="2"/>
  <c r="LX69" i="2"/>
  <c r="LW69" i="2"/>
  <c r="LV69" i="2"/>
  <c r="LU69" i="2"/>
  <c r="LS69" i="2"/>
  <c r="LQ69" i="2"/>
  <c r="LP69" i="2"/>
  <c r="LO69" i="2"/>
  <c r="LN69" i="2"/>
  <c r="LM69" i="2"/>
  <c r="LL69" i="2"/>
  <c r="LK69" i="2"/>
  <c r="LJ69" i="2"/>
  <c r="LI69" i="2"/>
  <c r="LH69" i="2"/>
  <c r="LG69" i="2"/>
  <c r="LD69" i="2"/>
  <c r="LB69" i="2"/>
  <c r="LA69" i="2"/>
  <c r="KZ69" i="2"/>
  <c r="KY69" i="2"/>
  <c r="KX69" i="2"/>
  <c r="KW69" i="2"/>
  <c r="KV69" i="2"/>
  <c r="KU69" i="2"/>
  <c r="KT69" i="2"/>
  <c r="KS69" i="2"/>
  <c r="KQ69" i="2"/>
  <c r="KP69" i="2"/>
  <c r="KO69" i="2"/>
  <c r="KM69" i="2"/>
  <c r="KL69" i="2"/>
  <c r="KK69" i="2"/>
  <c r="KJ69" i="2"/>
  <c r="KI69" i="2"/>
  <c r="KH69" i="2"/>
  <c r="KG69" i="2"/>
  <c r="KF69" i="2"/>
  <c r="KE69" i="2"/>
  <c r="KD69" i="2"/>
  <c r="KC69" i="2"/>
  <c r="KB69" i="2"/>
  <c r="KA69" i="2"/>
  <c r="JZ69" i="2"/>
  <c r="JY69" i="2"/>
  <c r="JX69" i="2"/>
  <c r="JW69" i="2"/>
  <c r="JV69" i="2"/>
  <c r="JU69" i="2"/>
  <c r="JT69" i="2"/>
  <c r="JS69" i="2"/>
  <c r="JR69" i="2"/>
  <c r="JQ69" i="2"/>
  <c r="JP69" i="2"/>
  <c r="JO69" i="2"/>
  <c r="JN69" i="2"/>
  <c r="JM69" i="2"/>
  <c r="JL69" i="2"/>
  <c r="JK69" i="2"/>
  <c r="JJ69" i="2"/>
  <c r="JI69" i="2"/>
  <c r="JH69" i="2"/>
  <c r="JG69" i="2"/>
  <c r="JF69" i="2"/>
  <c r="JE69" i="2"/>
  <c r="JD69" i="2"/>
  <c r="JC69" i="2"/>
  <c r="JB69" i="2"/>
  <c r="JA69" i="2"/>
  <c r="IZ69" i="2"/>
  <c r="IY69" i="2"/>
  <c r="IX69" i="2"/>
  <c r="IW69" i="2"/>
  <c r="IV69" i="2"/>
  <c r="IU69" i="2"/>
  <c r="IT69" i="2"/>
  <c r="IS69" i="2"/>
  <c r="IR69" i="2"/>
  <c r="IQ69" i="2"/>
  <c r="IP69" i="2"/>
  <c r="IO69" i="2"/>
  <c r="IN69" i="2"/>
  <c r="IM69" i="2"/>
  <c r="IL69" i="2"/>
  <c r="IK69" i="2"/>
  <c r="IJ69" i="2"/>
  <c r="II69" i="2"/>
  <c r="IH69" i="2"/>
  <c r="IG69" i="2"/>
  <c r="IF69" i="2"/>
  <c r="IE69" i="2"/>
  <c r="ID69" i="2"/>
  <c r="IC69" i="2"/>
  <c r="IB69" i="2"/>
  <c r="IA69" i="2"/>
  <c r="HZ69" i="2"/>
  <c r="HY69" i="2"/>
  <c r="HX69" i="2"/>
  <c r="HW69" i="2"/>
  <c r="HV69" i="2"/>
  <c r="HU69" i="2"/>
  <c r="HT69" i="2"/>
  <c r="HS69" i="2"/>
  <c r="HR69" i="2"/>
  <c r="HQ69" i="2"/>
  <c r="HP69" i="2"/>
  <c r="HO69" i="2"/>
  <c r="HN69" i="2"/>
  <c r="HM69" i="2"/>
  <c r="HL69" i="2"/>
  <c r="HK69" i="2"/>
  <c r="HJ69" i="2"/>
  <c r="HI69" i="2"/>
  <c r="HH69" i="2"/>
  <c r="HG69" i="2"/>
  <c r="HF69" i="2"/>
  <c r="HE69" i="2"/>
  <c r="HD69" i="2"/>
  <c r="HC69" i="2"/>
  <c r="HB69" i="2"/>
  <c r="HA69" i="2"/>
  <c r="GZ69" i="2"/>
  <c r="GY69" i="2"/>
  <c r="GX69" i="2"/>
  <c r="GW69" i="2"/>
  <c r="GV69" i="2"/>
  <c r="GU69" i="2"/>
  <c r="GT69" i="2"/>
  <c r="GS69" i="2"/>
  <c r="GR69" i="2"/>
  <c r="GQ69" i="2"/>
  <c r="GP69" i="2"/>
  <c r="GO69" i="2"/>
  <c r="GN69" i="2"/>
  <c r="GM69" i="2"/>
  <c r="GL69" i="2"/>
  <c r="GK69" i="2"/>
  <c r="GJ69" i="2"/>
  <c r="GI69" i="2"/>
  <c r="GH69" i="2"/>
  <c r="GG69" i="2"/>
  <c r="GF69" i="2"/>
  <c r="GE69" i="2"/>
  <c r="GD69" i="2"/>
  <c r="GC69" i="2"/>
  <c r="GB69" i="2"/>
  <c r="GA69" i="2"/>
  <c r="FZ69" i="2"/>
  <c r="FY69" i="2"/>
  <c r="FX69" i="2"/>
  <c r="FW69" i="2"/>
  <c r="FV69" i="2"/>
  <c r="FU69" i="2"/>
  <c r="FT69" i="2"/>
  <c r="FS69" i="2"/>
  <c r="FR69" i="2"/>
  <c r="FQ69" i="2"/>
  <c r="FP69" i="2"/>
  <c r="FO69" i="2"/>
  <c r="FN69" i="2"/>
  <c r="FM69" i="2"/>
  <c r="FL69" i="2"/>
  <c r="FK69" i="2"/>
  <c r="FJ69" i="2"/>
  <c r="FI69" i="2"/>
  <c r="FH69" i="2"/>
  <c r="FG69" i="2"/>
  <c r="FF69" i="2"/>
  <c r="FE69" i="2"/>
  <c r="FD69" i="2"/>
  <c r="FC69" i="2"/>
  <c r="FB69" i="2"/>
  <c r="FA69" i="2"/>
  <c r="EZ69" i="2"/>
  <c r="EY69" i="2"/>
  <c r="EX69" i="2"/>
  <c r="EW69" i="2"/>
  <c r="EV69" i="2"/>
  <c r="EU69" i="2"/>
  <c r="ET69" i="2"/>
  <c r="ES69" i="2"/>
  <c r="ER69" i="2"/>
  <c r="EQ69" i="2"/>
  <c r="EP69" i="2"/>
  <c r="EO69" i="2"/>
  <c r="EN69" i="2"/>
  <c r="EM69" i="2"/>
  <c r="EL69" i="2"/>
  <c r="EK69" i="2"/>
  <c r="EJ69" i="2"/>
  <c r="EI69" i="2"/>
  <c r="EH69" i="2"/>
  <c r="EG69" i="2"/>
  <c r="EF69" i="2"/>
  <c r="EE69" i="2"/>
  <c r="ED69" i="2"/>
  <c r="EC69" i="2"/>
  <c r="EB69" i="2"/>
  <c r="EA69" i="2"/>
  <c r="DZ69" i="2"/>
  <c r="DY69" i="2"/>
  <c r="DX69" i="2"/>
  <c r="DW69" i="2"/>
  <c r="DV69" i="2"/>
  <c r="DU69" i="2"/>
  <c r="DT69" i="2"/>
  <c r="DS69" i="2"/>
  <c r="DR69" i="2"/>
  <c r="DQ69" i="2"/>
  <c r="DP69" i="2"/>
  <c r="DO69" i="2"/>
  <c r="DN69" i="2"/>
  <c r="DM69" i="2"/>
  <c r="DL69" i="2"/>
  <c r="DK69" i="2"/>
  <c r="DJ69" i="2"/>
  <c r="DI69" i="2"/>
  <c r="DH69" i="2"/>
  <c r="DG69" i="2"/>
  <c r="DF69" i="2"/>
  <c r="DE69" i="2"/>
  <c r="DD69" i="2"/>
  <c r="DC69" i="2"/>
  <c r="DB69" i="2"/>
  <c r="DA69" i="2"/>
  <c r="CZ69" i="2"/>
  <c r="CY69" i="2"/>
  <c r="CX69" i="2"/>
  <c r="CW69" i="2"/>
  <c r="CV69" i="2"/>
  <c r="CU69" i="2"/>
  <c r="CT69" i="2"/>
  <c r="CS69" i="2"/>
  <c r="CR69" i="2"/>
  <c r="CQ69" i="2"/>
  <c r="CP69" i="2"/>
  <c r="CO69" i="2"/>
  <c r="CN69" i="2"/>
  <c r="CM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MH68" i="2"/>
  <c r="MG67" i="2"/>
  <c r="MF67" i="2"/>
  <c r="ME67" i="2"/>
  <c r="MD67" i="2"/>
  <c r="MC67" i="2"/>
  <c r="MB67" i="2"/>
  <c r="MA67" i="2"/>
  <c r="LZ67" i="2"/>
  <c r="LY67" i="2"/>
  <c r="LX67" i="2"/>
  <c r="LW67" i="2"/>
  <c r="LV67" i="2"/>
  <c r="LU67" i="2"/>
  <c r="LT67" i="2"/>
  <c r="LS67" i="2"/>
  <c r="LR67" i="2"/>
  <c r="LQ67" i="2"/>
  <c r="LP67" i="2"/>
  <c r="LO67" i="2"/>
  <c r="LN67" i="2"/>
  <c r="LM67" i="2"/>
  <c r="LL67" i="2"/>
  <c r="LK67" i="2"/>
  <c r="LJ67" i="2"/>
  <c r="LI67" i="2"/>
  <c r="LH67" i="2"/>
  <c r="LG67" i="2"/>
  <c r="LF67" i="2"/>
  <c r="LE67" i="2"/>
  <c r="LD67" i="2"/>
  <c r="LC67" i="2"/>
  <c r="LB67" i="2"/>
  <c r="LA67" i="2"/>
  <c r="KZ67" i="2"/>
  <c r="KY67" i="2"/>
  <c r="KX67" i="2"/>
  <c r="KW67" i="2"/>
  <c r="KV67" i="2"/>
  <c r="KU67" i="2"/>
  <c r="KT67" i="2"/>
  <c r="KS67" i="2"/>
  <c r="KR67" i="2"/>
  <c r="KQ67" i="2"/>
  <c r="KP67" i="2"/>
  <c r="KO67" i="2"/>
  <c r="KN67" i="2"/>
  <c r="KM67" i="2"/>
  <c r="KL67" i="2"/>
  <c r="KK67" i="2"/>
  <c r="KJ67" i="2"/>
  <c r="KI67" i="2"/>
  <c r="KH67" i="2"/>
  <c r="KG67" i="2"/>
  <c r="KF67" i="2"/>
  <c r="KE67" i="2"/>
  <c r="KD67" i="2"/>
  <c r="KC67" i="2"/>
  <c r="KB67" i="2"/>
  <c r="KA67" i="2"/>
  <c r="JZ67" i="2"/>
  <c r="JY67" i="2"/>
  <c r="JX67" i="2"/>
  <c r="JW67" i="2"/>
  <c r="JV67" i="2"/>
  <c r="JU67" i="2"/>
  <c r="JT67" i="2"/>
  <c r="JS67" i="2"/>
  <c r="JR67" i="2"/>
  <c r="JQ67" i="2"/>
  <c r="JP67" i="2"/>
  <c r="JO67" i="2"/>
  <c r="JN67" i="2"/>
  <c r="JM67" i="2"/>
  <c r="JL67" i="2"/>
  <c r="JK67" i="2"/>
  <c r="JJ67" i="2"/>
  <c r="JI67" i="2"/>
  <c r="JH67" i="2"/>
  <c r="JG67" i="2"/>
  <c r="JF67" i="2"/>
  <c r="JE67" i="2"/>
  <c r="JD67" i="2"/>
  <c r="JC67" i="2"/>
  <c r="JB67" i="2"/>
  <c r="JA67" i="2"/>
  <c r="IZ67" i="2"/>
  <c r="IY67" i="2"/>
  <c r="IX67" i="2"/>
  <c r="IW67" i="2"/>
  <c r="IV67" i="2"/>
  <c r="IU67" i="2"/>
  <c r="IT67" i="2"/>
  <c r="IS67" i="2"/>
  <c r="IR67" i="2"/>
  <c r="IQ67" i="2"/>
  <c r="IP67" i="2"/>
  <c r="IO67" i="2"/>
  <c r="IN67" i="2"/>
  <c r="IM67" i="2"/>
  <c r="IL67" i="2"/>
  <c r="IK67" i="2"/>
  <c r="IJ67" i="2"/>
  <c r="II67" i="2"/>
  <c r="IH67" i="2"/>
  <c r="IG67" i="2"/>
  <c r="IF67" i="2"/>
  <c r="IE67" i="2"/>
  <c r="ID67" i="2"/>
  <c r="IC67" i="2"/>
  <c r="IB67" i="2"/>
  <c r="IA67" i="2"/>
  <c r="HZ67" i="2"/>
  <c r="HY67" i="2"/>
  <c r="HX67" i="2"/>
  <c r="HW67" i="2"/>
  <c r="HV67" i="2"/>
  <c r="HU67" i="2"/>
  <c r="HT67" i="2"/>
  <c r="HS67" i="2"/>
  <c r="HR67" i="2"/>
  <c r="HQ67" i="2"/>
  <c r="HP67" i="2"/>
  <c r="HO67" i="2"/>
  <c r="HN67" i="2"/>
  <c r="HM67" i="2"/>
  <c r="HL67" i="2"/>
  <c r="HK67" i="2"/>
  <c r="HJ67" i="2"/>
  <c r="HI67" i="2"/>
  <c r="HH67" i="2"/>
  <c r="HG67" i="2"/>
  <c r="HF67" i="2"/>
  <c r="HE67" i="2"/>
  <c r="HD67" i="2"/>
  <c r="HC67" i="2"/>
  <c r="HB67" i="2"/>
  <c r="HA67" i="2"/>
  <c r="GZ67" i="2"/>
  <c r="GY67" i="2"/>
  <c r="GX67" i="2"/>
  <c r="GW67" i="2"/>
  <c r="GV67" i="2"/>
  <c r="GU67" i="2"/>
  <c r="GT67" i="2"/>
  <c r="GS67" i="2"/>
  <c r="GR67" i="2"/>
  <c r="GQ67" i="2"/>
  <c r="GP67" i="2"/>
  <c r="GO67" i="2"/>
  <c r="GN67" i="2"/>
  <c r="GM67" i="2"/>
  <c r="GL67" i="2"/>
  <c r="GK67" i="2"/>
  <c r="GJ67" i="2"/>
  <c r="GI67" i="2"/>
  <c r="GH67" i="2"/>
  <c r="GG67" i="2"/>
  <c r="GF67" i="2"/>
  <c r="GE67" i="2"/>
  <c r="GD67" i="2"/>
  <c r="GC67" i="2"/>
  <c r="GB67" i="2"/>
  <c r="GA67" i="2"/>
  <c r="FZ67" i="2"/>
  <c r="FY67" i="2"/>
  <c r="FX67" i="2"/>
  <c r="FW67" i="2"/>
  <c r="FV67" i="2"/>
  <c r="FU67" i="2"/>
  <c r="FT67" i="2"/>
  <c r="FS67" i="2"/>
  <c r="FR67" i="2"/>
  <c r="FQ67" i="2"/>
  <c r="FP67" i="2"/>
  <c r="FO67" i="2"/>
  <c r="FN67" i="2"/>
  <c r="FM67" i="2"/>
  <c r="FL67" i="2"/>
  <c r="FK67" i="2"/>
  <c r="FJ67" i="2"/>
  <c r="FI67" i="2"/>
  <c r="FH67" i="2"/>
  <c r="FG67" i="2"/>
  <c r="FF67" i="2"/>
  <c r="FE67" i="2"/>
  <c r="FD67" i="2"/>
  <c r="FC67" i="2"/>
  <c r="FB67" i="2"/>
  <c r="FA67" i="2"/>
  <c r="EZ67" i="2"/>
  <c r="EY67" i="2"/>
  <c r="EX67" i="2"/>
  <c r="EW67" i="2"/>
  <c r="EV67" i="2"/>
  <c r="EU67" i="2"/>
  <c r="ET67" i="2"/>
  <c r="ES67" i="2"/>
  <c r="ER67" i="2"/>
  <c r="EQ67" i="2"/>
  <c r="EP67" i="2"/>
  <c r="EO67" i="2"/>
  <c r="EN67" i="2"/>
  <c r="EM67" i="2"/>
  <c r="EL67" i="2"/>
  <c r="EK67" i="2"/>
  <c r="EJ67" i="2"/>
  <c r="EI67" i="2"/>
  <c r="EH67" i="2"/>
  <c r="EG67" i="2"/>
  <c r="EF67" i="2"/>
  <c r="EE67" i="2"/>
  <c r="ED67" i="2"/>
  <c r="EC67" i="2"/>
  <c r="EB67" i="2"/>
  <c r="EA67" i="2"/>
  <c r="DZ67" i="2"/>
  <c r="DY67" i="2"/>
  <c r="DX67" i="2"/>
  <c r="DW67" i="2"/>
  <c r="DV67" i="2"/>
  <c r="DU67" i="2"/>
  <c r="DT67" i="2"/>
  <c r="DS67" i="2"/>
  <c r="DR67" i="2"/>
  <c r="DQ67" i="2"/>
  <c r="DP67" i="2"/>
  <c r="DO67" i="2"/>
  <c r="DN67" i="2"/>
  <c r="DM67" i="2"/>
  <c r="DL67" i="2"/>
  <c r="DK67" i="2"/>
  <c r="DJ67" i="2"/>
  <c r="DI67" i="2"/>
  <c r="DH67" i="2"/>
  <c r="DG67" i="2"/>
  <c r="DF67" i="2"/>
  <c r="DE67" i="2"/>
  <c r="DD67" i="2"/>
  <c r="DC67" i="2"/>
  <c r="DB67" i="2"/>
  <c r="DA67" i="2"/>
  <c r="CZ67" i="2"/>
  <c r="CY67" i="2"/>
  <c r="CX67" i="2"/>
  <c r="CW67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MH66" i="2"/>
  <c r="MG65" i="2"/>
  <c r="MF65" i="2"/>
  <c r="ME65" i="2"/>
  <c r="MD65" i="2"/>
  <c r="MC65" i="2"/>
  <c r="MB65" i="2"/>
  <c r="MA65" i="2"/>
  <c r="LZ65" i="2"/>
  <c r="LY65" i="2"/>
  <c r="LX65" i="2"/>
  <c r="LW65" i="2"/>
  <c r="LV65" i="2"/>
  <c r="LU65" i="2"/>
  <c r="LT65" i="2"/>
  <c r="LS65" i="2"/>
  <c r="LR65" i="2"/>
  <c r="LQ65" i="2"/>
  <c r="LP65" i="2"/>
  <c r="LO65" i="2"/>
  <c r="LN65" i="2"/>
  <c r="LM65" i="2"/>
  <c r="LL65" i="2"/>
  <c r="LK65" i="2"/>
  <c r="LJ65" i="2"/>
  <c r="LI65" i="2"/>
  <c r="LH65" i="2"/>
  <c r="LG65" i="2"/>
  <c r="LF65" i="2"/>
  <c r="LE65" i="2"/>
  <c r="LD65" i="2"/>
  <c r="LC65" i="2"/>
  <c r="LB65" i="2"/>
  <c r="LA65" i="2"/>
  <c r="KZ65" i="2"/>
  <c r="KY65" i="2"/>
  <c r="KX65" i="2"/>
  <c r="KW65" i="2"/>
  <c r="KV65" i="2"/>
  <c r="KU65" i="2"/>
  <c r="KT65" i="2"/>
  <c r="KS65" i="2"/>
  <c r="KR65" i="2"/>
  <c r="KQ65" i="2"/>
  <c r="KP65" i="2"/>
  <c r="KO65" i="2"/>
  <c r="KN65" i="2"/>
  <c r="KM65" i="2"/>
  <c r="KL65" i="2"/>
  <c r="KK65" i="2"/>
  <c r="KJ65" i="2"/>
  <c r="KI65" i="2"/>
  <c r="KH65" i="2"/>
  <c r="KG65" i="2"/>
  <c r="KF65" i="2"/>
  <c r="KE65" i="2"/>
  <c r="KD65" i="2"/>
  <c r="KC65" i="2"/>
  <c r="KB65" i="2"/>
  <c r="KA65" i="2"/>
  <c r="JZ65" i="2"/>
  <c r="JY65" i="2"/>
  <c r="JX65" i="2"/>
  <c r="JW65" i="2"/>
  <c r="JV65" i="2"/>
  <c r="JU65" i="2"/>
  <c r="JT65" i="2"/>
  <c r="JS65" i="2"/>
  <c r="JR65" i="2"/>
  <c r="JQ65" i="2"/>
  <c r="JP65" i="2"/>
  <c r="JO65" i="2"/>
  <c r="JN65" i="2"/>
  <c r="JM65" i="2"/>
  <c r="JL65" i="2"/>
  <c r="JK65" i="2"/>
  <c r="JJ65" i="2"/>
  <c r="JI65" i="2"/>
  <c r="JH65" i="2"/>
  <c r="JG65" i="2"/>
  <c r="JF65" i="2"/>
  <c r="JE65" i="2"/>
  <c r="JD65" i="2"/>
  <c r="JC65" i="2"/>
  <c r="JB65" i="2"/>
  <c r="JA65" i="2"/>
  <c r="IZ65" i="2"/>
  <c r="IY65" i="2"/>
  <c r="IX65" i="2"/>
  <c r="IW65" i="2"/>
  <c r="IV65" i="2"/>
  <c r="IU65" i="2"/>
  <c r="IT65" i="2"/>
  <c r="IS65" i="2"/>
  <c r="IR65" i="2"/>
  <c r="IQ65" i="2"/>
  <c r="IP65" i="2"/>
  <c r="IO65" i="2"/>
  <c r="IN65" i="2"/>
  <c r="IM65" i="2"/>
  <c r="IL65" i="2"/>
  <c r="IK65" i="2"/>
  <c r="IJ65" i="2"/>
  <c r="II65" i="2"/>
  <c r="IH65" i="2"/>
  <c r="IG65" i="2"/>
  <c r="IF65" i="2"/>
  <c r="IE65" i="2"/>
  <c r="ID65" i="2"/>
  <c r="IC65" i="2"/>
  <c r="IB65" i="2"/>
  <c r="IA65" i="2"/>
  <c r="HZ65" i="2"/>
  <c r="HY65" i="2"/>
  <c r="HX65" i="2"/>
  <c r="HW65" i="2"/>
  <c r="HV65" i="2"/>
  <c r="HU65" i="2"/>
  <c r="HT65" i="2"/>
  <c r="HS65" i="2"/>
  <c r="HR65" i="2"/>
  <c r="HQ65" i="2"/>
  <c r="HP65" i="2"/>
  <c r="HO65" i="2"/>
  <c r="HN65" i="2"/>
  <c r="HM65" i="2"/>
  <c r="HL65" i="2"/>
  <c r="HK65" i="2"/>
  <c r="HJ65" i="2"/>
  <c r="HI65" i="2"/>
  <c r="HH65" i="2"/>
  <c r="HG65" i="2"/>
  <c r="HF65" i="2"/>
  <c r="HE65" i="2"/>
  <c r="HD65" i="2"/>
  <c r="HC65" i="2"/>
  <c r="HB65" i="2"/>
  <c r="HA65" i="2"/>
  <c r="GZ65" i="2"/>
  <c r="GY65" i="2"/>
  <c r="GX65" i="2"/>
  <c r="GW65" i="2"/>
  <c r="GV65" i="2"/>
  <c r="GU65" i="2"/>
  <c r="GT65" i="2"/>
  <c r="GS65" i="2"/>
  <c r="GR65" i="2"/>
  <c r="GQ65" i="2"/>
  <c r="GP65" i="2"/>
  <c r="GO65" i="2"/>
  <c r="GN65" i="2"/>
  <c r="GM65" i="2"/>
  <c r="GL65" i="2"/>
  <c r="GK65" i="2"/>
  <c r="GJ65" i="2"/>
  <c r="GI65" i="2"/>
  <c r="GH65" i="2"/>
  <c r="GG65" i="2"/>
  <c r="GF65" i="2"/>
  <c r="GE65" i="2"/>
  <c r="GD65" i="2"/>
  <c r="GC65" i="2"/>
  <c r="GB65" i="2"/>
  <c r="GA65" i="2"/>
  <c r="FZ65" i="2"/>
  <c r="FY65" i="2"/>
  <c r="FX65" i="2"/>
  <c r="FW65" i="2"/>
  <c r="FV65" i="2"/>
  <c r="FU65" i="2"/>
  <c r="FT65" i="2"/>
  <c r="FS65" i="2"/>
  <c r="FR65" i="2"/>
  <c r="FQ65" i="2"/>
  <c r="FP65" i="2"/>
  <c r="FO65" i="2"/>
  <c r="FN65" i="2"/>
  <c r="FM65" i="2"/>
  <c r="FL65" i="2"/>
  <c r="FK65" i="2"/>
  <c r="FJ65" i="2"/>
  <c r="FI65" i="2"/>
  <c r="FH65" i="2"/>
  <c r="FG65" i="2"/>
  <c r="FF65" i="2"/>
  <c r="FE65" i="2"/>
  <c r="FD65" i="2"/>
  <c r="FC65" i="2"/>
  <c r="FB65" i="2"/>
  <c r="FA65" i="2"/>
  <c r="EZ65" i="2"/>
  <c r="EY65" i="2"/>
  <c r="EX65" i="2"/>
  <c r="EW65" i="2"/>
  <c r="EV65" i="2"/>
  <c r="EU65" i="2"/>
  <c r="ET65" i="2"/>
  <c r="ES65" i="2"/>
  <c r="ER65" i="2"/>
  <c r="EQ65" i="2"/>
  <c r="EP65" i="2"/>
  <c r="EO65" i="2"/>
  <c r="EN65" i="2"/>
  <c r="EM65" i="2"/>
  <c r="EL65" i="2"/>
  <c r="EK65" i="2"/>
  <c r="EJ65" i="2"/>
  <c r="EI65" i="2"/>
  <c r="EH65" i="2"/>
  <c r="EG65" i="2"/>
  <c r="EF65" i="2"/>
  <c r="EE65" i="2"/>
  <c r="ED65" i="2"/>
  <c r="EC65" i="2"/>
  <c r="EB65" i="2"/>
  <c r="EA65" i="2"/>
  <c r="DZ65" i="2"/>
  <c r="DY65" i="2"/>
  <c r="DX65" i="2"/>
  <c r="DW65" i="2"/>
  <c r="DV65" i="2"/>
  <c r="DU65" i="2"/>
  <c r="DT65" i="2"/>
  <c r="DS65" i="2"/>
  <c r="DR65" i="2"/>
  <c r="DQ65" i="2"/>
  <c r="DP65" i="2"/>
  <c r="DO65" i="2"/>
  <c r="DN65" i="2"/>
  <c r="DM65" i="2"/>
  <c r="DL65" i="2"/>
  <c r="DK65" i="2"/>
  <c r="DJ65" i="2"/>
  <c r="DI65" i="2"/>
  <c r="DH65" i="2"/>
  <c r="DG65" i="2"/>
  <c r="DF65" i="2"/>
  <c r="DE65" i="2"/>
  <c r="DD65" i="2"/>
  <c r="DC65" i="2"/>
  <c r="DB65" i="2"/>
  <c r="DA65" i="2"/>
  <c r="CZ65" i="2"/>
  <c r="CY65" i="2"/>
  <c r="CX65" i="2"/>
  <c r="CW65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MH64" i="2"/>
  <c r="MG63" i="2"/>
  <c r="MF63" i="2"/>
  <c r="ME63" i="2"/>
  <c r="MD63" i="2"/>
  <c r="MC63" i="2"/>
  <c r="MB63" i="2"/>
  <c r="MA63" i="2"/>
  <c r="LZ63" i="2"/>
  <c r="LY63" i="2"/>
  <c r="LX63" i="2"/>
  <c r="LW63" i="2"/>
  <c r="LV63" i="2"/>
  <c r="LU63" i="2"/>
  <c r="LT63" i="2"/>
  <c r="LS63" i="2"/>
  <c r="LR63" i="2"/>
  <c r="LQ63" i="2"/>
  <c r="LP63" i="2"/>
  <c r="LO63" i="2"/>
  <c r="LN63" i="2"/>
  <c r="LM63" i="2"/>
  <c r="LL63" i="2"/>
  <c r="LK63" i="2"/>
  <c r="LJ63" i="2"/>
  <c r="LI63" i="2"/>
  <c r="LH63" i="2"/>
  <c r="LG63" i="2"/>
  <c r="LF63" i="2"/>
  <c r="LE63" i="2"/>
  <c r="LD63" i="2"/>
  <c r="LC63" i="2"/>
  <c r="LB63" i="2"/>
  <c r="LA63" i="2"/>
  <c r="KZ63" i="2"/>
  <c r="KY63" i="2"/>
  <c r="KX63" i="2"/>
  <c r="KW63" i="2"/>
  <c r="KV63" i="2"/>
  <c r="KU63" i="2"/>
  <c r="KT63" i="2"/>
  <c r="KS63" i="2"/>
  <c r="KR63" i="2"/>
  <c r="KQ63" i="2"/>
  <c r="KP63" i="2"/>
  <c r="KO63" i="2"/>
  <c r="KN63" i="2"/>
  <c r="KM63" i="2"/>
  <c r="KL63" i="2"/>
  <c r="KK63" i="2"/>
  <c r="KJ63" i="2"/>
  <c r="KI63" i="2"/>
  <c r="KH63" i="2"/>
  <c r="KG63" i="2"/>
  <c r="KF63" i="2"/>
  <c r="KE63" i="2"/>
  <c r="KD63" i="2"/>
  <c r="KC63" i="2"/>
  <c r="KB63" i="2"/>
  <c r="KA63" i="2"/>
  <c r="JZ63" i="2"/>
  <c r="JY63" i="2"/>
  <c r="JX63" i="2"/>
  <c r="JW63" i="2"/>
  <c r="JV63" i="2"/>
  <c r="JU63" i="2"/>
  <c r="JT63" i="2"/>
  <c r="JS63" i="2"/>
  <c r="JR63" i="2"/>
  <c r="JQ63" i="2"/>
  <c r="JP63" i="2"/>
  <c r="JO63" i="2"/>
  <c r="JN63" i="2"/>
  <c r="JM63" i="2"/>
  <c r="JL63" i="2"/>
  <c r="JK63" i="2"/>
  <c r="JJ63" i="2"/>
  <c r="JI63" i="2"/>
  <c r="JH63" i="2"/>
  <c r="JG63" i="2"/>
  <c r="JF63" i="2"/>
  <c r="JE63" i="2"/>
  <c r="JD63" i="2"/>
  <c r="JC63" i="2"/>
  <c r="JB63" i="2"/>
  <c r="JA63" i="2"/>
  <c r="IZ63" i="2"/>
  <c r="IY63" i="2"/>
  <c r="IX63" i="2"/>
  <c r="IW63" i="2"/>
  <c r="IV63" i="2"/>
  <c r="IU63" i="2"/>
  <c r="IT63" i="2"/>
  <c r="IS63" i="2"/>
  <c r="IR63" i="2"/>
  <c r="IQ63" i="2"/>
  <c r="IP63" i="2"/>
  <c r="IO63" i="2"/>
  <c r="IN63" i="2"/>
  <c r="IM63" i="2"/>
  <c r="IL63" i="2"/>
  <c r="IK63" i="2"/>
  <c r="IJ63" i="2"/>
  <c r="II63" i="2"/>
  <c r="IH63" i="2"/>
  <c r="IG63" i="2"/>
  <c r="IF63" i="2"/>
  <c r="IE63" i="2"/>
  <c r="ID63" i="2"/>
  <c r="IC63" i="2"/>
  <c r="IB63" i="2"/>
  <c r="IA63" i="2"/>
  <c r="HZ63" i="2"/>
  <c r="HY63" i="2"/>
  <c r="HX63" i="2"/>
  <c r="HW63" i="2"/>
  <c r="HV63" i="2"/>
  <c r="HU63" i="2"/>
  <c r="HT63" i="2"/>
  <c r="HS63" i="2"/>
  <c r="HR63" i="2"/>
  <c r="HQ63" i="2"/>
  <c r="HP63" i="2"/>
  <c r="HO63" i="2"/>
  <c r="HN63" i="2"/>
  <c r="HM63" i="2"/>
  <c r="HL63" i="2"/>
  <c r="HK63" i="2"/>
  <c r="HJ63" i="2"/>
  <c r="HI63" i="2"/>
  <c r="HH63" i="2"/>
  <c r="HG63" i="2"/>
  <c r="HF63" i="2"/>
  <c r="HE63" i="2"/>
  <c r="HD63" i="2"/>
  <c r="HC63" i="2"/>
  <c r="HB63" i="2"/>
  <c r="HA63" i="2"/>
  <c r="GZ63" i="2"/>
  <c r="GY63" i="2"/>
  <c r="GX63" i="2"/>
  <c r="GW63" i="2"/>
  <c r="GV63" i="2"/>
  <c r="GU63" i="2"/>
  <c r="GT63" i="2"/>
  <c r="GS63" i="2"/>
  <c r="GR63" i="2"/>
  <c r="GQ63" i="2"/>
  <c r="GP63" i="2"/>
  <c r="GO63" i="2"/>
  <c r="GN63" i="2"/>
  <c r="GM63" i="2"/>
  <c r="GL63" i="2"/>
  <c r="GK63" i="2"/>
  <c r="GJ63" i="2"/>
  <c r="GI63" i="2"/>
  <c r="GH63" i="2"/>
  <c r="GG63" i="2"/>
  <c r="GF63" i="2"/>
  <c r="GE63" i="2"/>
  <c r="GD63" i="2"/>
  <c r="GC63" i="2"/>
  <c r="GB63" i="2"/>
  <c r="GA63" i="2"/>
  <c r="FZ63" i="2"/>
  <c r="FY63" i="2"/>
  <c r="FX63" i="2"/>
  <c r="FW63" i="2"/>
  <c r="FV63" i="2"/>
  <c r="FU63" i="2"/>
  <c r="FT63" i="2"/>
  <c r="FS63" i="2"/>
  <c r="FR63" i="2"/>
  <c r="FQ63" i="2"/>
  <c r="FP63" i="2"/>
  <c r="FO63" i="2"/>
  <c r="FN63" i="2"/>
  <c r="FM63" i="2"/>
  <c r="FL63" i="2"/>
  <c r="FK63" i="2"/>
  <c r="FJ63" i="2"/>
  <c r="FI63" i="2"/>
  <c r="FH63" i="2"/>
  <c r="FG63" i="2"/>
  <c r="FF63" i="2"/>
  <c r="FE63" i="2"/>
  <c r="FD63" i="2"/>
  <c r="FC63" i="2"/>
  <c r="FB63" i="2"/>
  <c r="FA63" i="2"/>
  <c r="EZ63" i="2"/>
  <c r="EY63" i="2"/>
  <c r="EX63" i="2"/>
  <c r="EW63" i="2"/>
  <c r="EV63" i="2"/>
  <c r="EU63" i="2"/>
  <c r="ET63" i="2"/>
  <c r="ES63" i="2"/>
  <c r="ER63" i="2"/>
  <c r="EQ63" i="2"/>
  <c r="EP63" i="2"/>
  <c r="EO63" i="2"/>
  <c r="EN63" i="2"/>
  <c r="EM63" i="2"/>
  <c r="EL63" i="2"/>
  <c r="EK63" i="2"/>
  <c r="EJ63" i="2"/>
  <c r="EI63" i="2"/>
  <c r="EH63" i="2"/>
  <c r="EG63" i="2"/>
  <c r="EF63" i="2"/>
  <c r="EE63" i="2"/>
  <c r="ED63" i="2"/>
  <c r="EC63" i="2"/>
  <c r="EB63" i="2"/>
  <c r="EA63" i="2"/>
  <c r="DZ63" i="2"/>
  <c r="DY63" i="2"/>
  <c r="DX63" i="2"/>
  <c r="DW63" i="2"/>
  <c r="DV63" i="2"/>
  <c r="DU63" i="2"/>
  <c r="DT63" i="2"/>
  <c r="DS63" i="2"/>
  <c r="DR63" i="2"/>
  <c r="DQ63" i="2"/>
  <c r="DP63" i="2"/>
  <c r="DO63" i="2"/>
  <c r="DN63" i="2"/>
  <c r="DM63" i="2"/>
  <c r="DL63" i="2"/>
  <c r="DK63" i="2"/>
  <c r="DJ63" i="2"/>
  <c r="DI63" i="2"/>
  <c r="DH63" i="2"/>
  <c r="DG63" i="2"/>
  <c r="DF63" i="2"/>
  <c r="DE63" i="2"/>
  <c r="DD63" i="2"/>
  <c r="DC63" i="2"/>
  <c r="DB63" i="2"/>
  <c r="DA63" i="2"/>
  <c r="CZ63" i="2"/>
  <c r="CY63" i="2"/>
  <c r="CX63" i="2"/>
  <c r="CW63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MH62" i="2"/>
  <c r="MG61" i="2"/>
  <c r="MF61" i="2"/>
  <c r="ME61" i="2"/>
  <c r="MD61" i="2"/>
  <c r="MC61" i="2"/>
  <c r="MB61" i="2"/>
  <c r="MA61" i="2"/>
  <c r="LZ61" i="2"/>
  <c r="LY61" i="2"/>
  <c r="LX61" i="2"/>
  <c r="LW61" i="2"/>
  <c r="LV61" i="2"/>
  <c r="LU61" i="2"/>
  <c r="LT61" i="2"/>
  <c r="LS61" i="2"/>
  <c r="LR61" i="2"/>
  <c r="LQ61" i="2"/>
  <c r="LP61" i="2"/>
  <c r="LO61" i="2"/>
  <c r="LN61" i="2"/>
  <c r="LM61" i="2"/>
  <c r="LL61" i="2"/>
  <c r="LK61" i="2"/>
  <c r="LJ61" i="2"/>
  <c r="LI61" i="2"/>
  <c r="LH61" i="2"/>
  <c r="LG61" i="2"/>
  <c r="LF61" i="2"/>
  <c r="LE61" i="2"/>
  <c r="LD61" i="2"/>
  <c r="LC61" i="2"/>
  <c r="LB61" i="2"/>
  <c r="LA61" i="2"/>
  <c r="KZ61" i="2"/>
  <c r="KY61" i="2"/>
  <c r="KX61" i="2"/>
  <c r="KW61" i="2"/>
  <c r="KV61" i="2"/>
  <c r="KU61" i="2"/>
  <c r="KT61" i="2"/>
  <c r="KS61" i="2"/>
  <c r="KR61" i="2"/>
  <c r="KQ61" i="2"/>
  <c r="KP61" i="2"/>
  <c r="KO61" i="2"/>
  <c r="KN61" i="2"/>
  <c r="KM61" i="2"/>
  <c r="KL61" i="2"/>
  <c r="KK61" i="2"/>
  <c r="KJ61" i="2"/>
  <c r="KI61" i="2"/>
  <c r="KH61" i="2"/>
  <c r="KG61" i="2"/>
  <c r="KF61" i="2"/>
  <c r="KE61" i="2"/>
  <c r="KD61" i="2"/>
  <c r="KC61" i="2"/>
  <c r="KB61" i="2"/>
  <c r="KA61" i="2"/>
  <c r="JZ61" i="2"/>
  <c r="JY61" i="2"/>
  <c r="JX61" i="2"/>
  <c r="JW61" i="2"/>
  <c r="JV61" i="2"/>
  <c r="JU61" i="2"/>
  <c r="JT61" i="2"/>
  <c r="JS61" i="2"/>
  <c r="JR61" i="2"/>
  <c r="JQ61" i="2"/>
  <c r="JP61" i="2"/>
  <c r="JO61" i="2"/>
  <c r="JN61" i="2"/>
  <c r="JM61" i="2"/>
  <c r="JL61" i="2"/>
  <c r="JK61" i="2"/>
  <c r="JJ61" i="2"/>
  <c r="JI61" i="2"/>
  <c r="JH61" i="2"/>
  <c r="JG61" i="2"/>
  <c r="JF61" i="2"/>
  <c r="JE61" i="2"/>
  <c r="JD61" i="2"/>
  <c r="JC61" i="2"/>
  <c r="JB61" i="2"/>
  <c r="JA61" i="2"/>
  <c r="IZ61" i="2"/>
  <c r="IY61" i="2"/>
  <c r="IX61" i="2"/>
  <c r="IW61" i="2"/>
  <c r="IV61" i="2"/>
  <c r="IU61" i="2"/>
  <c r="IT61" i="2"/>
  <c r="IS61" i="2"/>
  <c r="IR61" i="2"/>
  <c r="IQ61" i="2"/>
  <c r="IP61" i="2"/>
  <c r="IO61" i="2"/>
  <c r="IN61" i="2"/>
  <c r="IM61" i="2"/>
  <c r="IL61" i="2"/>
  <c r="IK61" i="2"/>
  <c r="IJ61" i="2"/>
  <c r="II61" i="2"/>
  <c r="IH61" i="2"/>
  <c r="IG61" i="2"/>
  <c r="IF61" i="2"/>
  <c r="IE61" i="2"/>
  <c r="ID61" i="2"/>
  <c r="IC61" i="2"/>
  <c r="IB61" i="2"/>
  <c r="IA61" i="2"/>
  <c r="HZ61" i="2"/>
  <c r="HY61" i="2"/>
  <c r="HX61" i="2"/>
  <c r="HW61" i="2"/>
  <c r="HV61" i="2"/>
  <c r="HU61" i="2"/>
  <c r="HT61" i="2"/>
  <c r="HS61" i="2"/>
  <c r="HR61" i="2"/>
  <c r="HQ61" i="2"/>
  <c r="HP61" i="2"/>
  <c r="HO61" i="2"/>
  <c r="HN61" i="2"/>
  <c r="HM61" i="2"/>
  <c r="HL61" i="2"/>
  <c r="HK61" i="2"/>
  <c r="HJ61" i="2"/>
  <c r="HI61" i="2"/>
  <c r="HH61" i="2"/>
  <c r="HG61" i="2"/>
  <c r="HF61" i="2"/>
  <c r="HE61" i="2"/>
  <c r="HD61" i="2"/>
  <c r="HC61" i="2"/>
  <c r="HB61" i="2"/>
  <c r="HA61" i="2"/>
  <c r="GZ61" i="2"/>
  <c r="GY61" i="2"/>
  <c r="GX61" i="2"/>
  <c r="GW61" i="2"/>
  <c r="GV61" i="2"/>
  <c r="GU61" i="2"/>
  <c r="GT61" i="2"/>
  <c r="GS61" i="2"/>
  <c r="GR61" i="2"/>
  <c r="GQ61" i="2"/>
  <c r="GP61" i="2"/>
  <c r="GO61" i="2"/>
  <c r="GN61" i="2"/>
  <c r="GM61" i="2"/>
  <c r="GL61" i="2"/>
  <c r="GK61" i="2"/>
  <c r="GJ61" i="2"/>
  <c r="GI61" i="2"/>
  <c r="GH61" i="2"/>
  <c r="GG61" i="2"/>
  <c r="GF61" i="2"/>
  <c r="GE61" i="2"/>
  <c r="GD61" i="2"/>
  <c r="GC61" i="2"/>
  <c r="GB61" i="2"/>
  <c r="GA61" i="2"/>
  <c r="FZ61" i="2"/>
  <c r="FY61" i="2"/>
  <c r="FX61" i="2"/>
  <c r="FW61" i="2"/>
  <c r="FV61" i="2"/>
  <c r="FU61" i="2"/>
  <c r="FT61" i="2"/>
  <c r="FS61" i="2"/>
  <c r="FR61" i="2"/>
  <c r="FQ61" i="2"/>
  <c r="FP61" i="2"/>
  <c r="FO61" i="2"/>
  <c r="FN61" i="2"/>
  <c r="FM61" i="2"/>
  <c r="FL61" i="2"/>
  <c r="FK61" i="2"/>
  <c r="FJ61" i="2"/>
  <c r="FI61" i="2"/>
  <c r="FH61" i="2"/>
  <c r="FG61" i="2"/>
  <c r="FF61" i="2"/>
  <c r="FE61" i="2"/>
  <c r="FD61" i="2"/>
  <c r="FC61" i="2"/>
  <c r="FB61" i="2"/>
  <c r="FA61" i="2"/>
  <c r="EZ61" i="2"/>
  <c r="EY61" i="2"/>
  <c r="EX61" i="2"/>
  <c r="EW61" i="2"/>
  <c r="EV61" i="2"/>
  <c r="EU61" i="2"/>
  <c r="ET61" i="2"/>
  <c r="ES61" i="2"/>
  <c r="ER61" i="2"/>
  <c r="EQ61" i="2"/>
  <c r="EP61" i="2"/>
  <c r="EO61" i="2"/>
  <c r="EN61" i="2"/>
  <c r="EM61" i="2"/>
  <c r="EL61" i="2"/>
  <c r="EK61" i="2"/>
  <c r="EJ61" i="2"/>
  <c r="EI61" i="2"/>
  <c r="EH61" i="2"/>
  <c r="EG61" i="2"/>
  <c r="EF61" i="2"/>
  <c r="EE61" i="2"/>
  <c r="ED61" i="2"/>
  <c r="EC61" i="2"/>
  <c r="EB61" i="2"/>
  <c r="EA61" i="2"/>
  <c r="DZ61" i="2"/>
  <c r="DY61" i="2"/>
  <c r="DX61" i="2"/>
  <c r="DW61" i="2"/>
  <c r="DV61" i="2"/>
  <c r="DU61" i="2"/>
  <c r="DT61" i="2"/>
  <c r="DS61" i="2"/>
  <c r="DR61" i="2"/>
  <c r="DQ61" i="2"/>
  <c r="DP61" i="2"/>
  <c r="DO61" i="2"/>
  <c r="DN61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MH60" i="2"/>
  <c r="MG59" i="2"/>
  <c r="MF59" i="2"/>
  <c r="ME59" i="2"/>
  <c r="MD59" i="2"/>
  <c r="MC59" i="2"/>
  <c r="MB59" i="2"/>
  <c r="MA59" i="2"/>
  <c r="LZ59" i="2"/>
  <c r="LY59" i="2"/>
  <c r="LX59" i="2"/>
  <c r="LW59" i="2"/>
  <c r="LV59" i="2"/>
  <c r="LU59" i="2"/>
  <c r="LT59" i="2"/>
  <c r="LS59" i="2"/>
  <c r="LR59" i="2"/>
  <c r="LQ59" i="2"/>
  <c r="LP59" i="2"/>
  <c r="LO59" i="2"/>
  <c r="LN59" i="2"/>
  <c r="LM59" i="2"/>
  <c r="LL59" i="2"/>
  <c r="LK59" i="2"/>
  <c r="LJ59" i="2"/>
  <c r="LI59" i="2"/>
  <c r="LH59" i="2"/>
  <c r="LG59" i="2"/>
  <c r="LF59" i="2"/>
  <c r="LE59" i="2"/>
  <c r="LD59" i="2"/>
  <c r="LC59" i="2"/>
  <c r="LB59" i="2"/>
  <c r="LA59" i="2"/>
  <c r="KZ59" i="2"/>
  <c r="KY59" i="2"/>
  <c r="KX59" i="2"/>
  <c r="KW59" i="2"/>
  <c r="KV59" i="2"/>
  <c r="KU59" i="2"/>
  <c r="KT59" i="2"/>
  <c r="KS59" i="2"/>
  <c r="KR59" i="2"/>
  <c r="KQ59" i="2"/>
  <c r="KP59" i="2"/>
  <c r="KO59" i="2"/>
  <c r="KN59" i="2"/>
  <c r="KM59" i="2"/>
  <c r="KL59" i="2"/>
  <c r="KK59" i="2"/>
  <c r="KJ59" i="2"/>
  <c r="KI59" i="2"/>
  <c r="KH59" i="2"/>
  <c r="KG59" i="2"/>
  <c r="KF59" i="2"/>
  <c r="KE59" i="2"/>
  <c r="KD59" i="2"/>
  <c r="KC59" i="2"/>
  <c r="KB59" i="2"/>
  <c r="KA59" i="2"/>
  <c r="JZ59" i="2"/>
  <c r="JY59" i="2"/>
  <c r="JX59" i="2"/>
  <c r="JW59" i="2"/>
  <c r="JV59" i="2"/>
  <c r="JU59" i="2"/>
  <c r="JT59" i="2"/>
  <c r="JS59" i="2"/>
  <c r="JR59" i="2"/>
  <c r="JQ59" i="2"/>
  <c r="JP59" i="2"/>
  <c r="JO59" i="2"/>
  <c r="JN59" i="2"/>
  <c r="JM59" i="2"/>
  <c r="JL59" i="2"/>
  <c r="JK59" i="2"/>
  <c r="JJ59" i="2"/>
  <c r="JI59" i="2"/>
  <c r="JH59" i="2"/>
  <c r="JG59" i="2"/>
  <c r="JF59" i="2"/>
  <c r="JE59" i="2"/>
  <c r="JD59" i="2"/>
  <c r="JC59" i="2"/>
  <c r="JB59" i="2"/>
  <c r="JA59" i="2"/>
  <c r="IZ59" i="2"/>
  <c r="IY59" i="2"/>
  <c r="IX59" i="2"/>
  <c r="IW59" i="2"/>
  <c r="IV59" i="2"/>
  <c r="IU59" i="2"/>
  <c r="IT59" i="2"/>
  <c r="IS59" i="2"/>
  <c r="IR59" i="2"/>
  <c r="IQ59" i="2"/>
  <c r="IP59" i="2"/>
  <c r="IO59" i="2"/>
  <c r="IN59" i="2"/>
  <c r="IM59" i="2"/>
  <c r="IL59" i="2"/>
  <c r="IK59" i="2"/>
  <c r="IJ59" i="2"/>
  <c r="II59" i="2"/>
  <c r="IH59" i="2"/>
  <c r="IG59" i="2"/>
  <c r="IF59" i="2"/>
  <c r="IE59" i="2"/>
  <c r="ID59" i="2"/>
  <c r="IC59" i="2"/>
  <c r="IB59" i="2"/>
  <c r="IA59" i="2"/>
  <c r="HZ59" i="2"/>
  <c r="HY59" i="2"/>
  <c r="HX59" i="2"/>
  <c r="HW59" i="2"/>
  <c r="HV59" i="2"/>
  <c r="HU59" i="2"/>
  <c r="HT59" i="2"/>
  <c r="HS59" i="2"/>
  <c r="HR59" i="2"/>
  <c r="HQ59" i="2"/>
  <c r="HP59" i="2"/>
  <c r="HO59" i="2"/>
  <c r="HN59" i="2"/>
  <c r="HM59" i="2"/>
  <c r="HL59" i="2"/>
  <c r="HK59" i="2"/>
  <c r="HJ59" i="2"/>
  <c r="HI59" i="2"/>
  <c r="HH59" i="2"/>
  <c r="HG59" i="2"/>
  <c r="HF59" i="2"/>
  <c r="HE59" i="2"/>
  <c r="HD59" i="2"/>
  <c r="HC59" i="2"/>
  <c r="HB59" i="2"/>
  <c r="HA59" i="2"/>
  <c r="GZ59" i="2"/>
  <c r="GY59" i="2"/>
  <c r="GX59" i="2"/>
  <c r="GW59" i="2"/>
  <c r="GV59" i="2"/>
  <c r="GU59" i="2"/>
  <c r="GT59" i="2"/>
  <c r="GS59" i="2"/>
  <c r="GR59" i="2"/>
  <c r="GQ59" i="2"/>
  <c r="GP59" i="2"/>
  <c r="GO59" i="2"/>
  <c r="GN59" i="2"/>
  <c r="GM59" i="2"/>
  <c r="GL59" i="2"/>
  <c r="GK59" i="2"/>
  <c r="GJ59" i="2"/>
  <c r="GI59" i="2"/>
  <c r="GH59" i="2"/>
  <c r="GG59" i="2"/>
  <c r="GF59" i="2"/>
  <c r="GE59" i="2"/>
  <c r="GD59" i="2"/>
  <c r="GC59" i="2"/>
  <c r="GB59" i="2"/>
  <c r="GA59" i="2"/>
  <c r="FZ59" i="2"/>
  <c r="FY59" i="2"/>
  <c r="FX59" i="2"/>
  <c r="FW59" i="2"/>
  <c r="FV59" i="2"/>
  <c r="FU59" i="2"/>
  <c r="FT59" i="2"/>
  <c r="FS59" i="2"/>
  <c r="FR59" i="2"/>
  <c r="FQ59" i="2"/>
  <c r="FP59" i="2"/>
  <c r="FO59" i="2"/>
  <c r="FN59" i="2"/>
  <c r="FM59" i="2"/>
  <c r="FL59" i="2"/>
  <c r="FK59" i="2"/>
  <c r="FJ59" i="2"/>
  <c r="FI59" i="2"/>
  <c r="FH59" i="2"/>
  <c r="FG59" i="2"/>
  <c r="FF59" i="2"/>
  <c r="FE59" i="2"/>
  <c r="FD59" i="2"/>
  <c r="FC59" i="2"/>
  <c r="FB59" i="2"/>
  <c r="FA59" i="2"/>
  <c r="EZ59" i="2"/>
  <c r="EY59" i="2"/>
  <c r="EX59" i="2"/>
  <c r="EW59" i="2"/>
  <c r="EV59" i="2"/>
  <c r="EU59" i="2"/>
  <c r="ET59" i="2"/>
  <c r="ES59" i="2"/>
  <c r="ER59" i="2"/>
  <c r="EQ59" i="2"/>
  <c r="EP59" i="2"/>
  <c r="EO59" i="2"/>
  <c r="EN59" i="2"/>
  <c r="EM59" i="2"/>
  <c r="EL59" i="2"/>
  <c r="EK59" i="2"/>
  <c r="EJ59" i="2"/>
  <c r="EI59" i="2"/>
  <c r="EH59" i="2"/>
  <c r="EG59" i="2"/>
  <c r="EF59" i="2"/>
  <c r="EE59" i="2"/>
  <c r="ED59" i="2"/>
  <c r="EC59" i="2"/>
  <c r="EB59" i="2"/>
  <c r="EA59" i="2"/>
  <c r="DZ59" i="2"/>
  <c r="DY59" i="2"/>
  <c r="DX59" i="2"/>
  <c r="DW59" i="2"/>
  <c r="DV59" i="2"/>
  <c r="DU59" i="2"/>
  <c r="DT59" i="2"/>
  <c r="DS59" i="2"/>
  <c r="DR59" i="2"/>
  <c r="DQ59" i="2"/>
  <c r="DP59" i="2"/>
  <c r="DO59" i="2"/>
  <c r="DN59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MH58" i="2"/>
  <c r="MG57" i="2"/>
  <c r="MF57" i="2"/>
  <c r="ME57" i="2"/>
  <c r="MD57" i="2"/>
  <c r="MC57" i="2"/>
  <c r="MB57" i="2"/>
  <c r="MA57" i="2"/>
  <c r="LZ57" i="2"/>
  <c r="LY57" i="2"/>
  <c r="LX57" i="2"/>
  <c r="LW57" i="2"/>
  <c r="LV57" i="2"/>
  <c r="LU57" i="2"/>
  <c r="LT57" i="2"/>
  <c r="LS57" i="2"/>
  <c r="LR57" i="2"/>
  <c r="LQ57" i="2"/>
  <c r="LP57" i="2"/>
  <c r="LO57" i="2"/>
  <c r="LN57" i="2"/>
  <c r="LM57" i="2"/>
  <c r="LL57" i="2"/>
  <c r="LK57" i="2"/>
  <c r="LJ57" i="2"/>
  <c r="LI57" i="2"/>
  <c r="LG57" i="2"/>
  <c r="LF57" i="2"/>
  <c r="LE57" i="2"/>
  <c r="LD57" i="2"/>
  <c r="LC57" i="2"/>
  <c r="LB57" i="2"/>
  <c r="LA57" i="2"/>
  <c r="KZ57" i="2"/>
  <c r="KY57" i="2"/>
  <c r="KX57" i="2"/>
  <c r="KW57" i="2"/>
  <c r="KV57" i="2"/>
  <c r="KT57" i="2"/>
  <c r="KS57" i="2"/>
  <c r="KR57" i="2"/>
  <c r="KQ57" i="2"/>
  <c r="KP57" i="2"/>
  <c r="KN57" i="2"/>
  <c r="KM57" i="2"/>
  <c r="KL57" i="2"/>
  <c r="KK57" i="2"/>
  <c r="KJ57" i="2"/>
  <c r="KI57" i="2"/>
  <c r="KH57" i="2"/>
  <c r="KG57" i="2"/>
  <c r="KF57" i="2"/>
  <c r="KE57" i="2"/>
  <c r="KD57" i="2"/>
  <c r="KC57" i="2"/>
  <c r="KB57" i="2"/>
  <c r="KA57" i="2"/>
  <c r="JZ57" i="2"/>
  <c r="JY57" i="2"/>
  <c r="JX57" i="2"/>
  <c r="JW57" i="2"/>
  <c r="JV57" i="2"/>
  <c r="JU57" i="2"/>
  <c r="JT57" i="2"/>
  <c r="JS57" i="2"/>
  <c r="JR57" i="2"/>
  <c r="JQ57" i="2"/>
  <c r="JP57" i="2"/>
  <c r="JO57" i="2"/>
  <c r="JN57" i="2"/>
  <c r="JM57" i="2"/>
  <c r="JL57" i="2"/>
  <c r="JK57" i="2"/>
  <c r="JJ57" i="2"/>
  <c r="JI57" i="2"/>
  <c r="JH57" i="2"/>
  <c r="JG57" i="2"/>
  <c r="JF57" i="2"/>
  <c r="JE57" i="2"/>
  <c r="JD57" i="2"/>
  <c r="JC57" i="2"/>
  <c r="JB57" i="2"/>
  <c r="JA57" i="2"/>
  <c r="IZ57" i="2"/>
  <c r="IY57" i="2"/>
  <c r="IX57" i="2"/>
  <c r="IW57" i="2"/>
  <c r="IV57" i="2"/>
  <c r="IU57" i="2"/>
  <c r="IT57" i="2"/>
  <c r="IS57" i="2"/>
  <c r="IR57" i="2"/>
  <c r="IQ57" i="2"/>
  <c r="IP57" i="2"/>
  <c r="IO57" i="2"/>
  <c r="IN57" i="2"/>
  <c r="IM57" i="2"/>
  <c r="IL57" i="2"/>
  <c r="IK57" i="2"/>
  <c r="IJ57" i="2"/>
  <c r="II57" i="2"/>
  <c r="IH57" i="2"/>
  <c r="IG57" i="2"/>
  <c r="IF57" i="2"/>
  <c r="IE57" i="2"/>
  <c r="ID57" i="2"/>
  <c r="IC57" i="2"/>
  <c r="IB57" i="2"/>
  <c r="IA57" i="2"/>
  <c r="HZ57" i="2"/>
  <c r="HY57" i="2"/>
  <c r="HX57" i="2"/>
  <c r="HW57" i="2"/>
  <c r="HV57" i="2"/>
  <c r="HU57" i="2"/>
  <c r="HT57" i="2"/>
  <c r="HS57" i="2"/>
  <c r="HR57" i="2"/>
  <c r="HQ57" i="2"/>
  <c r="HP57" i="2"/>
  <c r="HO57" i="2"/>
  <c r="HN57" i="2"/>
  <c r="HM57" i="2"/>
  <c r="HL57" i="2"/>
  <c r="HK57" i="2"/>
  <c r="HJ57" i="2"/>
  <c r="HI57" i="2"/>
  <c r="HH57" i="2"/>
  <c r="HG57" i="2"/>
  <c r="HF57" i="2"/>
  <c r="HE57" i="2"/>
  <c r="HD57" i="2"/>
  <c r="HC57" i="2"/>
  <c r="HB57" i="2"/>
  <c r="HA57" i="2"/>
  <c r="GZ57" i="2"/>
  <c r="GY57" i="2"/>
  <c r="GX57" i="2"/>
  <c r="GW57" i="2"/>
  <c r="GV57" i="2"/>
  <c r="GU57" i="2"/>
  <c r="GT57" i="2"/>
  <c r="GS57" i="2"/>
  <c r="GR57" i="2"/>
  <c r="GQ57" i="2"/>
  <c r="GP57" i="2"/>
  <c r="GO57" i="2"/>
  <c r="GN57" i="2"/>
  <c r="GM57" i="2"/>
  <c r="GL57" i="2"/>
  <c r="GK57" i="2"/>
  <c r="GJ57" i="2"/>
  <c r="GI57" i="2"/>
  <c r="GH57" i="2"/>
  <c r="GG57" i="2"/>
  <c r="GF57" i="2"/>
  <c r="GE57" i="2"/>
  <c r="GD57" i="2"/>
  <c r="GC57" i="2"/>
  <c r="GB57" i="2"/>
  <c r="GA57" i="2"/>
  <c r="FZ57" i="2"/>
  <c r="FY57" i="2"/>
  <c r="FX57" i="2"/>
  <c r="FW57" i="2"/>
  <c r="FV57" i="2"/>
  <c r="FU57" i="2"/>
  <c r="FT57" i="2"/>
  <c r="FS57" i="2"/>
  <c r="FR57" i="2"/>
  <c r="FQ57" i="2"/>
  <c r="FP57" i="2"/>
  <c r="FO57" i="2"/>
  <c r="FN57" i="2"/>
  <c r="FM57" i="2"/>
  <c r="FL57" i="2"/>
  <c r="FK57" i="2"/>
  <c r="FJ57" i="2"/>
  <c r="FI57" i="2"/>
  <c r="FH57" i="2"/>
  <c r="FG57" i="2"/>
  <c r="FF57" i="2"/>
  <c r="FE57" i="2"/>
  <c r="FD57" i="2"/>
  <c r="FC57" i="2"/>
  <c r="FB57" i="2"/>
  <c r="FA57" i="2"/>
  <c r="EZ57" i="2"/>
  <c r="EY57" i="2"/>
  <c r="EX57" i="2"/>
  <c r="EW57" i="2"/>
  <c r="EV57" i="2"/>
  <c r="EU57" i="2"/>
  <c r="ET57" i="2"/>
  <c r="ES57" i="2"/>
  <c r="ER57" i="2"/>
  <c r="EQ57" i="2"/>
  <c r="EP57" i="2"/>
  <c r="EO57" i="2"/>
  <c r="EN57" i="2"/>
  <c r="EM57" i="2"/>
  <c r="EL57" i="2"/>
  <c r="EK57" i="2"/>
  <c r="EJ57" i="2"/>
  <c r="EI57" i="2"/>
  <c r="EH57" i="2"/>
  <c r="EG57" i="2"/>
  <c r="EF57" i="2"/>
  <c r="EE57" i="2"/>
  <c r="ED57" i="2"/>
  <c r="EC57" i="2"/>
  <c r="EB57" i="2"/>
  <c r="EA57" i="2"/>
  <c r="DZ57" i="2"/>
  <c r="DY57" i="2"/>
  <c r="DX57" i="2"/>
  <c r="DW57" i="2"/>
  <c r="DV57" i="2"/>
  <c r="DU57" i="2"/>
  <c r="DT57" i="2"/>
  <c r="DS57" i="2"/>
  <c r="DR57" i="2"/>
  <c r="DQ57" i="2"/>
  <c r="DP57" i="2"/>
  <c r="DO57" i="2"/>
  <c r="DN57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MG55" i="2"/>
  <c r="MF55" i="2"/>
  <c r="ME55" i="2"/>
  <c r="MD55" i="2"/>
  <c r="MC55" i="2"/>
  <c r="MB55" i="2"/>
  <c r="MA55" i="2"/>
  <c r="LZ55" i="2"/>
  <c r="LY55" i="2"/>
  <c r="LX55" i="2"/>
  <c r="LW55" i="2"/>
  <c r="LV55" i="2"/>
  <c r="LU55" i="2"/>
  <c r="LT55" i="2"/>
  <c r="LS55" i="2"/>
  <c r="LR55" i="2"/>
  <c r="LQ55" i="2"/>
  <c r="LP55" i="2"/>
  <c r="LO55" i="2"/>
  <c r="LN55" i="2"/>
  <c r="LM55" i="2"/>
  <c r="LL55" i="2"/>
  <c r="LK55" i="2"/>
  <c r="LJ55" i="2"/>
  <c r="LI55" i="2"/>
  <c r="LH55" i="2"/>
  <c r="LG55" i="2"/>
  <c r="LF55" i="2"/>
  <c r="LE55" i="2"/>
  <c r="LD55" i="2"/>
  <c r="LC55" i="2"/>
  <c r="LB55" i="2"/>
  <c r="LA55" i="2"/>
  <c r="KZ55" i="2"/>
  <c r="KY55" i="2"/>
  <c r="KX55" i="2"/>
  <c r="KW55" i="2"/>
  <c r="KV55" i="2"/>
  <c r="KU55" i="2"/>
  <c r="KT55" i="2"/>
  <c r="KS55" i="2"/>
  <c r="KR55" i="2"/>
  <c r="KQ55" i="2"/>
  <c r="KP55" i="2"/>
  <c r="KO55" i="2"/>
  <c r="KN55" i="2"/>
  <c r="KM55" i="2"/>
  <c r="KL55" i="2"/>
  <c r="KK55" i="2"/>
  <c r="KJ55" i="2"/>
  <c r="KI55" i="2"/>
  <c r="KH55" i="2"/>
  <c r="KG55" i="2"/>
  <c r="KF55" i="2"/>
  <c r="KE55" i="2"/>
  <c r="KD55" i="2"/>
  <c r="KC55" i="2"/>
  <c r="KB55" i="2"/>
  <c r="KA55" i="2"/>
  <c r="JZ55" i="2"/>
  <c r="JY55" i="2"/>
  <c r="JX55" i="2"/>
  <c r="JW55" i="2"/>
  <c r="JV55" i="2"/>
  <c r="JU55" i="2"/>
  <c r="JT55" i="2"/>
  <c r="JS55" i="2"/>
  <c r="JR55" i="2"/>
  <c r="JQ55" i="2"/>
  <c r="JP55" i="2"/>
  <c r="JO55" i="2"/>
  <c r="JN55" i="2"/>
  <c r="JM55" i="2"/>
  <c r="JL55" i="2"/>
  <c r="JK55" i="2"/>
  <c r="JJ55" i="2"/>
  <c r="JI55" i="2"/>
  <c r="JH55" i="2"/>
  <c r="JG55" i="2"/>
  <c r="JF55" i="2"/>
  <c r="JE55" i="2"/>
  <c r="JD55" i="2"/>
  <c r="JC55" i="2"/>
  <c r="JB55" i="2"/>
  <c r="JA55" i="2"/>
  <c r="IZ55" i="2"/>
  <c r="IY55" i="2"/>
  <c r="IX55" i="2"/>
  <c r="IW55" i="2"/>
  <c r="IV55" i="2"/>
  <c r="IU55" i="2"/>
  <c r="IT55" i="2"/>
  <c r="IS55" i="2"/>
  <c r="IR55" i="2"/>
  <c r="IQ55" i="2"/>
  <c r="IP55" i="2"/>
  <c r="IO55" i="2"/>
  <c r="IN55" i="2"/>
  <c r="IM55" i="2"/>
  <c r="IL55" i="2"/>
  <c r="IK55" i="2"/>
  <c r="IJ55" i="2"/>
  <c r="II55" i="2"/>
  <c r="IH55" i="2"/>
  <c r="IG55" i="2"/>
  <c r="IF55" i="2"/>
  <c r="IE55" i="2"/>
  <c r="ID55" i="2"/>
  <c r="IC55" i="2"/>
  <c r="IB55" i="2"/>
  <c r="IA55" i="2"/>
  <c r="HZ55" i="2"/>
  <c r="HY55" i="2"/>
  <c r="HX55" i="2"/>
  <c r="HW55" i="2"/>
  <c r="HV55" i="2"/>
  <c r="HU55" i="2"/>
  <c r="HT55" i="2"/>
  <c r="HS55" i="2"/>
  <c r="HR55" i="2"/>
  <c r="HQ55" i="2"/>
  <c r="HP55" i="2"/>
  <c r="HO55" i="2"/>
  <c r="HN55" i="2"/>
  <c r="HM55" i="2"/>
  <c r="HL55" i="2"/>
  <c r="HK55" i="2"/>
  <c r="HJ55" i="2"/>
  <c r="HI55" i="2"/>
  <c r="HH55" i="2"/>
  <c r="HG55" i="2"/>
  <c r="HF55" i="2"/>
  <c r="HE55" i="2"/>
  <c r="HD55" i="2"/>
  <c r="HC55" i="2"/>
  <c r="HB55" i="2"/>
  <c r="HA55" i="2"/>
  <c r="GZ55" i="2"/>
  <c r="GY55" i="2"/>
  <c r="GX55" i="2"/>
  <c r="GW55" i="2"/>
  <c r="GV55" i="2"/>
  <c r="GU55" i="2"/>
  <c r="GT55" i="2"/>
  <c r="GS55" i="2"/>
  <c r="GR55" i="2"/>
  <c r="GQ55" i="2"/>
  <c r="GP55" i="2"/>
  <c r="GO55" i="2"/>
  <c r="GN55" i="2"/>
  <c r="GM55" i="2"/>
  <c r="GL55" i="2"/>
  <c r="GK55" i="2"/>
  <c r="GJ55" i="2"/>
  <c r="GI55" i="2"/>
  <c r="GH55" i="2"/>
  <c r="GG55" i="2"/>
  <c r="GF55" i="2"/>
  <c r="GE55" i="2"/>
  <c r="GD55" i="2"/>
  <c r="GC55" i="2"/>
  <c r="GB55" i="2"/>
  <c r="GA55" i="2"/>
  <c r="FZ55" i="2"/>
  <c r="FY55" i="2"/>
  <c r="FX55" i="2"/>
  <c r="FW55" i="2"/>
  <c r="FV55" i="2"/>
  <c r="FU55" i="2"/>
  <c r="FT55" i="2"/>
  <c r="FS55" i="2"/>
  <c r="FR55" i="2"/>
  <c r="FQ55" i="2"/>
  <c r="FP55" i="2"/>
  <c r="FO55" i="2"/>
  <c r="FN55" i="2"/>
  <c r="FM55" i="2"/>
  <c r="FL55" i="2"/>
  <c r="FK55" i="2"/>
  <c r="FJ55" i="2"/>
  <c r="FI55" i="2"/>
  <c r="FH55" i="2"/>
  <c r="FG55" i="2"/>
  <c r="FF55" i="2"/>
  <c r="FE55" i="2"/>
  <c r="FD55" i="2"/>
  <c r="FC55" i="2"/>
  <c r="FB55" i="2"/>
  <c r="FA55" i="2"/>
  <c r="EZ55" i="2"/>
  <c r="EY55" i="2"/>
  <c r="EX55" i="2"/>
  <c r="EW55" i="2"/>
  <c r="EV55" i="2"/>
  <c r="EU55" i="2"/>
  <c r="ET55" i="2"/>
  <c r="ES55" i="2"/>
  <c r="ER55" i="2"/>
  <c r="EQ55" i="2"/>
  <c r="EP55" i="2"/>
  <c r="EO55" i="2"/>
  <c r="EN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Y55" i="2"/>
  <c r="DX55" i="2"/>
  <c r="DW55" i="2"/>
  <c r="DV55" i="2"/>
  <c r="DU55" i="2"/>
  <c r="DT55" i="2"/>
  <c r="DS55" i="2"/>
  <c r="DR55" i="2"/>
  <c r="DQ55" i="2"/>
  <c r="DP55" i="2"/>
  <c r="DO55" i="2"/>
  <c r="DN55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MG53" i="2"/>
  <c r="MF53" i="2"/>
  <c r="ME53" i="2"/>
  <c r="MD53" i="2"/>
  <c r="MC53" i="2"/>
  <c r="MB53" i="2"/>
  <c r="MA53" i="2"/>
  <c r="LZ53" i="2"/>
  <c r="LY53" i="2"/>
  <c r="LX53" i="2"/>
  <c r="LW53" i="2"/>
  <c r="LV53" i="2"/>
  <c r="LU53" i="2"/>
  <c r="LT53" i="2"/>
  <c r="LS53" i="2"/>
  <c r="LR53" i="2"/>
  <c r="LQ53" i="2"/>
  <c r="LP53" i="2"/>
  <c r="LO53" i="2"/>
  <c r="LN53" i="2"/>
  <c r="LM53" i="2"/>
  <c r="LL53" i="2"/>
  <c r="LK53" i="2"/>
  <c r="LJ53" i="2"/>
  <c r="LI53" i="2"/>
  <c r="LH53" i="2"/>
  <c r="LG53" i="2"/>
  <c r="LF53" i="2"/>
  <c r="LE53" i="2"/>
  <c r="LD53" i="2"/>
  <c r="LC53" i="2"/>
  <c r="LB53" i="2"/>
  <c r="LA53" i="2"/>
  <c r="KZ53" i="2"/>
  <c r="KY53" i="2"/>
  <c r="KX53" i="2"/>
  <c r="KW53" i="2"/>
  <c r="KV53" i="2"/>
  <c r="KU53" i="2"/>
  <c r="KT53" i="2"/>
  <c r="KS53" i="2"/>
  <c r="KR53" i="2"/>
  <c r="KQ53" i="2"/>
  <c r="KP53" i="2"/>
  <c r="KO53" i="2"/>
  <c r="KN53" i="2"/>
  <c r="KM53" i="2"/>
  <c r="KL53" i="2"/>
  <c r="KK53" i="2"/>
  <c r="KJ53" i="2"/>
  <c r="KI53" i="2"/>
  <c r="KH53" i="2"/>
  <c r="KG53" i="2"/>
  <c r="KF53" i="2"/>
  <c r="KE53" i="2"/>
  <c r="KD53" i="2"/>
  <c r="KC53" i="2"/>
  <c r="KB53" i="2"/>
  <c r="KA53" i="2"/>
  <c r="JZ53" i="2"/>
  <c r="JY53" i="2"/>
  <c r="JX53" i="2"/>
  <c r="JW53" i="2"/>
  <c r="JV53" i="2"/>
  <c r="JU53" i="2"/>
  <c r="JT53" i="2"/>
  <c r="JS53" i="2"/>
  <c r="JR53" i="2"/>
  <c r="JQ53" i="2"/>
  <c r="JP53" i="2"/>
  <c r="JO53" i="2"/>
  <c r="JN53" i="2"/>
  <c r="JM53" i="2"/>
  <c r="JL53" i="2"/>
  <c r="JK53" i="2"/>
  <c r="JJ53" i="2"/>
  <c r="JI53" i="2"/>
  <c r="JH53" i="2"/>
  <c r="JG53" i="2"/>
  <c r="JF53" i="2"/>
  <c r="JE53" i="2"/>
  <c r="JD53" i="2"/>
  <c r="JC53" i="2"/>
  <c r="JB53" i="2"/>
  <c r="JA53" i="2"/>
  <c r="IZ53" i="2"/>
  <c r="IY53" i="2"/>
  <c r="IX53" i="2"/>
  <c r="IW53" i="2"/>
  <c r="IV53" i="2"/>
  <c r="IU53" i="2"/>
  <c r="IT53" i="2"/>
  <c r="IS53" i="2"/>
  <c r="IR53" i="2"/>
  <c r="IQ53" i="2"/>
  <c r="IP53" i="2"/>
  <c r="IO53" i="2"/>
  <c r="IN53" i="2"/>
  <c r="IM53" i="2"/>
  <c r="IL53" i="2"/>
  <c r="IK53" i="2"/>
  <c r="IJ53" i="2"/>
  <c r="II53" i="2"/>
  <c r="IH53" i="2"/>
  <c r="IG53" i="2"/>
  <c r="IF53" i="2"/>
  <c r="IE53" i="2"/>
  <c r="ID53" i="2"/>
  <c r="IC53" i="2"/>
  <c r="IB53" i="2"/>
  <c r="IA53" i="2"/>
  <c r="HZ53" i="2"/>
  <c r="HY53" i="2"/>
  <c r="HX53" i="2"/>
  <c r="HW53" i="2"/>
  <c r="HV53" i="2"/>
  <c r="HU53" i="2"/>
  <c r="HT53" i="2"/>
  <c r="HS53" i="2"/>
  <c r="HR53" i="2"/>
  <c r="HQ53" i="2"/>
  <c r="HP53" i="2"/>
  <c r="HO53" i="2"/>
  <c r="HN53" i="2"/>
  <c r="HM53" i="2"/>
  <c r="HL53" i="2"/>
  <c r="HK53" i="2"/>
  <c r="HJ53" i="2"/>
  <c r="HI53" i="2"/>
  <c r="HH53" i="2"/>
  <c r="HG53" i="2"/>
  <c r="HF53" i="2"/>
  <c r="HE53" i="2"/>
  <c r="HD53" i="2"/>
  <c r="HC53" i="2"/>
  <c r="HB53" i="2"/>
  <c r="HA53" i="2"/>
  <c r="GZ53" i="2"/>
  <c r="GY53" i="2"/>
  <c r="GX53" i="2"/>
  <c r="GW53" i="2"/>
  <c r="GV53" i="2"/>
  <c r="GU53" i="2"/>
  <c r="GT53" i="2"/>
  <c r="GS53" i="2"/>
  <c r="GR53" i="2"/>
  <c r="GQ53" i="2"/>
  <c r="GP53" i="2"/>
  <c r="GO53" i="2"/>
  <c r="GN53" i="2"/>
  <c r="GM53" i="2"/>
  <c r="GL53" i="2"/>
  <c r="GK53" i="2"/>
  <c r="GJ53" i="2"/>
  <c r="GI53" i="2"/>
  <c r="GH53" i="2"/>
  <c r="GG53" i="2"/>
  <c r="GF53" i="2"/>
  <c r="GE53" i="2"/>
  <c r="GD53" i="2"/>
  <c r="GC53" i="2"/>
  <c r="GB53" i="2"/>
  <c r="GA53" i="2"/>
  <c r="FZ53" i="2"/>
  <c r="FY53" i="2"/>
  <c r="FX53" i="2"/>
  <c r="FW53" i="2"/>
  <c r="FV53" i="2"/>
  <c r="FU53" i="2"/>
  <c r="FT53" i="2"/>
  <c r="FS53" i="2"/>
  <c r="FR53" i="2"/>
  <c r="FQ53" i="2"/>
  <c r="FP53" i="2"/>
  <c r="FO53" i="2"/>
  <c r="FN53" i="2"/>
  <c r="FM53" i="2"/>
  <c r="FL53" i="2"/>
  <c r="FK53" i="2"/>
  <c r="FJ53" i="2"/>
  <c r="FI53" i="2"/>
  <c r="FH53" i="2"/>
  <c r="FG53" i="2"/>
  <c r="FF53" i="2"/>
  <c r="FE53" i="2"/>
  <c r="FD53" i="2"/>
  <c r="FC53" i="2"/>
  <c r="FB53" i="2"/>
  <c r="FA53" i="2"/>
  <c r="EZ53" i="2"/>
  <c r="EY53" i="2"/>
  <c r="EX53" i="2"/>
  <c r="EW53" i="2"/>
  <c r="EV53" i="2"/>
  <c r="EU53" i="2"/>
  <c r="ET53" i="2"/>
  <c r="ES53" i="2"/>
  <c r="ER53" i="2"/>
  <c r="EQ53" i="2"/>
  <c r="EP53" i="2"/>
  <c r="EO53" i="2"/>
  <c r="EN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Y53" i="2"/>
  <c r="DX53" i="2"/>
  <c r="DW53" i="2"/>
  <c r="DV53" i="2"/>
  <c r="DU53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MG51" i="2"/>
  <c r="MF51" i="2"/>
  <c r="ME51" i="2"/>
  <c r="MD51" i="2"/>
  <c r="MC51" i="2"/>
  <c r="MB51" i="2"/>
  <c r="MA51" i="2"/>
  <c r="LZ51" i="2"/>
  <c r="LY51" i="2"/>
  <c r="LX51" i="2"/>
  <c r="LW51" i="2"/>
  <c r="LV51" i="2"/>
  <c r="LU51" i="2"/>
  <c r="LT51" i="2"/>
  <c r="LS51" i="2"/>
  <c r="LR51" i="2"/>
  <c r="LQ51" i="2"/>
  <c r="LP51" i="2"/>
  <c r="LO51" i="2"/>
  <c r="LN51" i="2"/>
  <c r="LM51" i="2"/>
  <c r="LL51" i="2"/>
  <c r="LK51" i="2"/>
  <c r="LJ51" i="2"/>
  <c r="LI51" i="2"/>
  <c r="LH51" i="2"/>
  <c r="LG51" i="2"/>
  <c r="LF51" i="2"/>
  <c r="LE51" i="2"/>
  <c r="LD51" i="2"/>
  <c r="LC51" i="2"/>
  <c r="LB51" i="2"/>
  <c r="LA51" i="2"/>
  <c r="KZ51" i="2"/>
  <c r="KY51" i="2"/>
  <c r="KX51" i="2"/>
  <c r="KW51" i="2"/>
  <c r="KV51" i="2"/>
  <c r="KU51" i="2"/>
  <c r="KT51" i="2"/>
  <c r="KS51" i="2"/>
  <c r="KR51" i="2"/>
  <c r="KQ51" i="2"/>
  <c r="KP51" i="2"/>
  <c r="KO51" i="2"/>
  <c r="KN51" i="2"/>
  <c r="KM51" i="2"/>
  <c r="KL51" i="2"/>
  <c r="KK51" i="2"/>
  <c r="KJ51" i="2"/>
  <c r="KI51" i="2"/>
  <c r="KH51" i="2"/>
  <c r="KG51" i="2"/>
  <c r="KF51" i="2"/>
  <c r="KE51" i="2"/>
  <c r="KD51" i="2"/>
  <c r="KC51" i="2"/>
  <c r="KB51" i="2"/>
  <c r="KA51" i="2"/>
  <c r="JZ51" i="2"/>
  <c r="JY51" i="2"/>
  <c r="JX51" i="2"/>
  <c r="JW51" i="2"/>
  <c r="JV51" i="2"/>
  <c r="JU51" i="2"/>
  <c r="JT51" i="2"/>
  <c r="JS51" i="2"/>
  <c r="JR51" i="2"/>
  <c r="JQ51" i="2"/>
  <c r="JP51" i="2"/>
  <c r="JO51" i="2"/>
  <c r="JN51" i="2"/>
  <c r="JM51" i="2"/>
  <c r="JL51" i="2"/>
  <c r="JK51" i="2"/>
  <c r="JJ51" i="2"/>
  <c r="JI51" i="2"/>
  <c r="JH51" i="2"/>
  <c r="JG51" i="2"/>
  <c r="JF51" i="2"/>
  <c r="JE51" i="2"/>
  <c r="JD51" i="2"/>
  <c r="JC51" i="2"/>
  <c r="JB51" i="2"/>
  <c r="JA51" i="2"/>
  <c r="IZ51" i="2"/>
  <c r="IY51" i="2"/>
  <c r="IX51" i="2"/>
  <c r="IW51" i="2"/>
  <c r="IV51" i="2"/>
  <c r="IU51" i="2"/>
  <c r="IT51" i="2"/>
  <c r="IS51" i="2"/>
  <c r="IR51" i="2"/>
  <c r="IQ51" i="2"/>
  <c r="IP51" i="2"/>
  <c r="IO51" i="2"/>
  <c r="IN51" i="2"/>
  <c r="IM51" i="2"/>
  <c r="IL51" i="2"/>
  <c r="IK51" i="2"/>
  <c r="IJ51" i="2"/>
  <c r="II51" i="2"/>
  <c r="IH51" i="2"/>
  <c r="IG51" i="2"/>
  <c r="IF51" i="2"/>
  <c r="IE51" i="2"/>
  <c r="ID51" i="2"/>
  <c r="IC51" i="2"/>
  <c r="IB51" i="2"/>
  <c r="IA51" i="2"/>
  <c r="HZ51" i="2"/>
  <c r="HY51" i="2"/>
  <c r="HX51" i="2"/>
  <c r="HW51" i="2"/>
  <c r="HV51" i="2"/>
  <c r="HU51" i="2"/>
  <c r="HT51" i="2"/>
  <c r="HS51" i="2"/>
  <c r="HR51" i="2"/>
  <c r="HQ51" i="2"/>
  <c r="HP51" i="2"/>
  <c r="HO51" i="2"/>
  <c r="HN51" i="2"/>
  <c r="HM51" i="2"/>
  <c r="HL51" i="2"/>
  <c r="HK51" i="2"/>
  <c r="HJ51" i="2"/>
  <c r="HI51" i="2"/>
  <c r="HH51" i="2"/>
  <c r="HG51" i="2"/>
  <c r="HF51" i="2"/>
  <c r="HE51" i="2"/>
  <c r="HD51" i="2"/>
  <c r="HC51" i="2"/>
  <c r="HB51" i="2"/>
  <c r="HA51" i="2"/>
  <c r="GZ51" i="2"/>
  <c r="GY51" i="2"/>
  <c r="GX51" i="2"/>
  <c r="GW51" i="2"/>
  <c r="GV51" i="2"/>
  <c r="GU51" i="2"/>
  <c r="GT51" i="2"/>
  <c r="GS51" i="2"/>
  <c r="GR51" i="2"/>
  <c r="GQ51" i="2"/>
  <c r="GP51" i="2"/>
  <c r="GO51" i="2"/>
  <c r="GN51" i="2"/>
  <c r="GM51" i="2"/>
  <c r="GL51" i="2"/>
  <c r="GK51" i="2"/>
  <c r="GJ51" i="2"/>
  <c r="GI51" i="2"/>
  <c r="GH51" i="2"/>
  <c r="GG51" i="2"/>
  <c r="GF51" i="2"/>
  <c r="GE51" i="2"/>
  <c r="GD51" i="2"/>
  <c r="GC51" i="2"/>
  <c r="GB51" i="2"/>
  <c r="GA51" i="2"/>
  <c r="FZ51" i="2"/>
  <c r="FY51" i="2"/>
  <c r="FX51" i="2"/>
  <c r="FW51" i="2"/>
  <c r="FV51" i="2"/>
  <c r="FU51" i="2"/>
  <c r="FT51" i="2"/>
  <c r="FS51" i="2"/>
  <c r="FR51" i="2"/>
  <c r="FQ51" i="2"/>
  <c r="FP51" i="2"/>
  <c r="FO51" i="2"/>
  <c r="FN51" i="2"/>
  <c r="FM51" i="2"/>
  <c r="FL51" i="2"/>
  <c r="FK51" i="2"/>
  <c r="FJ51" i="2"/>
  <c r="FI51" i="2"/>
  <c r="FH51" i="2"/>
  <c r="FG51" i="2"/>
  <c r="FF51" i="2"/>
  <c r="FE51" i="2"/>
  <c r="FD51" i="2"/>
  <c r="FC51" i="2"/>
  <c r="FB51" i="2"/>
  <c r="FA51" i="2"/>
  <c r="EZ51" i="2"/>
  <c r="EY51" i="2"/>
  <c r="EX51" i="2"/>
  <c r="EW51" i="2"/>
  <c r="EV51" i="2"/>
  <c r="EU51" i="2"/>
  <c r="ET51" i="2"/>
  <c r="ES51" i="2"/>
  <c r="ER51" i="2"/>
  <c r="EQ51" i="2"/>
  <c r="EP51" i="2"/>
  <c r="EO51" i="2"/>
  <c r="EN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Y51" i="2"/>
  <c r="DX51" i="2"/>
  <c r="DW51" i="2"/>
  <c r="DV51" i="2"/>
  <c r="DU51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MG49" i="2"/>
  <c r="MF49" i="2"/>
  <c r="ME49" i="2"/>
  <c r="MD49" i="2"/>
  <c r="MC49" i="2"/>
  <c r="MB49" i="2"/>
  <c r="MA49" i="2"/>
  <c r="LZ49" i="2"/>
  <c r="LY49" i="2"/>
  <c r="LX49" i="2"/>
  <c r="LW49" i="2"/>
  <c r="LV49" i="2"/>
  <c r="LU49" i="2"/>
  <c r="LT49" i="2"/>
  <c r="LS49" i="2"/>
  <c r="LR49" i="2"/>
  <c r="LQ49" i="2"/>
  <c r="LP49" i="2"/>
  <c r="LO49" i="2"/>
  <c r="LN49" i="2"/>
  <c r="LM49" i="2"/>
  <c r="LL49" i="2"/>
  <c r="LK49" i="2"/>
  <c r="LJ49" i="2"/>
  <c r="LI49" i="2"/>
  <c r="LH49" i="2"/>
  <c r="LG49" i="2"/>
  <c r="LF49" i="2"/>
  <c r="LE49" i="2"/>
  <c r="LD49" i="2"/>
  <c r="LC49" i="2"/>
  <c r="LB49" i="2"/>
  <c r="LA49" i="2"/>
  <c r="KZ49" i="2"/>
  <c r="KY49" i="2"/>
  <c r="KX49" i="2"/>
  <c r="KW49" i="2"/>
  <c r="KV49" i="2"/>
  <c r="KU49" i="2"/>
  <c r="KT49" i="2"/>
  <c r="KS49" i="2"/>
  <c r="KR49" i="2"/>
  <c r="KQ49" i="2"/>
  <c r="KP49" i="2"/>
  <c r="KO49" i="2"/>
  <c r="KN49" i="2"/>
  <c r="KM49" i="2"/>
  <c r="KL49" i="2"/>
  <c r="KK49" i="2"/>
  <c r="KJ49" i="2"/>
  <c r="KI49" i="2"/>
  <c r="KH49" i="2"/>
  <c r="KG49" i="2"/>
  <c r="KF49" i="2"/>
  <c r="KE49" i="2"/>
  <c r="KD49" i="2"/>
  <c r="KC49" i="2"/>
  <c r="KB49" i="2"/>
  <c r="KA49" i="2"/>
  <c r="JZ49" i="2"/>
  <c r="JY49" i="2"/>
  <c r="JX49" i="2"/>
  <c r="JW49" i="2"/>
  <c r="JV49" i="2"/>
  <c r="JU49" i="2"/>
  <c r="JT49" i="2"/>
  <c r="JS49" i="2"/>
  <c r="JR49" i="2"/>
  <c r="JQ49" i="2"/>
  <c r="JP49" i="2"/>
  <c r="JO49" i="2"/>
  <c r="JN49" i="2"/>
  <c r="JM49" i="2"/>
  <c r="JL49" i="2"/>
  <c r="JK49" i="2"/>
  <c r="JJ49" i="2"/>
  <c r="JI49" i="2"/>
  <c r="JH49" i="2"/>
  <c r="JG49" i="2"/>
  <c r="JF49" i="2"/>
  <c r="JE49" i="2"/>
  <c r="JD49" i="2"/>
  <c r="JC49" i="2"/>
  <c r="JB49" i="2"/>
  <c r="JA49" i="2"/>
  <c r="IZ49" i="2"/>
  <c r="IY49" i="2"/>
  <c r="IX49" i="2"/>
  <c r="IW49" i="2"/>
  <c r="IV49" i="2"/>
  <c r="IU49" i="2"/>
  <c r="IT49" i="2"/>
  <c r="IS49" i="2"/>
  <c r="IR49" i="2"/>
  <c r="IQ49" i="2"/>
  <c r="IP49" i="2"/>
  <c r="IO49" i="2"/>
  <c r="IN49" i="2"/>
  <c r="IM49" i="2"/>
  <c r="IL49" i="2"/>
  <c r="IK49" i="2"/>
  <c r="IJ49" i="2"/>
  <c r="II49" i="2"/>
  <c r="IH49" i="2"/>
  <c r="IG49" i="2"/>
  <c r="IF49" i="2"/>
  <c r="IE49" i="2"/>
  <c r="ID49" i="2"/>
  <c r="IC49" i="2"/>
  <c r="IB49" i="2"/>
  <c r="IA49" i="2"/>
  <c r="HZ49" i="2"/>
  <c r="HY49" i="2"/>
  <c r="HX49" i="2"/>
  <c r="HW49" i="2"/>
  <c r="HV49" i="2"/>
  <c r="HU49" i="2"/>
  <c r="HT49" i="2"/>
  <c r="HS49" i="2"/>
  <c r="HR49" i="2"/>
  <c r="HQ49" i="2"/>
  <c r="HP49" i="2"/>
  <c r="HO49" i="2"/>
  <c r="HN49" i="2"/>
  <c r="HM49" i="2"/>
  <c r="HL49" i="2"/>
  <c r="HK49" i="2"/>
  <c r="HJ49" i="2"/>
  <c r="HI49" i="2"/>
  <c r="HH49" i="2"/>
  <c r="HG49" i="2"/>
  <c r="HF49" i="2"/>
  <c r="HE49" i="2"/>
  <c r="HD49" i="2"/>
  <c r="HC49" i="2"/>
  <c r="HB49" i="2"/>
  <c r="HA49" i="2"/>
  <c r="GZ49" i="2"/>
  <c r="GY49" i="2"/>
  <c r="GX49" i="2"/>
  <c r="GW49" i="2"/>
  <c r="GV49" i="2"/>
  <c r="GU49" i="2"/>
  <c r="GT49" i="2"/>
  <c r="GS49" i="2"/>
  <c r="GR49" i="2"/>
  <c r="GQ49" i="2"/>
  <c r="GP49" i="2"/>
  <c r="GO49" i="2"/>
  <c r="GN49" i="2"/>
  <c r="GM49" i="2"/>
  <c r="GL49" i="2"/>
  <c r="GK49" i="2"/>
  <c r="GJ49" i="2"/>
  <c r="GI49" i="2"/>
  <c r="GH49" i="2"/>
  <c r="GG49" i="2"/>
  <c r="GF49" i="2"/>
  <c r="GE49" i="2"/>
  <c r="GD49" i="2"/>
  <c r="GC49" i="2"/>
  <c r="GB49" i="2"/>
  <c r="GA49" i="2"/>
  <c r="FZ49" i="2"/>
  <c r="FY49" i="2"/>
  <c r="FX49" i="2"/>
  <c r="FW49" i="2"/>
  <c r="FV49" i="2"/>
  <c r="FU49" i="2"/>
  <c r="FT49" i="2"/>
  <c r="FS49" i="2"/>
  <c r="FR49" i="2"/>
  <c r="FQ49" i="2"/>
  <c r="FP49" i="2"/>
  <c r="FO49" i="2"/>
  <c r="FN49" i="2"/>
  <c r="FM49" i="2"/>
  <c r="FL49" i="2"/>
  <c r="FK49" i="2"/>
  <c r="FJ49" i="2"/>
  <c r="FI49" i="2"/>
  <c r="FH49" i="2"/>
  <c r="FG49" i="2"/>
  <c r="FF49" i="2"/>
  <c r="FE49" i="2"/>
  <c r="FD49" i="2"/>
  <c r="FC49" i="2"/>
  <c r="FB49" i="2"/>
  <c r="FA49" i="2"/>
  <c r="EZ49" i="2"/>
  <c r="EY49" i="2"/>
  <c r="EX49" i="2"/>
  <c r="EW49" i="2"/>
  <c r="EV49" i="2"/>
  <c r="EU49" i="2"/>
  <c r="ET49" i="2"/>
  <c r="ES49" i="2"/>
  <c r="ER49" i="2"/>
  <c r="EQ49" i="2"/>
  <c r="EP49" i="2"/>
  <c r="EO49" i="2"/>
  <c r="EN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MG47" i="2"/>
  <c r="MF47" i="2"/>
  <c r="ME47" i="2"/>
  <c r="MD47" i="2"/>
  <c r="MC47" i="2"/>
  <c r="MB47" i="2"/>
  <c r="MA47" i="2"/>
  <c r="LZ47" i="2"/>
  <c r="LY47" i="2"/>
  <c r="LX47" i="2"/>
  <c r="LW47" i="2"/>
  <c r="LV47" i="2"/>
  <c r="LU47" i="2"/>
  <c r="LT47" i="2"/>
  <c r="LS47" i="2"/>
  <c r="LR47" i="2"/>
  <c r="LQ47" i="2"/>
  <c r="LP47" i="2"/>
  <c r="LO47" i="2"/>
  <c r="LN47" i="2"/>
  <c r="LM47" i="2"/>
  <c r="LL47" i="2"/>
  <c r="LK47" i="2"/>
  <c r="LJ47" i="2"/>
  <c r="LI47" i="2"/>
  <c r="LH47" i="2"/>
  <c r="LG47" i="2"/>
  <c r="LF47" i="2"/>
  <c r="LE47" i="2"/>
  <c r="LD47" i="2"/>
  <c r="LC47" i="2"/>
  <c r="LB47" i="2"/>
  <c r="LA47" i="2"/>
  <c r="KZ47" i="2"/>
  <c r="KY47" i="2"/>
  <c r="KX47" i="2"/>
  <c r="KW47" i="2"/>
  <c r="KV47" i="2"/>
  <c r="KU47" i="2"/>
  <c r="KT47" i="2"/>
  <c r="KS47" i="2"/>
  <c r="KR47" i="2"/>
  <c r="KQ47" i="2"/>
  <c r="KP47" i="2"/>
  <c r="KO47" i="2"/>
  <c r="KN47" i="2"/>
  <c r="KM47" i="2"/>
  <c r="KL47" i="2"/>
  <c r="KK47" i="2"/>
  <c r="KJ47" i="2"/>
  <c r="KI47" i="2"/>
  <c r="KH47" i="2"/>
  <c r="KG47" i="2"/>
  <c r="KF47" i="2"/>
  <c r="KE47" i="2"/>
  <c r="KD47" i="2"/>
  <c r="KC47" i="2"/>
  <c r="KB47" i="2"/>
  <c r="KA47" i="2"/>
  <c r="JZ47" i="2"/>
  <c r="JY47" i="2"/>
  <c r="JX47" i="2"/>
  <c r="JW47" i="2"/>
  <c r="JV47" i="2"/>
  <c r="JU47" i="2"/>
  <c r="JT47" i="2"/>
  <c r="JS47" i="2"/>
  <c r="JR47" i="2"/>
  <c r="JQ47" i="2"/>
  <c r="JP47" i="2"/>
  <c r="JO47" i="2"/>
  <c r="JN47" i="2"/>
  <c r="JM47" i="2"/>
  <c r="JL47" i="2"/>
  <c r="JK47" i="2"/>
  <c r="JJ47" i="2"/>
  <c r="JI47" i="2"/>
  <c r="JH47" i="2"/>
  <c r="JG47" i="2"/>
  <c r="JF47" i="2"/>
  <c r="JE47" i="2"/>
  <c r="JD47" i="2"/>
  <c r="JC47" i="2"/>
  <c r="JB47" i="2"/>
  <c r="JA47" i="2"/>
  <c r="IZ47" i="2"/>
  <c r="IY47" i="2"/>
  <c r="IX47" i="2"/>
  <c r="IW47" i="2"/>
  <c r="IV47" i="2"/>
  <c r="IU47" i="2"/>
  <c r="IT47" i="2"/>
  <c r="IS47" i="2"/>
  <c r="IR47" i="2"/>
  <c r="IQ47" i="2"/>
  <c r="IP47" i="2"/>
  <c r="IO47" i="2"/>
  <c r="IN47" i="2"/>
  <c r="IM47" i="2"/>
  <c r="IL47" i="2"/>
  <c r="IK47" i="2"/>
  <c r="IJ47" i="2"/>
  <c r="II47" i="2"/>
  <c r="IH47" i="2"/>
  <c r="IG47" i="2"/>
  <c r="IF47" i="2"/>
  <c r="IE47" i="2"/>
  <c r="ID47" i="2"/>
  <c r="IC47" i="2"/>
  <c r="IB47" i="2"/>
  <c r="IA47" i="2"/>
  <c r="HZ47" i="2"/>
  <c r="HY47" i="2"/>
  <c r="HX47" i="2"/>
  <c r="HW47" i="2"/>
  <c r="HV47" i="2"/>
  <c r="HU47" i="2"/>
  <c r="HT47" i="2"/>
  <c r="HS47" i="2"/>
  <c r="HR47" i="2"/>
  <c r="HQ47" i="2"/>
  <c r="HP47" i="2"/>
  <c r="HO47" i="2"/>
  <c r="HN47" i="2"/>
  <c r="HM47" i="2"/>
  <c r="HL47" i="2"/>
  <c r="HK47" i="2"/>
  <c r="HJ47" i="2"/>
  <c r="HI47" i="2"/>
  <c r="HH47" i="2"/>
  <c r="HG47" i="2"/>
  <c r="HF47" i="2"/>
  <c r="HE47" i="2"/>
  <c r="HD47" i="2"/>
  <c r="HC47" i="2"/>
  <c r="HB47" i="2"/>
  <c r="HA47" i="2"/>
  <c r="GZ47" i="2"/>
  <c r="GY47" i="2"/>
  <c r="GX47" i="2"/>
  <c r="GW47" i="2"/>
  <c r="GV47" i="2"/>
  <c r="GU47" i="2"/>
  <c r="GT47" i="2"/>
  <c r="GS47" i="2"/>
  <c r="GR47" i="2"/>
  <c r="GQ47" i="2"/>
  <c r="GP47" i="2"/>
  <c r="GO47" i="2"/>
  <c r="GN47" i="2"/>
  <c r="GM47" i="2"/>
  <c r="GL47" i="2"/>
  <c r="GK47" i="2"/>
  <c r="GJ47" i="2"/>
  <c r="GI47" i="2"/>
  <c r="GH47" i="2"/>
  <c r="GG47" i="2"/>
  <c r="GF47" i="2"/>
  <c r="GE47" i="2"/>
  <c r="GD47" i="2"/>
  <c r="GC47" i="2"/>
  <c r="GB47" i="2"/>
  <c r="GA47" i="2"/>
  <c r="FZ47" i="2"/>
  <c r="FY47" i="2"/>
  <c r="FX47" i="2"/>
  <c r="FW47" i="2"/>
  <c r="FV47" i="2"/>
  <c r="FU47" i="2"/>
  <c r="FT47" i="2"/>
  <c r="FS47" i="2"/>
  <c r="FR47" i="2"/>
  <c r="FQ47" i="2"/>
  <c r="FP47" i="2"/>
  <c r="FO47" i="2"/>
  <c r="FN47" i="2"/>
  <c r="FM47" i="2"/>
  <c r="FL47" i="2"/>
  <c r="FK47" i="2"/>
  <c r="FJ47" i="2"/>
  <c r="FI47" i="2"/>
  <c r="FH47" i="2"/>
  <c r="FG47" i="2"/>
  <c r="FF47" i="2"/>
  <c r="FE47" i="2"/>
  <c r="FD47" i="2"/>
  <c r="FC47" i="2"/>
  <c r="FB47" i="2"/>
  <c r="FA47" i="2"/>
  <c r="EZ47" i="2"/>
  <c r="EY47" i="2"/>
  <c r="EX47" i="2"/>
  <c r="EW47" i="2"/>
  <c r="EV47" i="2"/>
  <c r="EU47" i="2"/>
  <c r="ET47" i="2"/>
  <c r="ES47" i="2"/>
  <c r="ER47" i="2"/>
  <c r="EQ47" i="2"/>
  <c r="EP47" i="2"/>
  <c r="EO47" i="2"/>
  <c r="EN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MG45" i="2"/>
  <c r="MF45" i="2"/>
  <c r="ME45" i="2"/>
  <c r="MD45" i="2"/>
  <c r="MC45" i="2"/>
  <c r="MB45" i="2"/>
  <c r="MA45" i="2"/>
  <c r="LZ45" i="2"/>
  <c r="LY45" i="2"/>
  <c r="LX45" i="2"/>
  <c r="LW45" i="2"/>
  <c r="LV45" i="2"/>
  <c r="LU45" i="2"/>
  <c r="LT45" i="2"/>
  <c r="LS45" i="2"/>
  <c r="LR45" i="2"/>
  <c r="LQ45" i="2"/>
  <c r="LP45" i="2"/>
  <c r="LO45" i="2"/>
  <c r="LN45" i="2"/>
  <c r="LM45" i="2"/>
  <c r="LL45" i="2"/>
  <c r="LK45" i="2"/>
  <c r="LJ45" i="2"/>
  <c r="LI45" i="2"/>
  <c r="LH45" i="2"/>
  <c r="LG45" i="2"/>
  <c r="LF45" i="2"/>
  <c r="LE45" i="2"/>
  <c r="LD45" i="2"/>
  <c r="LC45" i="2"/>
  <c r="LB45" i="2"/>
  <c r="LA45" i="2"/>
  <c r="KZ45" i="2"/>
  <c r="KY45" i="2"/>
  <c r="KX45" i="2"/>
  <c r="KW45" i="2"/>
  <c r="KV45" i="2"/>
  <c r="KU45" i="2"/>
  <c r="KT45" i="2"/>
  <c r="KS45" i="2"/>
  <c r="KR45" i="2"/>
  <c r="KQ45" i="2"/>
  <c r="KP45" i="2"/>
  <c r="KO45" i="2"/>
  <c r="KN45" i="2"/>
  <c r="KM45" i="2"/>
  <c r="KL45" i="2"/>
  <c r="KK45" i="2"/>
  <c r="KJ45" i="2"/>
  <c r="KI45" i="2"/>
  <c r="KH45" i="2"/>
  <c r="KG45" i="2"/>
  <c r="KF45" i="2"/>
  <c r="KE45" i="2"/>
  <c r="KD45" i="2"/>
  <c r="KC45" i="2"/>
  <c r="KB45" i="2"/>
  <c r="KA45" i="2"/>
  <c r="JZ45" i="2"/>
  <c r="JY45" i="2"/>
  <c r="JX45" i="2"/>
  <c r="JW45" i="2"/>
  <c r="JV45" i="2"/>
  <c r="JU45" i="2"/>
  <c r="JT45" i="2"/>
  <c r="JS45" i="2"/>
  <c r="JR45" i="2"/>
  <c r="JQ45" i="2"/>
  <c r="JP45" i="2"/>
  <c r="JO45" i="2"/>
  <c r="JN45" i="2"/>
  <c r="JM45" i="2"/>
  <c r="JL45" i="2"/>
  <c r="JK45" i="2"/>
  <c r="JJ45" i="2"/>
  <c r="JI45" i="2"/>
  <c r="JH45" i="2"/>
  <c r="JG45" i="2"/>
  <c r="JF45" i="2"/>
  <c r="JE45" i="2"/>
  <c r="JD45" i="2"/>
  <c r="JC45" i="2"/>
  <c r="JB45" i="2"/>
  <c r="JA45" i="2"/>
  <c r="IZ45" i="2"/>
  <c r="IY45" i="2"/>
  <c r="IX45" i="2"/>
  <c r="IW45" i="2"/>
  <c r="IV45" i="2"/>
  <c r="IU45" i="2"/>
  <c r="IT45" i="2"/>
  <c r="IS45" i="2"/>
  <c r="IR45" i="2"/>
  <c r="IQ45" i="2"/>
  <c r="IP45" i="2"/>
  <c r="IO45" i="2"/>
  <c r="IN45" i="2"/>
  <c r="IM45" i="2"/>
  <c r="IL45" i="2"/>
  <c r="IK45" i="2"/>
  <c r="IJ45" i="2"/>
  <c r="II45" i="2"/>
  <c r="IH45" i="2"/>
  <c r="IG45" i="2"/>
  <c r="IF45" i="2"/>
  <c r="IE45" i="2"/>
  <c r="ID45" i="2"/>
  <c r="IC45" i="2"/>
  <c r="IB45" i="2"/>
  <c r="IA45" i="2"/>
  <c r="HZ45" i="2"/>
  <c r="HY45" i="2"/>
  <c r="HX45" i="2"/>
  <c r="HW45" i="2"/>
  <c r="HV45" i="2"/>
  <c r="HU45" i="2"/>
  <c r="HT45" i="2"/>
  <c r="HS45" i="2"/>
  <c r="HR45" i="2"/>
  <c r="HQ45" i="2"/>
  <c r="HP45" i="2"/>
  <c r="HO45" i="2"/>
  <c r="HN45" i="2"/>
  <c r="HM45" i="2"/>
  <c r="HL45" i="2"/>
  <c r="HK45" i="2"/>
  <c r="HJ45" i="2"/>
  <c r="HI45" i="2"/>
  <c r="HH45" i="2"/>
  <c r="HG45" i="2"/>
  <c r="HF45" i="2"/>
  <c r="HE45" i="2"/>
  <c r="HD45" i="2"/>
  <c r="HC45" i="2"/>
  <c r="HB45" i="2"/>
  <c r="HA45" i="2"/>
  <c r="GZ45" i="2"/>
  <c r="GY45" i="2"/>
  <c r="GX45" i="2"/>
  <c r="GW45" i="2"/>
  <c r="GV45" i="2"/>
  <c r="GU45" i="2"/>
  <c r="GT45" i="2"/>
  <c r="GS45" i="2"/>
  <c r="GR45" i="2"/>
  <c r="GQ45" i="2"/>
  <c r="GP45" i="2"/>
  <c r="GO45" i="2"/>
  <c r="GN45" i="2"/>
  <c r="GM45" i="2"/>
  <c r="GL45" i="2"/>
  <c r="GK45" i="2"/>
  <c r="GJ45" i="2"/>
  <c r="GI45" i="2"/>
  <c r="GH45" i="2"/>
  <c r="GG45" i="2"/>
  <c r="GF45" i="2"/>
  <c r="GE45" i="2"/>
  <c r="GD45" i="2"/>
  <c r="GC45" i="2"/>
  <c r="GB45" i="2"/>
  <c r="GA45" i="2"/>
  <c r="FZ45" i="2"/>
  <c r="FY45" i="2"/>
  <c r="FX45" i="2"/>
  <c r="FW45" i="2"/>
  <c r="FV45" i="2"/>
  <c r="FU45" i="2"/>
  <c r="FT45" i="2"/>
  <c r="FS45" i="2"/>
  <c r="FR45" i="2"/>
  <c r="FQ45" i="2"/>
  <c r="FP45" i="2"/>
  <c r="FO45" i="2"/>
  <c r="FN45" i="2"/>
  <c r="FM45" i="2"/>
  <c r="FL45" i="2"/>
  <c r="FK45" i="2"/>
  <c r="FJ45" i="2"/>
  <c r="FI45" i="2"/>
  <c r="FH45" i="2"/>
  <c r="FG45" i="2"/>
  <c r="FF45" i="2"/>
  <c r="FE45" i="2"/>
  <c r="FD45" i="2"/>
  <c r="FC45" i="2"/>
  <c r="FB45" i="2"/>
  <c r="FA45" i="2"/>
  <c r="EZ45" i="2"/>
  <c r="EY45" i="2"/>
  <c r="EX45" i="2"/>
  <c r="EW45" i="2"/>
  <c r="EV45" i="2"/>
  <c r="EU45" i="2"/>
  <c r="ET45" i="2"/>
  <c r="ES45" i="2"/>
  <c r="ER45" i="2"/>
  <c r="EQ45" i="2"/>
  <c r="EP45" i="2"/>
  <c r="EO45" i="2"/>
  <c r="EN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MG43" i="2"/>
  <c r="MF43" i="2"/>
  <c r="ME43" i="2"/>
  <c r="MD43" i="2"/>
  <c r="MC43" i="2"/>
  <c r="MB43" i="2"/>
  <c r="MA43" i="2"/>
  <c r="LZ43" i="2"/>
  <c r="LY43" i="2"/>
  <c r="LX43" i="2"/>
  <c r="LW43" i="2"/>
  <c r="LV43" i="2"/>
  <c r="LU43" i="2"/>
  <c r="LT43" i="2"/>
  <c r="LS43" i="2"/>
  <c r="LR43" i="2"/>
  <c r="LQ43" i="2"/>
  <c r="LP43" i="2"/>
  <c r="LO43" i="2"/>
  <c r="LN43" i="2"/>
  <c r="LM43" i="2"/>
  <c r="LL43" i="2"/>
  <c r="LK43" i="2"/>
  <c r="LJ43" i="2"/>
  <c r="LI43" i="2"/>
  <c r="LH43" i="2"/>
  <c r="LG43" i="2"/>
  <c r="LF43" i="2"/>
  <c r="LE43" i="2"/>
  <c r="LD43" i="2"/>
  <c r="LC43" i="2"/>
  <c r="LB43" i="2"/>
  <c r="LA43" i="2"/>
  <c r="KZ43" i="2"/>
  <c r="KY43" i="2"/>
  <c r="KX43" i="2"/>
  <c r="KW43" i="2"/>
  <c r="KV43" i="2"/>
  <c r="KU43" i="2"/>
  <c r="KT43" i="2"/>
  <c r="KS43" i="2"/>
  <c r="KR43" i="2"/>
  <c r="KQ43" i="2"/>
  <c r="KP43" i="2"/>
  <c r="KO43" i="2"/>
  <c r="KN43" i="2"/>
  <c r="KM43" i="2"/>
  <c r="KL43" i="2"/>
  <c r="KK43" i="2"/>
  <c r="KJ43" i="2"/>
  <c r="KI43" i="2"/>
  <c r="KH43" i="2"/>
  <c r="KG43" i="2"/>
  <c r="KF43" i="2"/>
  <c r="KE43" i="2"/>
  <c r="KD43" i="2"/>
  <c r="KC43" i="2"/>
  <c r="KB43" i="2"/>
  <c r="KA43" i="2"/>
  <c r="JZ43" i="2"/>
  <c r="JY43" i="2"/>
  <c r="JX43" i="2"/>
  <c r="JW43" i="2"/>
  <c r="JV43" i="2"/>
  <c r="JU43" i="2"/>
  <c r="JT43" i="2"/>
  <c r="JS43" i="2"/>
  <c r="JR43" i="2"/>
  <c r="JQ43" i="2"/>
  <c r="JP43" i="2"/>
  <c r="JO43" i="2"/>
  <c r="JN43" i="2"/>
  <c r="JM43" i="2"/>
  <c r="JL43" i="2"/>
  <c r="JK43" i="2"/>
  <c r="JJ43" i="2"/>
  <c r="JI43" i="2"/>
  <c r="JH43" i="2"/>
  <c r="JG43" i="2"/>
  <c r="JF43" i="2"/>
  <c r="JE43" i="2"/>
  <c r="JD43" i="2"/>
  <c r="JC43" i="2"/>
  <c r="JB43" i="2"/>
  <c r="JA43" i="2"/>
  <c r="IZ43" i="2"/>
  <c r="IY43" i="2"/>
  <c r="IX43" i="2"/>
  <c r="IW43" i="2"/>
  <c r="IV43" i="2"/>
  <c r="IU43" i="2"/>
  <c r="IT43" i="2"/>
  <c r="IS43" i="2"/>
  <c r="IR43" i="2"/>
  <c r="IQ43" i="2"/>
  <c r="IP43" i="2"/>
  <c r="IO43" i="2"/>
  <c r="IN43" i="2"/>
  <c r="IM43" i="2"/>
  <c r="IL43" i="2"/>
  <c r="IK43" i="2"/>
  <c r="IJ43" i="2"/>
  <c r="II43" i="2"/>
  <c r="IH43" i="2"/>
  <c r="IG43" i="2"/>
  <c r="IF43" i="2"/>
  <c r="IE43" i="2"/>
  <c r="ID43" i="2"/>
  <c r="IC43" i="2"/>
  <c r="IB43" i="2"/>
  <c r="IA43" i="2"/>
  <c r="HZ43" i="2"/>
  <c r="HY43" i="2"/>
  <c r="HX43" i="2"/>
  <c r="HW43" i="2"/>
  <c r="HV43" i="2"/>
  <c r="HU43" i="2"/>
  <c r="HT43" i="2"/>
  <c r="HS43" i="2"/>
  <c r="HR43" i="2"/>
  <c r="HQ43" i="2"/>
  <c r="HP43" i="2"/>
  <c r="HO43" i="2"/>
  <c r="HN43" i="2"/>
  <c r="HM43" i="2"/>
  <c r="HL43" i="2"/>
  <c r="HK43" i="2"/>
  <c r="HJ43" i="2"/>
  <c r="HI43" i="2"/>
  <c r="HH43" i="2"/>
  <c r="HG43" i="2"/>
  <c r="HF43" i="2"/>
  <c r="HE43" i="2"/>
  <c r="HD43" i="2"/>
  <c r="HC43" i="2"/>
  <c r="HB43" i="2"/>
  <c r="HA43" i="2"/>
  <c r="GZ43" i="2"/>
  <c r="GY43" i="2"/>
  <c r="GX43" i="2"/>
  <c r="GW43" i="2"/>
  <c r="GV43" i="2"/>
  <c r="GU43" i="2"/>
  <c r="GT43" i="2"/>
  <c r="GS43" i="2"/>
  <c r="GR43" i="2"/>
  <c r="GQ43" i="2"/>
  <c r="GP43" i="2"/>
  <c r="GO43" i="2"/>
  <c r="GN43" i="2"/>
  <c r="GM43" i="2"/>
  <c r="GL43" i="2"/>
  <c r="GK43" i="2"/>
  <c r="GJ43" i="2"/>
  <c r="GI43" i="2"/>
  <c r="GH43" i="2"/>
  <c r="GG43" i="2"/>
  <c r="GF43" i="2"/>
  <c r="GE43" i="2"/>
  <c r="GD43" i="2"/>
  <c r="GC43" i="2"/>
  <c r="GB43" i="2"/>
  <c r="GA43" i="2"/>
  <c r="FZ43" i="2"/>
  <c r="FY43" i="2"/>
  <c r="FX43" i="2"/>
  <c r="FW43" i="2"/>
  <c r="FV43" i="2"/>
  <c r="FU43" i="2"/>
  <c r="FT43" i="2"/>
  <c r="FS43" i="2"/>
  <c r="FR43" i="2"/>
  <c r="FQ43" i="2"/>
  <c r="FP43" i="2"/>
  <c r="FO43" i="2"/>
  <c r="FN43" i="2"/>
  <c r="FM43" i="2"/>
  <c r="FL43" i="2"/>
  <c r="FK43" i="2"/>
  <c r="FJ43" i="2"/>
  <c r="FI43" i="2"/>
  <c r="FH43" i="2"/>
  <c r="FG43" i="2"/>
  <c r="FF43" i="2"/>
  <c r="FE43" i="2"/>
  <c r="FD43" i="2"/>
  <c r="FC43" i="2"/>
  <c r="FB43" i="2"/>
  <c r="FA43" i="2"/>
  <c r="EZ43" i="2"/>
  <c r="EY43" i="2"/>
  <c r="EX43" i="2"/>
  <c r="EW43" i="2"/>
  <c r="EV43" i="2"/>
  <c r="EU43" i="2"/>
  <c r="ET43" i="2"/>
  <c r="ES43" i="2"/>
  <c r="ER43" i="2"/>
  <c r="EQ43" i="2"/>
  <c r="EP43" i="2"/>
  <c r="EO43" i="2"/>
  <c r="EN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MG41" i="2"/>
  <c r="MF41" i="2"/>
  <c r="ME41" i="2"/>
  <c r="MD41" i="2"/>
  <c r="MC41" i="2"/>
  <c r="MB41" i="2"/>
  <c r="MA41" i="2"/>
  <c r="LZ41" i="2"/>
  <c r="LY41" i="2"/>
  <c r="LX41" i="2"/>
  <c r="LW41" i="2"/>
  <c r="LV41" i="2"/>
  <c r="LU41" i="2"/>
  <c r="LT41" i="2"/>
  <c r="LS41" i="2"/>
  <c r="LR41" i="2"/>
  <c r="LQ41" i="2"/>
  <c r="LP41" i="2"/>
  <c r="LO41" i="2"/>
  <c r="LN41" i="2"/>
  <c r="LM41" i="2"/>
  <c r="LL41" i="2"/>
  <c r="LK41" i="2"/>
  <c r="LJ41" i="2"/>
  <c r="LI41" i="2"/>
  <c r="LH41" i="2"/>
  <c r="LG41" i="2"/>
  <c r="LF41" i="2"/>
  <c r="LE41" i="2"/>
  <c r="LD41" i="2"/>
  <c r="LC41" i="2"/>
  <c r="LB41" i="2"/>
  <c r="LA41" i="2"/>
  <c r="KZ41" i="2"/>
  <c r="KY41" i="2"/>
  <c r="KX41" i="2"/>
  <c r="KW41" i="2"/>
  <c r="KV41" i="2"/>
  <c r="KU41" i="2"/>
  <c r="KT41" i="2"/>
  <c r="KS41" i="2"/>
  <c r="KR41" i="2"/>
  <c r="KQ41" i="2"/>
  <c r="KP41" i="2"/>
  <c r="KO41" i="2"/>
  <c r="KN41" i="2"/>
  <c r="KM41" i="2"/>
  <c r="KL41" i="2"/>
  <c r="KK41" i="2"/>
  <c r="KJ41" i="2"/>
  <c r="KI41" i="2"/>
  <c r="KH41" i="2"/>
  <c r="KG41" i="2"/>
  <c r="KF41" i="2"/>
  <c r="KE41" i="2"/>
  <c r="KD41" i="2"/>
  <c r="KC41" i="2"/>
  <c r="KB41" i="2"/>
  <c r="KA41" i="2"/>
  <c r="JZ41" i="2"/>
  <c r="JY41" i="2"/>
  <c r="JX41" i="2"/>
  <c r="JW41" i="2"/>
  <c r="JV41" i="2"/>
  <c r="JU41" i="2"/>
  <c r="JT41" i="2"/>
  <c r="JS41" i="2"/>
  <c r="JR41" i="2"/>
  <c r="JQ41" i="2"/>
  <c r="JP41" i="2"/>
  <c r="JO41" i="2"/>
  <c r="JN41" i="2"/>
  <c r="JM41" i="2"/>
  <c r="JL41" i="2"/>
  <c r="JK41" i="2"/>
  <c r="JJ41" i="2"/>
  <c r="JI41" i="2"/>
  <c r="JH41" i="2"/>
  <c r="JG41" i="2"/>
  <c r="JF41" i="2"/>
  <c r="JE41" i="2"/>
  <c r="JD41" i="2"/>
  <c r="JC41" i="2"/>
  <c r="JB41" i="2"/>
  <c r="JA41" i="2"/>
  <c r="IZ41" i="2"/>
  <c r="IY41" i="2"/>
  <c r="IX41" i="2"/>
  <c r="IW41" i="2"/>
  <c r="IV41" i="2"/>
  <c r="IU41" i="2"/>
  <c r="IT41" i="2"/>
  <c r="IS41" i="2"/>
  <c r="IR41" i="2"/>
  <c r="IQ41" i="2"/>
  <c r="IP41" i="2"/>
  <c r="IO41" i="2"/>
  <c r="IN41" i="2"/>
  <c r="IM41" i="2"/>
  <c r="IL41" i="2"/>
  <c r="IK41" i="2"/>
  <c r="IJ41" i="2"/>
  <c r="II41" i="2"/>
  <c r="IH41" i="2"/>
  <c r="IG41" i="2"/>
  <c r="IF41" i="2"/>
  <c r="IE41" i="2"/>
  <c r="ID41" i="2"/>
  <c r="IC41" i="2"/>
  <c r="IB41" i="2"/>
  <c r="IA41" i="2"/>
  <c r="HZ41" i="2"/>
  <c r="HY41" i="2"/>
  <c r="HX41" i="2"/>
  <c r="HW41" i="2"/>
  <c r="HV41" i="2"/>
  <c r="HU41" i="2"/>
  <c r="HT41" i="2"/>
  <c r="HS41" i="2"/>
  <c r="HR41" i="2"/>
  <c r="HQ41" i="2"/>
  <c r="HP41" i="2"/>
  <c r="HO41" i="2"/>
  <c r="HN41" i="2"/>
  <c r="HM41" i="2"/>
  <c r="HL41" i="2"/>
  <c r="HK41" i="2"/>
  <c r="HJ41" i="2"/>
  <c r="HI41" i="2"/>
  <c r="HH41" i="2"/>
  <c r="HG41" i="2"/>
  <c r="HF41" i="2"/>
  <c r="HE41" i="2"/>
  <c r="HD41" i="2"/>
  <c r="HC41" i="2"/>
  <c r="HB41" i="2"/>
  <c r="HA41" i="2"/>
  <c r="GZ41" i="2"/>
  <c r="GY41" i="2"/>
  <c r="GX41" i="2"/>
  <c r="GW41" i="2"/>
  <c r="GV41" i="2"/>
  <c r="GU41" i="2"/>
  <c r="GT41" i="2"/>
  <c r="GS41" i="2"/>
  <c r="GR41" i="2"/>
  <c r="GQ41" i="2"/>
  <c r="GP41" i="2"/>
  <c r="GO41" i="2"/>
  <c r="GN41" i="2"/>
  <c r="GM41" i="2"/>
  <c r="GL41" i="2"/>
  <c r="GK41" i="2"/>
  <c r="GJ41" i="2"/>
  <c r="GI41" i="2"/>
  <c r="GH41" i="2"/>
  <c r="GG41" i="2"/>
  <c r="GF41" i="2"/>
  <c r="GE41" i="2"/>
  <c r="GD41" i="2"/>
  <c r="GC41" i="2"/>
  <c r="GB41" i="2"/>
  <c r="GA41" i="2"/>
  <c r="FZ41" i="2"/>
  <c r="FY41" i="2"/>
  <c r="FX41" i="2"/>
  <c r="FW41" i="2"/>
  <c r="FV41" i="2"/>
  <c r="FU41" i="2"/>
  <c r="FT41" i="2"/>
  <c r="FS41" i="2"/>
  <c r="FR41" i="2"/>
  <c r="FQ41" i="2"/>
  <c r="FP41" i="2"/>
  <c r="FO41" i="2"/>
  <c r="FN41" i="2"/>
  <c r="FM41" i="2"/>
  <c r="FL41" i="2"/>
  <c r="FK41" i="2"/>
  <c r="FJ41" i="2"/>
  <c r="FI41" i="2"/>
  <c r="FH41" i="2"/>
  <c r="FG41" i="2"/>
  <c r="FF41" i="2"/>
  <c r="FE41" i="2"/>
  <c r="FD41" i="2"/>
  <c r="FC41" i="2"/>
  <c r="FB41" i="2"/>
  <c r="FA41" i="2"/>
  <c r="EZ41" i="2"/>
  <c r="EY41" i="2"/>
  <c r="EX41" i="2"/>
  <c r="EW41" i="2"/>
  <c r="EV41" i="2"/>
  <c r="EU41" i="2"/>
  <c r="ET41" i="2"/>
  <c r="ES41" i="2"/>
  <c r="ER41" i="2"/>
  <c r="EQ41" i="2"/>
  <c r="EP41" i="2"/>
  <c r="EO41" i="2"/>
  <c r="EN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MG39" i="2"/>
  <c r="MF39" i="2"/>
  <c r="ME39" i="2"/>
  <c r="MD39" i="2"/>
  <c r="MC39" i="2"/>
  <c r="MB39" i="2"/>
  <c r="MA39" i="2"/>
  <c r="LZ39" i="2"/>
  <c r="LY39" i="2"/>
  <c r="LX39" i="2"/>
  <c r="LW39" i="2"/>
  <c r="LV39" i="2"/>
  <c r="LU39" i="2"/>
  <c r="LT39" i="2"/>
  <c r="LS39" i="2"/>
  <c r="LR39" i="2"/>
  <c r="LQ39" i="2"/>
  <c r="LP39" i="2"/>
  <c r="LO39" i="2"/>
  <c r="LN39" i="2"/>
  <c r="LM39" i="2"/>
  <c r="LL39" i="2"/>
  <c r="LK39" i="2"/>
  <c r="LJ39" i="2"/>
  <c r="LI39" i="2"/>
  <c r="LH39" i="2"/>
  <c r="LG39" i="2"/>
  <c r="LF39" i="2"/>
  <c r="LE39" i="2"/>
  <c r="LD39" i="2"/>
  <c r="LC39" i="2"/>
  <c r="LB39" i="2"/>
  <c r="LA39" i="2"/>
  <c r="KZ39" i="2"/>
  <c r="KY39" i="2"/>
  <c r="KX39" i="2"/>
  <c r="KW39" i="2"/>
  <c r="KV39" i="2"/>
  <c r="KU39" i="2"/>
  <c r="KT39" i="2"/>
  <c r="KS39" i="2"/>
  <c r="KR39" i="2"/>
  <c r="KQ39" i="2"/>
  <c r="KP39" i="2"/>
  <c r="KN39" i="2"/>
  <c r="KM39" i="2"/>
  <c r="KL39" i="2"/>
  <c r="KK39" i="2"/>
  <c r="KJ39" i="2"/>
  <c r="KI39" i="2"/>
  <c r="KH39" i="2"/>
  <c r="KG39" i="2"/>
  <c r="KF39" i="2"/>
  <c r="KE39" i="2"/>
  <c r="KD39" i="2"/>
  <c r="KC39" i="2"/>
  <c r="KB39" i="2"/>
  <c r="KA39" i="2"/>
  <c r="JZ39" i="2"/>
  <c r="JY39" i="2"/>
  <c r="JX39" i="2"/>
  <c r="JW39" i="2"/>
  <c r="JV39" i="2"/>
  <c r="JU39" i="2"/>
  <c r="JT39" i="2"/>
  <c r="JS39" i="2"/>
  <c r="JR39" i="2"/>
  <c r="JQ39" i="2"/>
  <c r="JP39" i="2"/>
  <c r="JO39" i="2"/>
  <c r="JN39" i="2"/>
  <c r="JM39" i="2"/>
  <c r="JL39" i="2"/>
  <c r="JK39" i="2"/>
  <c r="JJ39" i="2"/>
  <c r="JI39" i="2"/>
  <c r="JH39" i="2"/>
  <c r="JG39" i="2"/>
  <c r="JF39" i="2"/>
  <c r="JE39" i="2"/>
  <c r="JD39" i="2"/>
  <c r="JC39" i="2"/>
  <c r="JB39" i="2"/>
  <c r="JA39" i="2"/>
  <c r="IZ39" i="2"/>
  <c r="IY39" i="2"/>
  <c r="IX39" i="2"/>
  <c r="IW39" i="2"/>
  <c r="IV39" i="2"/>
  <c r="IU39" i="2"/>
  <c r="IT39" i="2"/>
  <c r="IS39" i="2"/>
  <c r="IR39" i="2"/>
  <c r="IQ39" i="2"/>
  <c r="IP39" i="2"/>
  <c r="IO39" i="2"/>
  <c r="IN39" i="2"/>
  <c r="IM39" i="2"/>
  <c r="IL39" i="2"/>
  <c r="IJ39" i="2"/>
  <c r="II39" i="2"/>
  <c r="IH39" i="2"/>
  <c r="IG39" i="2"/>
  <c r="IF39" i="2"/>
  <c r="IE39" i="2"/>
  <c r="ID39" i="2"/>
  <c r="IC39" i="2"/>
  <c r="IB39" i="2"/>
  <c r="IA39" i="2"/>
  <c r="HZ39" i="2"/>
  <c r="HY39" i="2"/>
  <c r="HX39" i="2"/>
  <c r="HW39" i="2"/>
  <c r="HV39" i="2"/>
  <c r="HU39" i="2"/>
  <c r="HT39" i="2"/>
  <c r="HS39" i="2"/>
  <c r="HR39" i="2"/>
  <c r="HQ39" i="2"/>
  <c r="HP39" i="2"/>
  <c r="HO39" i="2"/>
  <c r="HM39" i="2"/>
  <c r="HL39" i="2"/>
  <c r="HK39" i="2"/>
  <c r="HJ39" i="2"/>
  <c r="HI39" i="2"/>
  <c r="HH39" i="2"/>
  <c r="HG39" i="2"/>
  <c r="HF39" i="2"/>
  <c r="HE39" i="2"/>
  <c r="HD39" i="2"/>
  <c r="HC39" i="2"/>
  <c r="HB39" i="2"/>
  <c r="HA39" i="2"/>
  <c r="GZ39" i="2"/>
  <c r="GY39" i="2"/>
  <c r="GX39" i="2"/>
  <c r="GW39" i="2"/>
  <c r="GV39" i="2"/>
  <c r="GU39" i="2"/>
  <c r="GR39" i="2"/>
  <c r="GP39" i="2"/>
  <c r="GO39" i="2"/>
  <c r="GN39" i="2"/>
  <c r="GM39" i="2"/>
  <c r="GL39" i="2"/>
  <c r="GK39" i="2"/>
  <c r="GJ39" i="2"/>
  <c r="GI39" i="2"/>
  <c r="GH39" i="2"/>
  <c r="GG39" i="2"/>
  <c r="GF39" i="2"/>
  <c r="GE39" i="2"/>
  <c r="GD39" i="2"/>
  <c r="GC39" i="2"/>
  <c r="GB39" i="2"/>
  <c r="FZ39" i="2"/>
  <c r="FY39" i="2"/>
  <c r="FX39" i="2"/>
  <c r="FW39" i="2"/>
  <c r="FV39" i="2"/>
  <c r="FU39" i="2"/>
  <c r="FT39" i="2"/>
  <c r="FS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Q39" i="2"/>
  <c r="EP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W39" i="2"/>
  <c r="V39" i="2"/>
  <c r="U39" i="2"/>
  <c r="T39" i="2"/>
  <c r="S39" i="2"/>
  <c r="R39" i="2"/>
  <c r="N39" i="2"/>
  <c r="M39" i="2"/>
  <c r="L39" i="2"/>
  <c r="K39" i="2"/>
  <c r="J39" i="2"/>
  <c r="I39" i="2"/>
  <c r="H39" i="2"/>
  <c r="G39" i="2"/>
  <c r="F39" i="2"/>
  <c r="E39" i="2"/>
  <c r="D39" i="2"/>
  <c r="MG37" i="2"/>
  <c r="MF37" i="2"/>
  <c r="ME37" i="2"/>
  <c r="MD37" i="2"/>
  <c r="MC37" i="2"/>
  <c r="MB37" i="2"/>
  <c r="MA37" i="2"/>
  <c r="LY37" i="2"/>
  <c r="LX37" i="2"/>
  <c r="LW37" i="2"/>
  <c r="LV37" i="2"/>
  <c r="LU37" i="2"/>
  <c r="LT37" i="2"/>
  <c r="LS37" i="2"/>
  <c r="LR37" i="2"/>
  <c r="LQ37" i="2"/>
  <c r="LP37" i="2"/>
  <c r="LO37" i="2"/>
  <c r="LN37" i="2"/>
  <c r="LM37" i="2"/>
  <c r="LL37" i="2"/>
  <c r="LK37" i="2"/>
  <c r="LJ37" i="2"/>
  <c r="LI37" i="2"/>
  <c r="LH37" i="2"/>
  <c r="LG37" i="2"/>
  <c r="LF37" i="2"/>
  <c r="LE37" i="2"/>
  <c r="LD37" i="2"/>
  <c r="LB37" i="2"/>
  <c r="LA37" i="2"/>
  <c r="KZ37" i="2"/>
  <c r="KY37" i="2"/>
  <c r="KX37" i="2"/>
  <c r="KW37" i="2"/>
  <c r="KV37" i="2"/>
  <c r="KU37" i="2"/>
  <c r="KT37" i="2"/>
  <c r="KS37" i="2"/>
  <c r="KR37" i="2"/>
  <c r="KQ37" i="2"/>
  <c r="KP37" i="2"/>
  <c r="KN37" i="2"/>
  <c r="KL37" i="2"/>
  <c r="KK37" i="2"/>
  <c r="KJ37" i="2"/>
  <c r="KI37" i="2"/>
  <c r="KH37" i="2"/>
  <c r="KG37" i="2"/>
  <c r="KF37" i="2"/>
  <c r="KE37" i="2"/>
  <c r="KD37" i="2"/>
  <c r="KC37" i="2"/>
  <c r="KB37" i="2"/>
  <c r="KA37" i="2"/>
  <c r="JZ37" i="2"/>
  <c r="JY37" i="2"/>
  <c r="JX37" i="2"/>
  <c r="JV37" i="2"/>
  <c r="JU37" i="2"/>
  <c r="JT37" i="2"/>
  <c r="JS37" i="2"/>
  <c r="JR37" i="2"/>
  <c r="JQ37" i="2"/>
  <c r="JP37" i="2"/>
  <c r="JO37" i="2"/>
  <c r="JN37" i="2"/>
  <c r="JM37" i="2"/>
  <c r="JL37" i="2"/>
  <c r="JK37" i="2"/>
  <c r="JJ37" i="2"/>
  <c r="JI37" i="2"/>
  <c r="JH37" i="2"/>
  <c r="JG37" i="2"/>
  <c r="JF37" i="2"/>
  <c r="JE37" i="2"/>
  <c r="JD37" i="2"/>
  <c r="JC37" i="2"/>
  <c r="JB37" i="2"/>
  <c r="JA37" i="2"/>
  <c r="IZ37" i="2"/>
  <c r="IY37" i="2"/>
  <c r="IX37" i="2"/>
  <c r="IW37" i="2"/>
  <c r="IV37" i="2"/>
  <c r="IU37" i="2"/>
  <c r="IT37" i="2"/>
  <c r="IS37" i="2"/>
  <c r="IR37" i="2"/>
  <c r="IQ37" i="2"/>
  <c r="IP37" i="2"/>
  <c r="IO37" i="2"/>
  <c r="IN37" i="2"/>
  <c r="IM37" i="2"/>
  <c r="IL37" i="2"/>
  <c r="IK37" i="2"/>
  <c r="IJ37" i="2"/>
  <c r="II37" i="2"/>
  <c r="IG37" i="2"/>
  <c r="IE37" i="2"/>
  <c r="ID37" i="2"/>
  <c r="IC37" i="2"/>
  <c r="IB37" i="2"/>
  <c r="IA37" i="2"/>
  <c r="HZ37" i="2"/>
  <c r="HY37" i="2"/>
  <c r="HX37" i="2"/>
  <c r="HW37" i="2"/>
  <c r="HV37" i="2"/>
  <c r="HU37" i="2"/>
  <c r="HT37" i="2"/>
  <c r="HS37" i="2"/>
  <c r="HR37" i="2"/>
  <c r="HQ37" i="2"/>
  <c r="HP37" i="2"/>
  <c r="HO37" i="2"/>
  <c r="HN37" i="2"/>
  <c r="HM37" i="2"/>
  <c r="HL37" i="2"/>
  <c r="HK37" i="2"/>
  <c r="HJ37" i="2"/>
  <c r="HI37" i="2"/>
  <c r="HH37" i="2"/>
  <c r="HG37" i="2"/>
  <c r="HF37" i="2"/>
  <c r="HE37" i="2"/>
  <c r="HD37" i="2"/>
  <c r="HC37" i="2"/>
  <c r="HB37" i="2"/>
  <c r="HA37" i="2"/>
  <c r="GZ37" i="2"/>
  <c r="GY37" i="2"/>
  <c r="GX37" i="2"/>
  <c r="GW37" i="2"/>
  <c r="GV37" i="2"/>
  <c r="GU37" i="2"/>
  <c r="GT37" i="2"/>
  <c r="GS37" i="2"/>
  <c r="GR37" i="2"/>
  <c r="GQ37" i="2"/>
  <c r="GP37" i="2"/>
  <c r="GO37" i="2"/>
  <c r="GN37" i="2"/>
  <c r="GM37" i="2"/>
  <c r="GL37" i="2"/>
  <c r="GK37" i="2"/>
  <c r="GJ37" i="2"/>
  <c r="GI37" i="2"/>
  <c r="GH37" i="2"/>
  <c r="GG37" i="2"/>
  <c r="GF37" i="2"/>
  <c r="GE37" i="2"/>
  <c r="GC37" i="2"/>
  <c r="GB37" i="2"/>
  <c r="GA37" i="2"/>
  <c r="FZ37" i="2"/>
  <c r="FY37" i="2"/>
  <c r="FX37" i="2"/>
  <c r="FW37" i="2"/>
  <c r="FV37" i="2"/>
  <c r="FU37" i="2"/>
  <c r="FT37" i="2"/>
  <c r="FS37" i="2"/>
  <c r="FR37" i="2"/>
  <c r="FQ37" i="2"/>
  <c r="FP37" i="2"/>
  <c r="FO37" i="2"/>
  <c r="FN37" i="2"/>
  <c r="FL37" i="2"/>
  <c r="FK37" i="2"/>
  <c r="FJ37" i="2"/>
  <c r="FI37" i="2"/>
  <c r="FH37" i="2"/>
  <c r="FG37" i="2"/>
  <c r="FF37" i="2"/>
  <c r="FE37" i="2"/>
  <c r="FD37" i="2"/>
  <c r="FB37" i="2"/>
  <c r="FA37" i="2"/>
  <c r="EZ37" i="2"/>
  <c r="EY37" i="2"/>
  <c r="EX37" i="2"/>
  <c r="EW37" i="2"/>
  <c r="EV37" i="2"/>
  <c r="EU37" i="2"/>
  <c r="ET37" i="2"/>
  <c r="ES37" i="2"/>
  <c r="ER37" i="2"/>
  <c r="EQ37" i="2"/>
  <c r="EP37" i="2"/>
  <c r="EO37" i="2"/>
  <c r="EM37" i="2"/>
  <c r="EL37" i="2"/>
  <c r="EK37" i="2"/>
  <c r="EJ37" i="2"/>
  <c r="EI37" i="2"/>
  <c r="EH37" i="2"/>
  <c r="EG37" i="2"/>
  <c r="EF37" i="2"/>
  <c r="EE37" i="2"/>
  <c r="ED37" i="2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D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F37" i="2"/>
  <c r="AE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MG35" i="2"/>
  <c r="MF35" i="2"/>
  <c r="ME35" i="2"/>
  <c r="MD35" i="2"/>
  <c r="MC35" i="2"/>
  <c r="MB35" i="2"/>
  <c r="MA35" i="2"/>
  <c r="LZ35" i="2"/>
  <c r="LY35" i="2"/>
  <c r="LX35" i="2"/>
  <c r="LW35" i="2"/>
  <c r="LV35" i="2"/>
  <c r="LU35" i="2"/>
  <c r="LT35" i="2"/>
  <c r="LS35" i="2"/>
  <c r="LR35" i="2"/>
  <c r="LQ35" i="2"/>
  <c r="LP35" i="2"/>
  <c r="LO35" i="2"/>
  <c r="LN35" i="2"/>
  <c r="LM35" i="2"/>
  <c r="LL35" i="2"/>
  <c r="LK35" i="2"/>
  <c r="LJ35" i="2"/>
  <c r="LI35" i="2"/>
  <c r="LH35" i="2"/>
  <c r="LG35" i="2"/>
  <c r="LF35" i="2"/>
  <c r="LE35" i="2"/>
  <c r="LD35" i="2"/>
  <c r="LC35" i="2"/>
  <c r="LB35" i="2"/>
  <c r="LA35" i="2"/>
  <c r="KZ35" i="2"/>
  <c r="KY35" i="2"/>
  <c r="KX35" i="2"/>
  <c r="KW35" i="2"/>
  <c r="KV35" i="2"/>
  <c r="KU35" i="2"/>
  <c r="KT35" i="2"/>
  <c r="KS35" i="2"/>
  <c r="KR35" i="2"/>
  <c r="KQ35" i="2"/>
  <c r="KP35" i="2"/>
  <c r="KO35" i="2"/>
  <c r="KN35" i="2"/>
  <c r="KM35" i="2"/>
  <c r="KL35" i="2"/>
  <c r="KK35" i="2"/>
  <c r="KJ35" i="2"/>
  <c r="KI35" i="2"/>
  <c r="KH35" i="2"/>
  <c r="KG35" i="2"/>
  <c r="KF35" i="2"/>
  <c r="KE35" i="2"/>
  <c r="KD35" i="2"/>
  <c r="KC35" i="2"/>
  <c r="KB35" i="2"/>
  <c r="KA35" i="2"/>
  <c r="JZ35" i="2"/>
  <c r="JY35" i="2"/>
  <c r="JX35" i="2"/>
  <c r="JW35" i="2"/>
  <c r="JV35" i="2"/>
  <c r="JU35" i="2"/>
  <c r="JT35" i="2"/>
  <c r="JS35" i="2"/>
  <c r="JR35" i="2"/>
  <c r="JQ35" i="2"/>
  <c r="JP35" i="2"/>
  <c r="JO35" i="2"/>
  <c r="JN35" i="2"/>
  <c r="JM35" i="2"/>
  <c r="JL35" i="2"/>
  <c r="JK35" i="2"/>
  <c r="JJ35" i="2"/>
  <c r="JI35" i="2"/>
  <c r="JH35" i="2"/>
  <c r="JG35" i="2"/>
  <c r="JF35" i="2"/>
  <c r="JE35" i="2"/>
  <c r="JD35" i="2"/>
  <c r="JC35" i="2"/>
  <c r="JB35" i="2"/>
  <c r="JA35" i="2"/>
  <c r="IZ35" i="2"/>
  <c r="IY35" i="2"/>
  <c r="IX35" i="2"/>
  <c r="IW35" i="2"/>
  <c r="IV35" i="2"/>
  <c r="IU35" i="2"/>
  <c r="IT35" i="2"/>
  <c r="IS35" i="2"/>
  <c r="IR35" i="2"/>
  <c r="IQ35" i="2"/>
  <c r="IP35" i="2"/>
  <c r="IO35" i="2"/>
  <c r="IN35" i="2"/>
  <c r="IM35" i="2"/>
  <c r="IL35" i="2"/>
  <c r="IK35" i="2"/>
  <c r="IJ35" i="2"/>
  <c r="II35" i="2"/>
  <c r="IH35" i="2"/>
  <c r="IG35" i="2"/>
  <c r="IF35" i="2"/>
  <c r="IE35" i="2"/>
  <c r="ID35" i="2"/>
  <c r="IC35" i="2"/>
  <c r="IB35" i="2"/>
  <c r="IA35" i="2"/>
  <c r="HZ35" i="2"/>
  <c r="HY35" i="2"/>
  <c r="HX35" i="2"/>
  <c r="HW35" i="2"/>
  <c r="HV35" i="2"/>
  <c r="HU35" i="2"/>
  <c r="HT35" i="2"/>
  <c r="HS35" i="2"/>
  <c r="HR35" i="2"/>
  <c r="HQ35" i="2"/>
  <c r="HP35" i="2"/>
  <c r="HO35" i="2"/>
  <c r="HN35" i="2"/>
  <c r="HM35" i="2"/>
  <c r="HL35" i="2"/>
  <c r="HK35" i="2"/>
  <c r="HJ35" i="2"/>
  <c r="HI35" i="2"/>
  <c r="HH35" i="2"/>
  <c r="HG35" i="2"/>
  <c r="HF35" i="2"/>
  <c r="HE35" i="2"/>
  <c r="HD35" i="2"/>
  <c r="HC35" i="2"/>
  <c r="HB35" i="2"/>
  <c r="HA35" i="2"/>
  <c r="GZ35" i="2"/>
  <c r="GY35" i="2"/>
  <c r="GX35" i="2"/>
  <c r="GW35" i="2"/>
  <c r="GV35" i="2"/>
  <c r="GU35" i="2"/>
  <c r="GT35" i="2"/>
  <c r="GS35" i="2"/>
  <c r="GR35" i="2"/>
  <c r="GQ35" i="2"/>
  <c r="GP35" i="2"/>
  <c r="GO35" i="2"/>
  <c r="GN35" i="2"/>
  <c r="GM35" i="2"/>
  <c r="GL35" i="2"/>
  <c r="GK35" i="2"/>
  <c r="GJ35" i="2"/>
  <c r="GI35" i="2"/>
  <c r="GH35" i="2"/>
  <c r="GG35" i="2"/>
  <c r="GF35" i="2"/>
  <c r="GE35" i="2"/>
  <c r="GD35" i="2"/>
  <c r="GC35" i="2"/>
  <c r="GB35" i="2"/>
  <c r="GA35" i="2"/>
  <c r="FZ35" i="2"/>
  <c r="FY35" i="2"/>
  <c r="FX35" i="2"/>
  <c r="FW35" i="2"/>
  <c r="FV35" i="2"/>
  <c r="FU35" i="2"/>
  <c r="FT35" i="2"/>
  <c r="FS35" i="2"/>
  <c r="FR35" i="2"/>
  <c r="FQ35" i="2"/>
  <c r="FP35" i="2"/>
  <c r="FO35" i="2"/>
  <c r="FN35" i="2"/>
  <c r="FM35" i="2"/>
  <c r="FL35" i="2"/>
  <c r="FK35" i="2"/>
  <c r="FJ35" i="2"/>
  <c r="FI35" i="2"/>
  <c r="FH35" i="2"/>
  <c r="FG35" i="2"/>
  <c r="FF35" i="2"/>
  <c r="FE35" i="2"/>
  <c r="FD35" i="2"/>
  <c r="FC35" i="2"/>
  <c r="FB35" i="2"/>
  <c r="FA35" i="2"/>
  <c r="EZ35" i="2"/>
  <c r="EY35" i="2"/>
  <c r="EX35" i="2"/>
  <c r="EW35" i="2"/>
  <c r="EV35" i="2"/>
  <c r="EU35" i="2"/>
  <c r="ET35" i="2"/>
  <c r="ES35" i="2"/>
  <c r="ER35" i="2"/>
  <c r="EQ35" i="2"/>
  <c r="EP35" i="2"/>
  <c r="EO35" i="2"/>
  <c r="EN35" i="2"/>
  <c r="EM35" i="2"/>
  <c r="EL35" i="2"/>
  <c r="EK35" i="2"/>
  <c r="EJ35" i="2"/>
  <c r="EI35" i="2"/>
  <c r="EH35" i="2"/>
  <c r="EG35" i="2"/>
  <c r="EF35" i="2"/>
  <c r="EE35" i="2"/>
  <c r="ED35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MG33" i="2"/>
  <c r="MF33" i="2"/>
  <c r="ME33" i="2"/>
  <c r="MD33" i="2"/>
  <c r="MC33" i="2"/>
  <c r="MB33" i="2"/>
  <c r="MA33" i="2"/>
  <c r="LZ33" i="2"/>
  <c r="LY33" i="2"/>
  <c r="LX33" i="2"/>
  <c r="LW33" i="2"/>
  <c r="LV33" i="2"/>
  <c r="LU33" i="2"/>
  <c r="LT33" i="2"/>
  <c r="LS33" i="2"/>
  <c r="LR33" i="2"/>
  <c r="LQ33" i="2"/>
  <c r="LP33" i="2"/>
  <c r="LO33" i="2"/>
  <c r="LN33" i="2"/>
  <c r="LM33" i="2"/>
  <c r="LL33" i="2"/>
  <c r="LK33" i="2"/>
  <c r="LJ33" i="2"/>
  <c r="LI33" i="2"/>
  <c r="LH33" i="2"/>
  <c r="LG33" i="2"/>
  <c r="LF33" i="2"/>
  <c r="LE33" i="2"/>
  <c r="LD33" i="2"/>
  <c r="LC33" i="2"/>
  <c r="LB33" i="2"/>
  <c r="LA33" i="2"/>
  <c r="KZ33" i="2"/>
  <c r="KY33" i="2"/>
  <c r="KX33" i="2"/>
  <c r="KW33" i="2"/>
  <c r="KV33" i="2"/>
  <c r="KU33" i="2"/>
  <c r="KT33" i="2"/>
  <c r="KS33" i="2"/>
  <c r="KR33" i="2"/>
  <c r="KQ33" i="2"/>
  <c r="KP33" i="2"/>
  <c r="KO33" i="2"/>
  <c r="KN33" i="2"/>
  <c r="KM33" i="2"/>
  <c r="KL33" i="2"/>
  <c r="KK33" i="2"/>
  <c r="KJ33" i="2"/>
  <c r="KI33" i="2"/>
  <c r="KH33" i="2"/>
  <c r="KG33" i="2"/>
  <c r="KF33" i="2"/>
  <c r="KE33" i="2"/>
  <c r="KD33" i="2"/>
  <c r="KC33" i="2"/>
  <c r="KB33" i="2"/>
  <c r="KA33" i="2"/>
  <c r="JZ33" i="2"/>
  <c r="JY33" i="2"/>
  <c r="JX33" i="2"/>
  <c r="JW33" i="2"/>
  <c r="JV33" i="2"/>
  <c r="JU33" i="2"/>
  <c r="JT33" i="2"/>
  <c r="JS33" i="2"/>
  <c r="JR33" i="2"/>
  <c r="JQ33" i="2"/>
  <c r="JP33" i="2"/>
  <c r="JO33" i="2"/>
  <c r="JN33" i="2"/>
  <c r="JM33" i="2"/>
  <c r="JL33" i="2"/>
  <c r="JK33" i="2"/>
  <c r="JJ33" i="2"/>
  <c r="JI33" i="2"/>
  <c r="JH33" i="2"/>
  <c r="JG33" i="2"/>
  <c r="JF33" i="2"/>
  <c r="JE33" i="2"/>
  <c r="JD33" i="2"/>
  <c r="JC33" i="2"/>
  <c r="JB33" i="2"/>
  <c r="JA33" i="2"/>
  <c r="IZ33" i="2"/>
  <c r="IY33" i="2"/>
  <c r="IX33" i="2"/>
  <c r="IW33" i="2"/>
  <c r="IV33" i="2"/>
  <c r="IU33" i="2"/>
  <c r="IT33" i="2"/>
  <c r="IS33" i="2"/>
  <c r="IR33" i="2"/>
  <c r="IQ33" i="2"/>
  <c r="IP33" i="2"/>
  <c r="IO33" i="2"/>
  <c r="IN33" i="2"/>
  <c r="IM33" i="2"/>
  <c r="IL33" i="2"/>
  <c r="IK33" i="2"/>
  <c r="IJ33" i="2"/>
  <c r="II33" i="2"/>
  <c r="IH33" i="2"/>
  <c r="IG33" i="2"/>
  <c r="IF33" i="2"/>
  <c r="IE33" i="2"/>
  <c r="ID33" i="2"/>
  <c r="IC33" i="2"/>
  <c r="IB33" i="2"/>
  <c r="IA33" i="2"/>
  <c r="HZ33" i="2"/>
  <c r="HY33" i="2"/>
  <c r="HX33" i="2"/>
  <c r="HW33" i="2"/>
  <c r="HV33" i="2"/>
  <c r="HU33" i="2"/>
  <c r="HT33" i="2"/>
  <c r="HS33" i="2"/>
  <c r="HR33" i="2"/>
  <c r="HQ33" i="2"/>
  <c r="HP33" i="2"/>
  <c r="HO33" i="2"/>
  <c r="HN33" i="2"/>
  <c r="HM33" i="2"/>
  <c r="HL33" i="2"/>
  <c r="HK33" i="2"/>
  <c r="HJ33" i="2"/>
  <c r="HI33" i="2"/>
  <c r="HH33" i="2"/>
  <c r="HG33" i="2"/>
  <c r="HF33" i="2"/>
  <c r="HE33" i="2"/>
  <c r="HD33" i="2"/>
  <c r="HC33" i="2"/>
  <c r="HB33" i="2"/>
  <c r="HA33" i="2"/>
  <c r="GZ33" i="2"/>
  <c r="GY33" i="2"/>
  <c r="GX33" i="2"/>
  <c r="GW33" i="2"/>
  <c r="GV33" i="2"/>
  <c r="GU33" i="2"/>
  <c r="GT33" i="2"/>
  <c r="GS33" i="2"/>
  <c r="GR33" i="2"/>
  <c r="GQ33" i="2"/>
  <c r="GP33" i="2"/>
  <c r="GO33" i="2"/>
  <c r="GN33" i="2"/>
  <c r="GM33" i="2"/>
  <c r="GL33" i="2"/>
  <c r="GK33" i="2"/>
  <c r="GJ33" i="2"/>
  <c r="GI33" i="2"/>
  <c r="GH33" i="2"/>
  <c r="GG33" i="2"/>
  <c r="GF33" i="2"/>
  <c r="GE33" i="2"/>
  <c r="GD33" i="2"/>
  <c r="GC33" i="2"/>
  <c r="GB33" i="2"/>
  <c r="GA33" i="2"/>
  <c r="FZ33" i="2"/>
  <c r="FY33" i="2"/>
  <c r="FX33" i="2"/>
  <c r="FW33" i="2"/>
  <c r="FV33" i="2"/>
  <c r="FU33" i="2"/>
  <c r="FT33" i="2"/>
  <c r="FS33" i="2"/>
  <c r="FR33" i="2"/>
  <c r="FQ33" i="2"/>
  <c r="FP33" i="2"/>
  <c r="FO33" i="2"/>
  <c r="FN33" i="2"/>
  <c r="FM33" i="2"/>
  <c r="FL33" i="2"/>
  <c r="FK33" i="2"/>
  <c r="FJ33" i="2"/>
  <c r="FI33" i="2"/>
  <c r="FH33" i="2"/>
  <c r="FG33" i="2"/>
  <c r="FF33" i="2"/>
  <c r="FE33" i="2"/>
  <c r="FD33" i="2"/>
  <c r="FC33" i="2"/>
  <c r="FB33" i="2"/>
  <c r="FA33" i="2"/>
  <c r="EZ33" i="2"/>
  <c r="EY33" i="2"/>
  <c r="EX33" i="2"/>
  <c r="EW33" i="2"/>
  <c r="EV33" i="2"/>
  <c r="EU33" i="2"/>
  <c r="ET33" i="2"/>
  <c r="ES33" i="2"/>
  <c r="ER33" i="2"/>
  <c r="EQ33" i="2"/>
  <c r="EP33" i="2"/>
  <c r="EO33" i="2"/>
  <c r="EN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MG31" i="2"/>
  <c r="MF31" i="2"/>
  <c r="ME31" i="2"/>
  <c r="MD31" i="2"/>
  <c r="MC31" i="2"/>
  <c r="MB31" i="2"/>
  <c r="MA31" i="2"/>
  <c r="LZ31" i="2"/>
  <c r="LY31" i="2"/>
  <c r="LX31" i="2"/>
  <c r="LW31" i="2"/>
  <c r="LV31" i="2"/>
  <c r="LU31" i="2"/>
  <c r="LT31" i="2"/>
  <c r="LS31" i="2"/>
  <c r="LR31" i="2"/>
  <c r="LQ31" i="2"/>
  <c r="LP31" i="2"/>
  <c r="LO31" i="2"/>
  <c r="LN31" i="2"/>
  <c r="LM31" i="2"/>
  <c r="LL31" i="2"/>
  <c r="LK31" i="2"/>
  <c r="LJ31" i="2"/>
  <c r="LI31" i="2"/>
  <c r="LH31" i="2"/>
  <c r="LG31" i="2"/>
  <c r="LF31" i="2"/>
  <c r="LE31" i="2"/>
  <c r="LD31" i="2"/>
  <c r="LC31" i="2"/>
  <c r="LB31" i="2"/>
  <c r="LA31" i="2"/>
  <c r="KZ31" i="2"/>
  <c r="KY31" i="2"/>
  <c r="KX31" i="2"/>
  <c r="KW31" i="2"/>
  <c r="KV31" i="2"/>
  <c r="KU31" i="2"/>
  <c r="KT31" i="2"/>
  <c r="KS31" i="2"/>
  <c r="KR31" i="2"/>
  <c r="KQ31" i="2"/>
  <c r="KP31" i="2"/>
  <c r="KO31" i="2"/>
  <c r="KN31" i="2"/>
  <c r="KM31" i="2"/>
  <c r="KL31" i="2"/>
  <c r="KK31" i="2"/>
  <c r="KJ31" i="2"/>
  <c r="KI31" i="2"/>
  <c r="KH31" i="2"/>
  <c r="KG31" i="2"/>
  <c r="KF31" i="2"/>
  <c r="KE31" i="2"/>
  <c r="KD31" i="2"/>
  <c r="KC31" i="2"/>
  <c r="KB31" i="2"/>
  <c r="KA31" i="2"/>
  <c r="JZ31" i="2"/>
  <c r="JY31" i="2"/>
  <c r="JX31" i="2"/>
  <c r="JW31" i="2"/>
  <c r="JV31" i="2"/>
  <c r="JU31" i="2"/>
  <c r="JT31" i="2"/>
  <c r="JS31" i="2"/>
  <c r="JR31" i="2"/>
  <c r="JQ31" i="2"/>
  <c r="JP31" i="2"/>
  <c r="JO31" i="2"/>
  <c r="JN31" i="2"/>
  <c r="JM31" i="2"/>
  <c r="JL31" i="2"/>
  <c r="JK31" i="2"/>
  <c r="JJ31" i="2"/>
  <c r="JI31" i="2"/>
  <c r="JH31" i="2"/>
  <c r="JG31" i="2"/>
  <c r="JF31" i="2"/>
  <c r="JE31" i="2"/>
  <c r="JD31" i="2"/>
  <c r="JC31" i="2"/>
  <c r="JB31" i="2"/>
  <c r="JA31" i="2"/>
  <c r="IZ31" i="2"/>
  <c r="IY31" i="2"/>
  <c r="IX31" i="2"/>
  <c r="IW31" i="2"/>
  <c r="IV31" i="2"/>
  <c r="IU31" i="2"/>
  <c r="IT31" i="2"/>
  <c r="IS31" i="2"/>
  <c r="IR31" i="2"/>
  <c r="IQ31" i="2"/>
  <c r="IP31" i="2"/>
  <c r="IO31" i="2"/>
  <c r="IN31" i="2"/>
  <c r="IM31" i="2"/>
  <c r="IL31" i="2"/>
  <c r="IK31" i="2"/>
  <c r="IJ31" i="2"/>
  <c r="II31" i="2"/>
  <c r="IH31" i="2"/>
  <c r="IG31" i="2"/>
  <c r="IF31" i="2"/>
  <c r="IE31" i="2"/>
  <c r="ID31" i="2"/>
  <c r="IC31" i="2"/>
  <c r="IB31" i="2"/>
  <c r="IA31" i="2"/>
  <c r="HZ31" i="2"/>
  <c r="HY31" i="2"/>
  <c r="HX31" i="2"/>
  <c r="HW31" i="2"/>
  <c r="HV31" i="2"/>
  <c r="HU31" i="2"/>
  <c r="HT31" i="2"/>
  <c r="HS31" i="2"/>
  <c r="HR31" i="2"/>
  <c r="HQ31" i="2"/>
  <c r="HP31" i="2"/>
  <c r="HO31" i="2"/>
  <c r="HN31" i="2"/>
  <c r="HM31" i="2"/>
  <c r="HL31" i="2"/>
  <c r="HK31" i="2"/>
  <c r="HJ31" i="2"/>
  <c r="HI31" i="2"/>
  <c r="HH31" i="2"/>
  <c r="HG31" i="2"/>
  <c r="HF31" i="2"/>
  <c r="HE31" i="2"/>
  <c r="HD31" i="2"/>
  <c r="HC31" i="2"/>
  <c r="HB31" i="2"/>
  <c r="HA31" i="2"/>
  <c r="GZ31" i="2"/>
  <c r="GY31" i="2"/>
  <c r="GX31" i="2"/>
  <c r="GW31" i="2"/>
  <c r="GV31" i="2"/>
  <c r="GU31" i="2"/>
  <c r="GT31" i="2"/>
  <c r="GS31" i="2"/>
  <c r="GR31" i="2"/>
  <c r="GQ31" i="2"/>
  <c r="GP31" i="2"/>
  <c r="GO31" i="2"/>
  <c r="GN31" i="2"/>
  <c r="GM31" i="2"/>
  <c r="GL31" i="2"/>
  <c r="GK31" i="2"/>
  <c r="GJ31" i="2"/>
  <c r="GI31" i="2"/>
  <c r="GH31" i="2"/>
  <c r="GG31" i="2"/>
  <c r="GF31" i="2"/>
  <c r="GE31" i="2"/>
  <c r="GD31" i="2"/>
  <c r="GC31" i="2"/>
  <c r="GB31" i="2"/>
  <c r="GA31" i="2"/>
  <c r="FZ31" i="2"/>
  <c r="FY31" i="2"/>
  <c r="FX31" i="2"/>
  <c r="FW31" i="2"/>
  <c r="FV31" i="2"/>
  <c r="FU31" i="2"/>
  <c r="FT31" i="2"/>
  <c r="FS31" i="2"/>
  <c r="FR31" i="2"/>
  <c r="FQ31" i="2"/>
  <c r="FP31" i="2"/>
  <c r="FO31" i="2"/>
  <c r="FN31" i="2"/>
  <c r="FM31" i="2"/>
  <c r="FL31" i="2"/>
  <c r="FK31" i="2"/>
  <c r="FJ31" i="2"/>
  <c r="FI31" i="2"/>
  <c r="FH31" i="2"/>
  <c r="FG31" i="2"/>
  <c r="FF31" i="2"/>
  <c r="FE31" i="2"/>
  <c r="FD31" i="2"/>
  <c r="FC31" i="2"/>
  <c r="FB31" i="2"/>
  <c r="FA31" i="2"/>
  <c r="EZ31" i="2"/>
  <c r="EY31" i="2"/>
  <c r="EX31" i="2"/>
  <c r="EW31" i="2"/>
  <c r="EV31" i="2"/>
  <c r="EU31" i="2"/>
  <c r="ET31" i="2"/>
  <c r="ES31" i="2"/>
  <c r="ER31" i="2"/>
  <c r="EQ31" i="2"/>
  <c r="EP31" i="2"/>
  <c r="EO31" i="2"/>
  <c r="EN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O29" i="2"/>
  <c r="LN29" i="2"/>
  <c r="LM29" i="2"/>
  <c r="LL29" i="2"/>
  <c r="LK29" i="2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P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Q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R29" i="2"/>
  <c r="IQ29" i="2"/>
  <c r="IP29" i="2"/>
  <c r="IO29" i="2"/>
  <c r="IN29" i="2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S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MG27" i="2"/>
  <c r="MF27" i="2"/>
  <c r="ME27" i="2"/>
  <c r="MD27" i="2"/>
  <c r="MC27" i="2"/>
  <c r="MB27" i="2"/>
  <c r="MA27" i="2"/>
  <c r="LZ27" i="2"/>
  <c r="LY27" i="2"/>
  <c r="LX27" i="2"/>
  <c r="LW27" i="2"/>
  <c r="LV27" i="2"/>
  <c r="LU27" i="2"/>
  <c r="LT27" i="2"/>
  <c r="LS27" i="2"/>
  <c r="LR27" i="2"/>
  <c r="LQ27" i="2"/>
  <c r="LP27" i="2"/>
  <c r="LO27" i="2"/>
  <c r="LN27" i="2"/>
  <c r="LM27" i="2"/>
  <c r="LL27" i="2"/>
  <c r="LK27" i="2"/>
  <c r="LJ27" i="2"/>
  <c r="LI27" i="2"/>
  <c r="LH27" i="2"/>
  <c r="LG27" i="2"/>
  <c r="LF27" i="2"/>
  <c r="LE27" i="2"/>
  <c r="LD27" i="2"/>
  <c r="LC27" i="2"/>
  <c r="LB27" i="2"/>
  <c r="LA27" i="2"/>
  <c r="KZ27" i="2"/>
  <c r="KY27" i="2"/>
  <c r="KX27" i="2"/>
  <c r="KW27" i="2"/>
  <c r="KV27" i="2"/>
  <c r="KU27" i="2"/>
  <c r="KT27" i="2"/>
  <c r="KS27" i="2"/>
  <c r="KR27" i="2"/>
  <c r="KQ27" i="2"/>
  <c r="KP27" i="2"/>
  <c r="KO27" i="2"/>
  <c r="KN27" i="2"/>
  <c r="KM27" i="2"/>
  <c r="KL27" i="2"/>
  <c r="KK27" i="2"/>
  <c r="KJ27" i="2"/>
  <c r="KI27" i="2"/>
  <c r="KH27" i="2"/>
  <c r="KG27" i="2"/>
  <c r="KF27" i="2"/>
  <c r="KE27" i="2"/>
  <c r="KD27" i="2"/>
  <c r="KC27" i="2"/>
  <c r="KB27" i="2"/>
  <c r="KA27" i="2"/>
  <c r="JZ27" i="2"/>
  <c r="JY27" i="2"/>
  <c r="JX27" i="2"/>
  <c r="JW27" i="2"/>
  <c r="JV27" i="2"/>
  <c r="JU27" i="2"/>
  <c r="JT27" i="2"/>
  <c r="JS27" i="2"/>
  <c r="JR27" i="2"/>
  <c r="JQ27" i="2"/>
  <c r="JP27" i="2"/>
  <c r="JO27" i="2"/>
  <c r="JN27" i="2"/>
  <c r="JM27" i="2"/>
  <c r="JL27" i="2"/>
  <c r="JK27" i="2"/>
  <c r="JJ27" i="2"/>
  <c r="JI27" i="2"/>
  <c r="JH27" i="2"/>
  <c r="JG27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MG25" i="2"/>
  <c r="MF25" i="2"/>
  <c r="ME25" i="2"/>
  <c r="MD25" i="2"/>
  <c r="MC25" i="2"/>
  <c r="MB25" i="2"/>
  <c r="MA25" i="2"/>
  <c r="LZ25" i="2"/>
  <c r="LY25" i="2"/>
  <c r="LX25" i="2"/>
  <c r="LW25" i="2"/>
  <c r="LV25" i="2"/>
  <c r="LU25" i="2"/>
  <c r="LT25" i="2"/>
  <c r="LS25" i="2"/>
  <c r="LR25" i="2"/>
  <c r="LQ25" i="2"/>
  <c r="LP25" i="2"/>
  <c r="LO25" i="2"/>
  <c r="LN25" i="2"/>
  <c r="LM25" i="2"/>
  <c r="LL25" i="2"/>
  <c r="LK25" i="2"/>
  <c r="LJ25" i="2"/>
  <c r="LI25" i="2"/>
  <c r="LH25" i="2"/>
  <c r="LG25" i="2"/>
  <c r="LF25" i="2"/>
  <c r="LE25" i="2"/>
  <c r="LD25" i="2"/>
  <c r="LC25" i="2"/>
  <c r="LB25" i="2"/>
  <c r="LA25" i="2"/>
  <c r="KZ25" i="2"/>
  <c r="KY25" i="2"/>
  <c r="KX25" i="2"/>
  <c r="KW25" i="2"/>
  <c r="KV25" i="2"/>
  <c r="KU25" i="2"/>
  <c r="KT25" i="2"/>
  <c r="KS25" i="2"/>
  <c r="KR25" i="2"/>
  <c r="KQ25" i="2"/>
  <c r="KP25" i="2"/>
  <c r="KO25" i="2"/>
  <c r="KN25" i="2"/>
  <c r="KM25" i="2"/>
  <c r="KL25" i="2"/>
  <c r="KK25" i="2"/>
  <c r="KJ25" i="2"/>
  <c r="KI25" i="2"/>
  <c r="KH25" i="2"/>
  <c r="KG25" i="2"/>
  <c r="KF25" i="2"/>
  <c r="KE25" i="2"/>
  <c r="KD25" i="2"/>
  <c r="KC25" i="2"/>
  <c r="KB25" i="2"/>
  <c r="KA25" i="2"/>
  <c r="JZ25" i="2"/>
  <c r="JY25" i="2"/>
  <c r="JX25" i="2"/>
  <c r="JW25" i="2"/>
  <c r="JV25" i="2"/>
  <c r="JU25" i="2"/>
  <c r="JT25" i="2"/>
  <c r="JS25" i="2"/>
  <c r="JR25" i="2"/>
  <c r="JQ25" i="2"/>
  <c r="JP25" i="2"/>
  <c r="JO25" i="2"/>
  <c r="JN25" i="2"/>
  <c r="JM25" i="2"/>
  <c r="JL25" i="2"/>
  <c r="JK25" i="2"/>
  <c r="JJ25" i="2"/>
  <c r="JI25" i="2"/>
  <c r="JH25" i="2"/>
  <c r="JG25" i="2"/>
  <c r="JF25" i="2"/>
  <c r="JE25" i="2"/>
  <c r="JD25" i="2"/>
  <c r="JC25" i="2"/>
  <c r="JB25" i="2"/>
  <c r="JA25" i="2"/>
  <c r="IZ25" i="2"/>
  <c r="IY25" i="2"/>
  <c r="IX25" i="2"/>
  <c r="IW25" i="2"/>
  <c r="IV25" i="2"/>
  <c r="IU25" i="2"/>
  <c r="IT25" i="2"/>
  <c r="IS25" i="2"/>
  <c r="IR25" i="2"/>
  <c r="IQ25" i="2"/>
  <c r="IP25" i="2"/>
  <c r="IO25" i="2"/>
  <c r="IN25" i="2"/>
  <c r="IM25" i="2"/>
  <c r="IL25" i="2"/>
  <c r="IK25" i="2"/>
  <c r="IJ25" i="2"/>
  <c r="II25" i="2"/>
  <c r="IH25" i="2"/>
  <c r="IG25" i="2"/>
  <c r="IF25" i="2"/>
  <c r="IE25" i="2"/>
  <c r="ID25" i="2"/>
  <c r="IC25" i="2"/>
  <c r="IB25" i="2"/>
  <c r="IA25" i="2"/>
  <c r="HZ25" i="2"/>
  <c r="HY25" i="2"/>
  <c r="HX25" i="2"/>
  <c r="HW25" i="2"/>
  <c r="HV25" i="2"/>
  <c r="HU25" i="2"/>
  <c r="HT25" i="2"/>
  <c r="HS25" i="2"/>
  <c r="HR25" i="2"/>
  <c r="HQ25" i="2"/>
  <c r="HP25" i="2"/>
  <c r="HO25" i="2"/>
  <c r="HN25" i="2"/>
  <c r="HM25" i="2"/>
  <c r="HL25" i="2"/>
  <c r="HK25" i="2"/>
  <c r="HJ25" i="2"/>
  <c r="HI25" i="2"/>
  <c r="HH25" i="2"/>
  <c r="HG25" i="2"/>
  <c r="HF25" i="2"/>
  <c r="HE25" i="2"/>
  <c r="HD25" i="2"/>
  <c r="HC25" i="2"/>
  <c r="HB25" i="2"/>
  <c r="HA25" i="2"/>
  <c r="GZ25" i="2"/>
  <c r="GY25" i="2"/>
  <c r="GX25" i="2"/>
  <c r="GW25" i="2"/>
  <c r="GV25" i="2"/>
  <c r="GU25" i="2"/>
  <c r="GT25" i="2"/>
  <c r="GS25" i="2"/>
  <c r="GR25" i="2"/>
  <c r="GQ25" i="2"/>
  <c r="GP25" i="2"/>
  <c r="GO25" i="2"/>
  <c r="GN25" i="2"/>
  <c r="GM25" i="2"/>
  <c r="GL25" i="2"/>
  <c r="GK25" i="2"/>
  <c r="GJ25" i="2"/>
  <c r="GI25" i="2"/>
  <c r="GH25" i="2"/>
  <c r="GG25" i="2"/>
  <c r="GF25" i="2"/>
  <c r="GE25" i="2"/>
  <c r="GD25" i="2"/>
  <c r="GC25" i="2"/>
  <c r="GB25" i="2"/>
  <c r="GA25" i="2"/>
  <c r="FZ25" i="2"/>
  <c r="FY25" i="2"/>
  <c r="FX25" i="2"/>
  <c r="FW25" i="2"/>
  <c r="FV25" i="2"/>
  <c r="FU25" i="2"/>
  <c r="FT25" i="2"/>
  <c r="FS25" i="2"/>
  <c r="FR25" i="2"/>
  <c r="FQ25" i="2"/>
  <c r="FP25" i="2"/>
  <c r="FO25" i="2"/>
  <c r="FN25" i="2"/>
  <c r="FM25" i="2"/>
  <c r="FL25" i="2"/>
  <c r="FK25" i="2"/>
  <c r="FJ25" i="2"/>
  <c r="FI25" i="2"/>
  <c r="FH25" i="2"/>
  <c r="FG25" i="2"/>
  <c r="FF25" i="2"/>
  <c r="FE25" i="2"/>
  <c r="FD25" i="2"/>
  <c r="FC25" i="2"/>
  <c r="FB25" i="2"/>
  <c r="FA25" i="2"/>
  <c r="EZ25" i="2"/>
  <c r="EY25" i="2"/>
  <c r="EX25" i="2"/>
  <c r="EW25" i="2"/>
  <c r="EV25" i="2"/>
  <c r="EU25" i="2"/>
  <c r="ET25" i="2"/>
  <c r="ES25" i="2"/>
  <c r="ER25" i="2"/>
  <c r="EQ25" i="2"/>
  <c r="EP25" i="2"/>
  <c r="EO25" i="2"/>
  <c r="EN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MG23" i="2"/>
  <c r="MF23" i="2"/>
  <c r="ME23" i="2"/>
  <c r="MD23" i="2"/>
  <c r="MC23" i="2"/>
  <c r="MB23" i="2"/>
  <c r="MA23" i="2"/>
  <c r="LZ23" i="2"/>
  <c r="LY23" i="2"/>
  <c r="LX23" i="2"/>
  <c r="LW23" i="2"/>
  <c r="LV23" i="2"/>
  <c r="LU23" i="2"/>
  <c r="LT23" i="2"/>
  <c r="LS23" i="2"/>
  <c r="LR23" i="2"/>
  <c r="LQ23" i="2"/>
  <c r="LP23" i="2"/>
  <c r="LO23" i="2"/>
  <c r="LN23" i="2"/>
  <c r="LM23" i="2"/>
  <c r="LL23" i="2"/>
  <c r="LK23" i="2"/>
  <c r="LJ23" i="2"/>
  <c r="LI23" i="2"/>
  <c r="LH23" i="2"/>
  <c r="LG23" i="2"/>
  <c r="LF23" i="2"/>
  <c r="LE23" i="2"/>
  <c r="LD23" i="2"/>
  <c r="LC23" i="2"/>
  <c r="LB23" i="2"/>
  <c r="LA23" i="2"/>
  <c r="KZ23" i="2"/>
  <c r="KY23" i="2"/>
  <c r="KX23" i="2"/>
  <c r="KW23" i="2"/>
  <c r="KV23" i="2"/>
  <c r="KU23" i="2"/>
  <c r="KT23" i="2"/>
  <c r="KS23" i="2"/>
  <c r="KR23" i="2"/>
  <c r="KQ23" i="2"/>
  <c r="KP23" i="2"/>
  <c r="KO23" i="2"/>
  <c r="KN23" i="2"/>
  <c r="KM23" i="2"/>
  <c r="KL23" i="2"/>
  <c r="KK23" i="2"/>
  <c r="KJ23" i="2"/>
  <c r="KI23" i="2"/>
  <c r="KH23" i="2"/>
  <c r="KG23" i="2"/>
  <c r="KF23" i="2"/>
  <c r="KE23" i="2"/>
  <c r="KD23" i="2"/>
  <c r="KC23" i="2"/>
  <c r="KB23" i="2"/>
  <c r="KA23" i="2"/>
  <c r="JZ23" i="2"/>
  <c r="JY23" i="2"/>
  <c r="JX23" i="2"/>
  <c r="JW23" i="2"/>
  <c r="JV23" i="2"/>
  <c r="JU23" i="2"/>
  <c r="JT23" i="2"/>
  <c r="JS23" i="2"/>
  <c r="JR23" i="2"/>
  <c r="JQ23" i="2"/>
  <c r="JP23" i="2"/>
  <c r="JO23" i="2"/>
  <c r="JN23" i="2"/>
  <c r="JM23" i="2"/>
  <c r="JL23" i="2"/>
  <c r="JK23" i="2"/>
  <c r="JJ23" i="2"/>
  <c r="JI23" i="2"/>
  <c r="JH23" i="2"/>
  <c r="JG23" i="2"/>
  <c r="JF23" i="2"/>
  <c r="JE23" i="2"/>
  <c r="JD23" i="2"/>
  <c r="JC23" i="2"/>
  <c r="JB23" i="2"/>
  <c r="JA23" i="2"/>
  <c r="IZ23" i="2"/>
  <c r="IY23" i="2"/>
  <c r="IX23" i="2"/>
  <c r="IW23" i="2"/>
  <c r="IV23" i="2"/>
  <c r="IU23" i="2"/>
  <c r="IT23" i="2"/>
  <c r="IS23" i="2"/>
  <c r="IR23" i="2"/>
  <c r="IQ23" i="2"/>
  <c r="IP23" i="2"/>
  <c r="IO23" i="2"/>
  <c r="IN23" i="2"/>
  <c r="IM23" i="2"/>
  <c r="IL23" i="2"/>
  <c r="IK23" i="2"/>
  <c r="IJ23" i="2"/>
  <c r="II23" i="2"/>
  <c r="IH23" i="2"/>
  <c r="IG23" i="2"/>
  <c r="IF23" i="2"/>
  <c r="IE23" i="2"/>
  <c r="ID23" i="2"/>
  <c r="IC23" i="2"/>
  <c r="IB23" i="2"/>
  <c r="IA23" i="2"/>
  <c r="HZ23" i="2"/>
  <c r="HY23" i="2"/>
  <c r="HX23" i="2"/>
  <c r="HW23" i="2"/>
  <c r="HV23" i="2"/>
  <c r="HU23" i="2"/>
  <c r="HT23" i="2"/>
  <c r="HS23" i="2"/>
  <c r="HR23" i="2"/>
  <c r="HQ23" i="2"/>
  <c r="HP23" i="2"/>
  <c r="HO23" i="2"/>
  <c r="HN23" i="2"/>
  <c r="HM23" i="2"/>
  <c r="HL23" i="2"/>
  <c r="HK23" i="2"/>
  <c r="HJ23" i="2"/>
  <c r="HI23" i="2"/>
  <c r="HH23" i="2"/>
  <c r="HG23" i="2"/>
  <c r="HF23" i="2"/>
  <c r="HE23" i="2"/>
  <c r="HD23" i="2"/>
  <c r="HC23" i="2"/>
  <c r="HB23" i="2"/>
  <c r="HA23" i="2"/>
  <c r="GZ23" i="2"/>
  <c r="GY23" i="2"/>
  <c r="GX23" i="2"/>
  <c r="GW23" i="2"/>
  <c r="GV23" i="2"/>
  <c r="GU23" i="2"/>
  <c r="GT23" i="2"/>
  <c r="GS23" i="2"/>
  <c r="GR23" i="2"/>
  <c r="GQ23" i="2"/>
  <c r="GP23" i="2"/>
  <c r="GO23" i="2"/>
  <c r="GN23" i="2"/>
  <c r="GM23" i="2"/>
  <c r="GL23" i="2"/>
  <c r="GK23" i="2"/>
  <c r="GJ23" i="2"/>
  <c r="GI23" i="2"/>
  <c r="GH23" i="2"/>
  <c r="GG23" i="2"/>
  <c r="GF23" i="2"/>
  <c r="GE23" i="2"/>
  <c r="GD23" i="2"/>
  <c r="GC23" i="2"/>
  <c r="GB23" i="2"/>
  <c r="GA23" i="2"/>
  <c r="FZ23" i="2"/>
  <c r="FY23" i="2"/>
  <c r="FX23" i="2"/>
  <c r="FW23" i="2"/>
  <c r="FV23" i="2"/>
  <c r="FU23" i="2"/>
  <c r="FT23" i="2"/>
  <c r="FS23" i="2"/>
  <c r="FR23" i="2"/>
  <c r="FQ23" i="2"/>
  <c r="FP23" i="2"/>
  <c r="FO23" i="2"/>
  <c r="FN23" i="2"/>
  <c r="FM23" i="2"/>
  <c r="FL23" i="2"/>
  <c r="FK23" i="2"/>
  <c r="FJ23" i="2"/>
  <c r="FI23" i="2"/>
  <c r="FH23" i="2"/>
  <c r="FG23" i="2"/>
  <c r="FF23" i="2"/>
  <c r="FE23" i="2"/>
  <c r="FD23" i="2"/>
  <c r="FC23" i="2"/>
  <c r="FB23" i="2"/>
  <c r="FA23" i="2"/>
  <c r="EZ23" i="2"/>
  <c r="EY23" i="2"/>
  <c r="EX23" i="2"/>
  <c r="EW23" i="2"/>
  <c r="EV23" i="2"/>
  <c r="EU23" i="2"/>
  <c r="ET23" i="2"/>
  <c r="ES23" i="2"/>
  <c r="ER23" i="2"/>
  <c r="EQ23" i="2"/>
  <c r="EP23" i="2"/>
  <c r="EO23" i="2"/>
  <c r="EN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MF21" i="2"/>
  <c r="ME21" i="2"/>
  <c r="MD21" i="2"/>
  <c r="MC21" i="2"/>
  <c r="MB21" i="2"/>
  <c r="MA21" i="2"/>
  <c r="LZ21" i="2"/>
  <c r="LY21" i="2"/>
  <c r="LX21" i="2"/>
  <c r="LW21" i="2"/>
  <c r="LV21" i="2"/>
  <c r="LU21" i="2"/>
  <c r="LT21" i="2"/>
  <c r="LS21" i="2"/>
  <c r="LR21" i="2"/>
  <c r="LQ21" i="2"/>
  <c r="LP21" i="2"/>
  <c r="LO21" i="2"/>
  <c r="LN21" i="2"/>
  <c r="LM21" i="2"/>
  <c r="LL21" i="2"/>
  <c r="LK21" i="2"/>
  <c r="LJ21" i="2"/>
  <c r="LI21" i="2"/>
  <c r="LH21" i="2"/>
  <c r="LG21" i="2"/>
  <c r="LF21" i="2"/>
  <c r="LE21" i="2"/>
  <c r="LD21" i="2"/>
  <c r="LC21" i="2"/>
  <c r="LB21" i="2"/>
  <c r="LA21" i="2"/>
  <c r="KZ21" i="2"/>
  <c r="KY21" i="2"/>
  <c r="KX21" i="2"/>
  <c r="KW21" i="2"/>
  <c r="KV21" i="2"/>
  <c r="KU21" i="2"/>
  <c r="KT21" i="2"/>
  <c r="KS21" i="2"/>
  <c r="KR21" i="2"/>
  <c r="KQ21" i="2"/>
  <c r="KP21" i="2"/>
  <c r="KO21" i="2"/>
  <c r="KN21" i="2"/>
  <c r="KM21" i="2"/>
  <c r="KL21" i="2"/>
  <c r="KK21" i="2"/>
  <c r="KJ21" i="2"/>
  <c r="KI21" i="2"/>
  <c r="KH21" i="2"/>
  <c r="KG21" i="2"/>
  <c r="KF21" i="2"/>
  <c r="KE21" i="2"/>
  <c r="KD21" i="2"/>
  <c r="KC21" i="2"/>
  <c r="KB21" i="2"/>
  <c r="KA21" i="2"/>
  <c r="JZ21" i="2"/>
  <c r="JY21" i="2"/>
  <c r="JX21" i="2"/>
  <c r="JW21" i="2"/>
  <c r="JV21" i="2"/>
  <c r="JU21" i="2"/>
  <c r="JT21" i="2"/>
  <c r="JS21" i="2"/>
  <c r="JR21" i="2"/>
  <c r="JQ21" i="2"/>
  <c r="JP21" i="2"/>
  <c r="JO21" i="2"/>
  <c r="JN21" i="2"/>
  <c r="JM21" i="2"/>
  <c r="JL21" i="2"/>
  <c r="JK21" i="2"/>
  <c r="JJ21" i="2"/>
  <c r="JI21" i="2"/>
  <c r="JH21" i="2"/>
  <c r="JG21" i="2"/>
  <c r="JF21" i="2"/>
  <c r="JE21" i="2"/>
  <c r="JD21" i="2"/>
  <c r="JC21" i="2"/>
  <c r="JB21" i="2"/>
  <c r="JA21" i="2"/>
  <c r="IZ21" i="2"/>
  <c r="IY21" i="2"/>
  <c r="IX21" i="2"/>
  <c r="IW21" i="2"/>
  <c r="IV21" i="2"/>
  <c r="IU21" i="2"/>
  <c r="IT21" i="2"/>
  <c r="IS21" i="2"/>
  <c r="IR21" i="2"/>
  <c r="IQ21" i="2"/>
  <c r="IP21" i="2"/>
  <c r="IO21" i="2"/>
  <c r="IN21" i="2"/>
  <c r="IM21" i="2"/>
  <c r="IL21" i="2"/>
  <c r="IK21" i="2"/>
  <c r="IJ21" i="2"/>
  <c r="II21" i="2"/>
  <c r="IH21" i="2"/>
  <c r="IG21" i="2"/>
  <c r="IF21" i="2"/>
  <c r="IE21" i="2"/>
  <c r="ID21" i="2"/>
  <c r="IC21" i="2"/>
  <c r="IB21" i="2"/>
  <c r="IA21" i="2"/>
  <c r="HZ21" i="2"/>
  <c r="HY21" i="2"/>
  <c r="HX21" i="2"/>
  <c r="HW21" i="2"/>
  <c r="HV21" i="2"/>
  <c r="HU21" i="2"/>
  <c r="HT21" i="2"/>
  <c r="HS21" i="2"/>
  <c r="HR21" i="2"/>
  <c r="HQ21" i="2"/>
  <c r="HP21" i="2"/>
  <c r="HO21" i="2"/>
  <c r="HN21" i="2"/>
  <c r="HM21" i="2"/>
  <c r="HL21" i="2"/>
  <c r="HK21" i="2"/>
  <c r="HJ21" i="2"/>
  <c r="HI21" i="2"/>
  <c r="HH21" i="2"/>
  <c r="HG21" i="2"/>
  <c r="HF21" i="2"/>
  <c r="HE21" i="2"/>
  <c r="HD21" i="2"/>
  <c r="HC21" i="2"/>
  <c r="HB21" i="2"/>
  <c r="HA21" i="2"/>
  <c r="GZ21" i="2"/>
  <c r="GY21" i="2"/>
  <c r="GX21" i="2"/>
  <c r="GW21" i="2"/>
  <c r="GV21" i="2"/>
  <c r="GU21" i="2"/>
  <c r="GT21" i="2"/>
  <c r="GS21" i="2"/>
  <c r="GR21" i="2"/>
  <c r="GQ21" i="2"/>
  <c r="GP21" i="2"/>
  <c r="GO21" i="2"/>
  <c r="GN21" i="2"/>
  <c r="GM21" i="2"/>
  <c r="GL21" i="2"/>
  <c r="GK21" i="2"/>
  <c r="GJ21" i="2"/>
  <c r="GI21" i="2"/>
  <c r="GH21" i="2"/>
  <c r="GG21" i="2"/>
  <c r="GF21" i="2"/>
  <c r="GE21" i="2"/>
  <c r="GD21" i="2"/>
  <c r="GC21" i="2"/>
  <c r="GB21" i="2"/>
  <c r="GA21" i="2"/>
  <c r="FZ21" i="2"/>
  <c r="FY21" i="2"/>
  <c r="FX21" i="2"/>
  <c r="FW21" i="2"/>
  <c r="FV21" i="2"/>
  <c r="FU21" i="2"/>
  <c r="FT21" i="2"/>
  <c r="FS21" i="2"/>
  <c r="FR21" i="2"/>
  <c r="FQ21" i="2"/>
  <c r="FP21" i="2"/>
  <c r="FO21" i="2"/>
  <c r="FN21" i="2"/>
  <c r="FM21" i="2"/>
  <c r="FL21" i="2"/>
  <c r="FK21" i="2"/>
  <c r="FJ21" i="2"/>
  <c r="FI21" i="2"/>
  <c r="FH21" i="2"/>
  <c r="FG21" i="2"/>
  <c r="FF21" i="2"/>
  <c r="FE21" i="2"/>
  <c r="FD21" i="2"/>
  <c r="FC21" i="2"/>
  <c r="FB21" i="2"/>
  <c r="FA21" i="2"/>
  <c r="EZ21" i="2"/>
  <c r="EY21" i="2"/>
  <c r="EX21" i="2"/>
  <c r="EW21" i="2"/>
  <c r="EV21" i="2"/>
  <c r="EU21" i="2"/>
  <c r="ET21" i="2"/>
  <c r="ES21" i="2"/>
  <c r="ER21" i="2"/>
  <c r="EQ21" i="2"/>
  <c r="EP21" i="2"/>
  <c r="EO21" i="2"/>
  <c r="EN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MG19" i="2"/>
  <c r="MF19" i="2"/>
  <c r="ME19" i="2"/>
  <c r="MD19" i="2"/>
  <c r="MC19" i="2"/>
  <c r="MB19" i="2"/>
  <c r="MA19" i="2"/>
  <c r="LZ19" i="2"/>
  <c r="LY19" i="2"/>
  <c r="LX19" i="2"/>
  <c r="LW19" i="2"/>
  <c r="LV19" i="2"/>
  <c r="LU19" i="2"/>
  <c r="LT19" i="2"/>
  <c r="LS19" i="2"/>
  <c r="LR19" i="2"/>
  <c r="LQ19" i="2"/>
  <c r="LP19" i="2"/>
  <c r="LO19" i="2"/>
  <c r="LN19" i="2"/>
  <c r="LM19" i="2"/>
  <c r="LL19" i="2"/>
  <c r="LK19" i="2"/>
  <c r="LJ19" i="2"/>
  <c r="LI19" i="2"/>
  <c r="LH19" i="2"/>
  <c r="LG19" i="2"/>
  <c r="LF19" i="2"/>
  <c r="LE19" i="2"/>
  <c r="LD19" i="2"/>
  <c r="LC19" i="2"/>
  <c r="LB19" i="2"/>
  <c r="LA19" i="2"/>
  <c r="KZ19" i="2"/>
  <c r="KY19" i="2"/>
  <c r="KX19" i="2"/>
  <c r="KW19" i="2"/>
  <c r="KV19" i="2"/>
  <c r="KU19" i="2"/>
  <c r="KT19" i="2"/>
  <c r="KS19" i="2"/>
  <c r="KR19" i="2"/>
  <c r="KQ19" i="2"/>
  <c r="KP19" i="2"/>
  <c r="KO19" i="2"/>
  <c r="KN19" i="2"/>
  <c r="KM19" i="2"/>
  <c r="KL19" i="2"/>
  <c r="KK19" i="2"/>
  <c r="KJ19" i="2"/>
  <c r="KI19" i="2"/>
  <c r="KH19" i="2"/>
  <c r="KG19" i="2"/>
  <c r="KF19" i="2"/>
  <c r="KE19" i="2"/>
  <c r="KD19" i="2"/>
  <c r="KC19" i="2"/>
  <c r="KB19" i="2"/>
  <c r="KA19" i="2"/>
  <c r="JZ19" i="2"/>
  <c r="JY19" i="2"/>
  <c r="JX19" i="2"/>
  <c r="JW19" i="2"/>
  <c r="JV19" i="2"/>
  <c r="JU19" i="2"/>
  <c r="JT19" i="2"/>
  <c r="JS19" i="2"/>
  <c r="JR19" i="2"/>
  <c r="JQ19" i="2"/>
  <c r="JP19" i="2"/>
  <c r="JO19" i="2"/>
  <c r="JN19" i="2"/>
  <c r="JM19" i="2"/>
  <c r="JL19" i="2"/>
  <c r="JK19" i="2"/>
  <c r="JJ19" i="2"/>
  <c r="JI19" i="2"/>
  <c r="JH19" i="2"/>
  <c r="JG19" i="2"/>
  <c r="JF19" i="2"/>
  <c r="JE19" i="2"/>
  <c r="JD19" i="2"/>
  <c r="JC19" i="2"/>
  <c r="JB19" i="2"/>
  <c r="JA19" i="2"/>
  <c r="IZ19" i="2"/>
  <c r="IY19" i="2"/>
  <c r="IX19" i="2"/>
  <c r="IW19" i="2"/>
  <c r="IV19" i="2"/>
  <c r="IU19" i="2"/>
  <c r="IT19" i="2"/>
  <c r="IS19" i="2"/>
  <c r="IR19" i="2"/>
  <c r="IQ19" i="2"/>
  <c r="IP19" i="2"/>
  <c r="IO19" i="2"/>
  <c r="IN19" i="2"/>
  <c r="IM19" i="2"/>
  <c r="IL19" i="2"/>
  <c r="IK19" i="2"/>
  <c r="IJ19" i="2"/>
  <c r="II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MG17" i="2"/>
  <c r="MF17" i="2"/>
  <c r="ME17" i="2"/>
  <c r="MD17" i="2"/>
  <c r="MC17" i="2"/>
  <c r="MB17" i="2"/>
  <c r="MA17" i="2"/>
  <c r="LX17" i="2"/>
  <c r="LW17" i="2"/>
  <c r="LV17" i="2"/>
  <c r="LU17" i="2"/>
  <c r="LT17" i="2"/>
  <c r="LS17" i="2"/>
  <c r="LR17" i="2"/>
  <c r="LQ17" i="2"/>
  <c r="LP17" i="2"/>
  <c r="LN17" i="2"/>
  <c r="LM17" i="2"/>
  <c r="LL17" i="2"/>
  <c r="LK17" i="2"/>
  <c r="LJ17" i="2"/>
  <c r="LI17" i="2"/>
  <c r="LH17" i="2"/>
  <c r="LG17" i="2"/>
  <c r="LF17" i="2"/>
  <c r="LE17" i="2"/>
  <c r="LC17" i="2"/>
  <c r="LB17" i="2"/>
  <c r="LA17" i="2"/>
  <c r="KZ17" i="2"/>
  <c r="KY17" i="2"/>
  <c r="KX17" i="2"/>
  <c r="KW17" i="2"/>
  <c r="KV17" i="2"/>
  <c r="KU17" i="2"/>
  <c r="KT17" i="2"/>
  <c r="KS17" i="2"/>
  <c r="KR17" i="2"/>
  <c r="KQ17" i="2"/>
  <c r="KP17" i="2"/>
  <c r="KO17" i="2"/>
  <c r="KN17" i="2"/>
  <c r="KL17" i="2"/>
  <c r="KJ17" i="2"/>
  <c r="KI17" i="2"/>
  <c r="KH17" i="2"/>
  <c r="KG17" i="2"/>
  <c r="KF17" i="2"/>
  <c r="KE17" i="2"/>
  <c r="KD17" i="2"/>
  <c r="KC17" i="2"/>
  <c r="KB17" i="2"/>
  <c r="KA17" i="2"/>
  <c r="JZ17" i="2"/>
  <c r="JY17" i="2"/>
  <c r="JX17" i="2"/>
  <c r="JV17" i="2"/>
  <c r="JU17" i="2"/>
  <c r="JT17" i="2"/>
  <c r="JS17" i="2"/>
  <c r="JR17" i="2"/>
  <c r="JQ17" i="2"/>
  <c r="JP17" i="2"/>
  <c r="JO17" i="2"/>
  <c r="JN17" i="2"/>
  <c r="JM17" i="2"/>
  <c r="JL17" i="2"/>
  <c r="JK17" i="2"/>
  <c r="JJ17" i="2"/>
  <c r="JI17" i="2"/>
  <c r="JH17" i="2"/>
  <c r="JG17" i="2"/>
  <c r="JF17" i="2"/>
  <c r="JE17" i="2"/>
  <c r="JD17" i="2"/>
  <c r="JC17" i="2"/>
  <c r="JB17" i="2"/>
  <c r="JA17" i="2"/>
  <c r="IZ17" i="2"/>
  <c r="IY17" i="2"/>
  <c r="IX17" i="2"/>
  <c r="IW17" i="2"/>
  <c r="IV17" i="2"/>
  <c r="IU17" i="2"/>
  <c r="IT17" i="2"/>
  <c r="IS17" i="2"/>
  <c r="IR17" i="2"/>
  <c r="IQ17" i="2"/>
  <c r="IP17" i="2"/>
  <c r="IO17" i="2"/>
  <c r="IN17" i="2"/>
  <c r="IM17" i="2"/>
  <c r="IL17" i="2"/>
  <c r="IK17" i="2"/>
  <c r="IJ17" i="2"/>
  <c r="II17" i="2"/>
  <c r="IH17" i="2"/>
  <c r="IG17" i="2"/>
  <c r="IF17" i="2"/>
  <c r="IE17" i="2"/>
  <c r="ID17" i="2"/>
  <c r="IC17" i="2"/>
  <c r="IB17" i="2"/>
  <c r="IA17" i="2"/>
  <c r="HZ17" i="2"/>
  <c r="HY17" i="2"/>
  <c r="HX17" i="2"/>
  <c r="HW17" i="2"/>
  <c r="HV17" i="2"/>
  <c r="HU17" i="2"/>
  <c r="HT17" i="2"/>
  <c r="HS17" i="2"/>
  <c r="HR17" i="2"/>
  <c r="HQ17" i="2"/>
  <c r="HP17" i="2"/>
  <c r="HO17" i="2"/>
  <c r="HN17" i="2"/>
  <c r="HM17" i="2"/>
  <c r="HL17" i="2"/>
  <c r="HK17" i="2"/>
  <c r="HJ17" i="2"/>
  <c r="HI17" i="2"/>
  <c r="HH17" i="2"/>
  <c r="HG17" i="2"/>
  <c r="HF17" i="2"/>
  <c r="HE17" i="2"/>
  <c r="HD17" i="2"/>
  <c r="HC17" i="2"/>
  <c r="HB17" i="2"/>
  <c r="HA17" i="2"/>
  <c r="GZ17" i="2"/>
  <c r="GY17" i="2"/>
  <c r="GX17" i="2"/>
  <c r="GW17" i="2"/>
  <c r="GV17" i="2"/>
  <c r="GU17" i="2"/>
  <c r="GT17" i="2"/>
  <c r="GS17" i="2"/>
  <c r="GR17" i="2"/>
  <c r="GQ17" i="2"/>
  <c r="GP17" i="2"/>
  <c r="GO17" i="2"/>
  <c r="GN17" i="2"/>
  <c r="GM17" i="2"/>
  <c r="GL17" i="2"/>
  <c r="GK17" i="2"/>
  <c r="GJ17" i="2"/>
  <c r="GI17" i="2"/>
  <c r="GH17" i="2"/>
  <c r="GG17" i="2"/>
  <c r="GF17" i="2"/>
  <c r="GE17" i="2"/>
  <c r="GD17" i="2"/>
  <c r="GC17" i="2"/>
  <c r="GB17" i="2"/>
  <c r="GA17" i="2"/>
  <c r="FZ17" i="2"/>
  <c r="FY17" i="2"/>
  <c r="FX17" i="2"/>
  <c r="FW17" i="2"/>
  <c r="FV17" i="2"/>
  <c r="FU17" i="2"/>
  <c r="FT17" i="2"/>
  <c r="FS17" i="2"/>
  <c r="FR17" i="2"/>
  <c r="FQ17" i="2"/>
  <c r="FP17" i="2"/>
  <c r="FO17" i="2"/>
  <c r="FN17" i="2"/>
  <c r="FM17" i="2"/>
  <c r="FL17" i="2"/>
  <c r="FK17" i="2"/>
  <c r="FJ17" i="2"/>
  <c r="FI17" i="2"/>
  <c r="FH17" i="2"/>
  <c r="FG17" i="2"/>
  <c r="FF17" i="2"/>
  <c r="FE17" i="2"/>
  <c r="FD17" i="2"/>
  <c r="FC17" i="2"/>
  <c r="FB17" i="2"/>
  <c r="FA17" i="2"/>
  <c r="EZ17" i="2"/>
  <c r="EY17" i="2"/>
  <c r="EX17" i="2"/>
  <c r="EW17" i="2"/>
  <c r="EV17" i="2"/>
  <c r="EU17" i="2"/>
  <c r="ET17" i="2"/>
  <c r="ES17" i="2"/>
  <c r="ER17" i="2"/>
  <c r="EQ17" i="2"/>
  <c r="EP17" i="2"/>
  <c r="EO17" i="2"/>
  <c r="EN17" i="2"/>
  <c r="EM17" i="2"/>
  <c r="EL17" i="2"/>
  <c r="EK17" i="2"/>
  <c r="EJ17" i="2"/>
  <c r="EI17" i="2"/>
  <c r="EH17" i="2"/>
  <c r="EG17" i="2"/>
  <c r="EF17" i="2"/>
  <c r="EE17" i="2"/>
  <c r="ED17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MG15" i="2"/>
  <c r="MF15" i="2"/>
  <c r="ME15" i="2"/>
  <c r="MD15" i="2"/>
  <c r="MC15" i="2"/>
  <c r="MB15" i="2"/>
  <c r="MA15" i="2"/>
  <c r="LY15" i="2"/>
  <c r="LX15" i="2"/>
  <c r="LW15" i="2"/>
  <c r="LV15" i="2"/>
  <c r="LT15" i="2"/>
  <c r="LS15" i="2"/>
  <c r="LR15" i="2"/>
  <c r="LQ15" i="2"/>
  <c r="LP15" i="2"/>
  <c r="LN15" i="2"/>
  <c r="LM15" i="2"/>
  <c r="LL15" i="2"/>
  <c r="LK15" i="2"/>
  <c r="LJ15" i="2"/>
  <c r="LI15" i="2"/>
  <c r="LH15" i="2"/>
  <c r="LG15" i="2"/>
  <c r="LE15" i="2"/>
  <c r="LC15" i="2"/>
  <c r="LA15" i="2"/>
  <c r="KZ15" i="2"/>
  <c r="KY15" i="2"/>
  <c r="KX15" i="2"/>
  <c r="KW15" i="2"/>
  <c r="KV15" i="2"/>
  <c r="KU15" i="2"/>
  <c r="KT15" i="2"/>
  <c r="KS15" i="2"/>
  <c r="KR15" i="2"/>
  <c r="KQ15" i="2"/>
  <c r="KP15" i="2"/>
  <c r="KO15" i="2"/>
  <c r="KN15" i="2"/>
  <c r="KL15" i="2"/>
  <c r="KJ15" i="2"/>
  <c r="KI15" i="2"/>
  <c r="KH15" i="2"/>
  <c r="KG15" i="2"/>
  <c r="KF15" i="2"/>
  <c r="KE15" i="2"/>
  <c r="KD15" i="2"/>
  <c r="KC15" i="2"/>
  <c r="KB15" i="2"/>
  <c r="KA15" i="2"/>
  <c r="JZ15" i="2"/>
  <c r="JY15" i="2"/>
  <c r="JX15" i="2"/>
  <c r="JW15" i="2"/>
  <c r="JV15" i="2"/>
  <c r="JU15" i="2"/>
  <c r="JT15" i="2"/>
  <c r="JS15" i="2"/>
  <c r="JR15" i="2"/>
  <c r="JQ15" i="2"/>
  <c r="JP15" i="2"/>
  <c r="JO15" i="2"/>
  <c r="JN15" i="2"/>
  <c r="JM15" i="2"/>
  <c r="JL15" i="2"/>
  <c r="JK15" i="2"/>
  <c r="JJ15" i="2"/>
  <c r="JI15" i="2"/>
  <c r="JH15" i="2"/>
  <c r="JG15" i="2"/>
  <c r="JF15" i="2"/>
  <c r="JE15" i="2"/>
  <c r="JD15" i="2"/>
  <c r="JC15" i="2"/>
  <c r="JB15" i="2"/>
  <c r="JA15" i="2"/>
  <c r="IZ15" i="2"/>
  <c r="IY15" i="2"/>
  <c r="IX15" i="2"/>
  <c r="IW15" i="2"/>
  <c r="IV15" i="2"/>
  <c r="IU15" i="2"/>
  <c r="IT15" i="2"/>
  <c r="IS15" i="2"/>
  <c r="IR15" i="2"/>
  <c r="IQ15" i="2"/>
  <c r="IP15" i="2"/>
  <c r="IO15" i="2"/>
  <c r="IN15" i="2"/>
  <c r="IM15" i="2"/>
  <c r="IL15" i="2"/>
  <c r="IK15" i="2"/>
  <c r="IJ15" i="2"/>
  <c r="II15" i="2"/>
  <c r="IH15" i="2"/>
  <c r="IG15" i="2"/>
  <c r="IF15" i="2"/>
  <c r="IE15" i="2"/>
  <c r="ID15" i="2"/>
  <c r="IC15" i="2"/>
  <c r="IB15" i="2"/>
  <c r="IA15" i="2"/>
  <c r="HZ15" i="2"/>
  <c r="HY15" i="2"/>
  <c r="HX15" i="2"/>
  <c r="HW15" i="2"/>
  <c r="HV15" i="2"/>
  <c r="HU15" i="2"/>
  <c r="HT15" i="2"/>
  <c r="HS15" i="2"/>
  <c r="HR15" i="2"/>
  <c r="HQ15" i="2"/>
  <c r="HP15" i="2"/>
  <c r="HO15" i="2"/>
  <c r="HN15" i="2"/>
  <c r="HM15" i="2"/>
  <c r="HL15" i="2"/>
  <c r="HK15" i="2"/>
  <c r="HJ15" i="2"/>
  <c r="HI15" i="2"/>
  <c r="HH15" i="2"/>
  <c r="HG15" i="2"/>
  <c r="HF15" i="2"/>
  <c r="HE15" i="2"/>
  <c r="HD15" i="2"/>
  <c r="HC15" i="2"/>
  <c r="HB15" i="2"/>
  <c r="HA15" i="2"/>
  <c r="GZ15" i="2"/>
  <c r="GY15" i="2"/>
  <c r="GX15" i="2"/>
  <c r="GW15" i="2"/>
  <c r="GV15" i="2"/>
  <c r="GU15" i="2"/>
  <c r="GT15" i="2"/>
  <c r="GS15" i="2"/>
  <c r="GR15" i="2"/>
  <c r="GQ15" i="2"/>
  <c r="GP15" i="2"/>
  <c r="GO15" i="2"/>
  <c r="GN15" i="2"/>
  <c r="GM15" i="2"/>
  <c r="GL15" i="2"/>
  <c r="GK15" i="2"/>
  <c r="GJ15" i="2"/>
  <c r="GI15" i="2"/>
  <c r="GH15" i="2"/>
  <c r="GG15" i="2"/>
  <c r="GF15" i="2"/>
  <c r="GE15" i="2"/>
  <c r="GD15" i="2"/>
  <c r="GC15" i="2"/>
  <c r="GB15" i="2"/>
  <c r="GA15" i="2"/>
  <c r="FZ15" i="2"/>
  <c r="FY15" i="2"/>
  <c r="FX15" i="2"/>
  <c r="FW15" i="2"/>
  <c r="FV15" i="2"/>
  <c r="FU15" i="2"/>
  <c r="FT15" i="2"/>
  <c r="FS15" i="2"/>
  <c r="FR15" i="2"/>
  <c r="FQ15" i="2"/>
  <c r="FP15" i="2"/>
  <c r="FO15" i="2"/>
  <c r="FN15" i="2"/>
  <c r="FM15" i="2"/>
  <c r="FL15" i="2"/>
  <c r="FK15" i="2"/>
  <c r="FJ15" i="2"/>
  <c r="FI15" i="2"/>
  <c r="FH15" i="2"/>
  <c r="FG15" i="2"/>
  <c r="FF15" i="2"/>
  <c r="FE15" i="2"/>
  <c r="FD15" i="2"/>
  <c r="FC15" i="2"/>
  <c r="FB15" i="2"/>
  <c r="FA15" i="2"/>
  <c r="EZ15" i="2"/>
  <c r="EY15" i="2"/>
  <c r="EX15" i="2"/>
  <c r="EW15" i="2"/>
  <c r="EV15" i="2"/>
  <c r="EU15" i="2"/>
  <c r="ET15" i="2"/>
  <c r="ES15" i="2"/>
  <c r="ER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MG13" i="2"/>
  <c r="MF13" i="2"/>
  <c r="ME13" i="2"/>
  <c r="MD13" i="2"/>
  <c r="MC13" i="2"/>
  <c r="MB13" i="2"/>
  <c r="MA13" i="2"/>
  <c r="LY13" i="2"/>
  <c r="LX13" i="2"/>
  <c r="LW13" i="2"/>
  <c r="LV13" i="2"/>
  <c r="LT13" i="2"/>
  <c r="LS13" i="2"/>
  <c r="LR13" i="2"/>
  <c r="LQ13" i="2"/>
  <c r="LP13" i="2"/>
  <c r="LO13" i="2"/>
  <c r="LN13" i="2"/>
  <c r="LM13" i="2"/>
  <c r="LL13" i="2"/>
  <c r="LK13" i="2"/>
  <c r="LJ13" i="2"/>
  <c r="LI13" i="2"/>
  <c r="LH13" i="2"/>
  <c r="LG13" i="2"/>
  <c r="LE13" i="2"/>
  <c r="LD13" i="2"/>
  <c r="LC13" i="2"/>
  <c r="LA13" i="2"/>
  <c r="KZ13" i="2"/>
  <c r="KY13" i="2"/>
  <c r="KX13" i="2"/>
  <c r="KW13" i="2"/>
  <c r="KV13" i="2"/>
  <c r="KU13" i="2"/>
  <c r="KS13" i="2"/>
  <c r="KR13" i="2"/>
  <c r="KQ13" i="2"/>
  <c r="KP13" i="2"/>
  <c r="KO13" i="2"/>
  <c r="KN13" i="2"/>
  <c r="KL13" i="2"/>
  <c r="KJ13" i="2"/>
  <c r="KI13" i="2"/>
  <c r="KH13" i="2"/>
  <c r="KG13" i="2"/>
  <c r="KF13" i="2"/>
  <c r="KE13" i="2"/>
  <c r="KD13" i="2"/>
  <c r="KC13" i="2"/>
  <c r="KB13" i="2"/>
  <c r="KA13" i="2"/>
  <c r="JZ13" i="2"/>
  <c r="JY13" i="2"/>
  <c r="JX13" i="2"/>
  <c r="JW13" i="2"/>
  <c r="JV13" i="2"/>
  <c r="JU13" i="2"/>
  <c r="JT13" i="2"/>
  <c r="JS13" i="2"/>
  <c r="JR13" i="2"/>
  <c r="JQ13" i="2"/>
  <c r="JP13" i="2"/>
  <c r="JO13" i="2"/>
  <c r="JN13" i="2"/>
  <c r="JM13" i="2"/>
  <c r="JL13" i="2"/>
  <c r="JK13" i="2"/>
  <c r="JJ13" i="2"/>
  <c r="JI13" i="2"/>
  <c r="JH13" i="2"/>
  <c r="JG13" i="2"/>
  <c r="JF13" i="2"/>
  <c r="JE13" i="2"/>
  <c r="JD13" i="2"/>
  <c r="JC13" i="2"/>
  <c r="JB13" i="2"/>
  <c r="JA13" i="2"/>
  <c r="IZ13" i="2"/>
  <c r="IY13" i="2"/>
  <c r="IX13" i="2"/>
  <c r="IW13" i="2"/>
  <c r="IV13" i="2"/>
  <c r="IU13" i="2"/>
  <c r="IT13" i="2"/>
  <c r="IS13" i="2"/>
  <c r="IR13" i="2"/>
  <c r="IQ13" i="2"/>
  <c r="IP13" i="2"/>
  <c r="IO13" i="2"/>
  <c r="IN13" i="2"/>
  <c r="IM13" i="2"/>
  <c r="IL13" i="2"/>
  <c r="IK13" i="2"/>
  <c r="IJ13" i="2"/>
  <c r="II13" i="2"/>
  <c r="IH13" i="2"/>
  <c r="IG13" i="2"/>
  <c r="IF13" i="2"/>
  <c r="IE13" i="2"/>
  <c r="ID13" i="2"/>
  <c r="IC13" i="2"/>
  <c r="IB13" i="2"/>
  <c r="IA13" i="2"/>
  <c r="HZ13" i="2"/>
  <c r="HY13" i="2"/>
  <c r="HX13" i="2"/>
  <c r="HW13" i="2"/>
  <c r="HV13" i="2"/>
  <c r="HU13" i="2"/>
  <c r="HT13" i="2"/>
  <c r="HS13" i="2"/>
  <c r="HR13" i="2"/>
  <c r="HQ13" i="2"/>
  <c r="HP13" i="2"/>
  <c r="HO13" i="2"/>
  <c r="HN13" i="2"/>
  <c r="HM13" i="2"/>
  <c r="HL13" i="2"/>
  <c r="HK13" i="2"/>
  <c r="HJ13" i="2"/>
  <c r="HI13" i="2"/>
  <c r="HH13" i="2"/>
  <c r="HG13" i="2"/>
  <c r="HF13" i="2"/>
  <c r="HE13" i="2"/>
  <c r="HD13" i="2"/>
  <c r="HC13" i="2"/>
  <c r="HB13" i="2"/>
  <c r="HA13" i="2"/>
  <c r="GZ13" i="2"/>
  <c r="GY13" i="2"/>
  <c r="GX13" i="2"/>
  <c r="GW13" i="2"/>
  <c r="GV13" i="2"/>
  <c r="GU13" i="2"/>
  <c r="GT13" i="2"/>
  <c r="GS13" i="2"/>
  <c r="GR13" i="2"/>
  <c r="GQ13" i="2"/>
  <c r="GP13" i="2"/>
  <c r="GO13" i="2"/>
  <c r="GN13" i="2"/>
  <c r="GM13" i="2"/>
  <c r="GL13" i="2"/>
  <c r="GK13" i="2"/>
  <c r="GJ13" i="2"/>
  <c r="GI13" i="2"/>
  <c r="GH13" i="2"/>
  <c r="GG13" i="2"/>
  <c r="GF13" i="2"/>
  <c r="GE13" i="2"/>
  <c r="GD13" i="2"/>
  <c r="GC13" i="2"/>
  <c r="GB13" i="2"/>
  <c r="GA13" i="2"/>
  <c r="FZ13" i="2"/>
  <c r="FY13" i="2"/>
  <c r="FX13" i="2"/>
  <c r="FW13" i="2"/>
  <c r="FV13" i="2"/>
  <c r="FU13" i="2"/>
  <c r="FT13" i="2"/>
  <c r="FS13" i="2"/>
  <c r="FR13" i="2"/>
  <c r="FQ13" i="2"/>
  <c r="FP13" i="2"/>
  <c r="FO13" i="2"/>
  <c r="FN13" i="2"/>
  <c r="FM13" i="2"/>
  <c r="FL13" i="2"/>
  <c r="FK13" i="2"/>
  <c r="FJ13" i="2"/>
  <c r="FI13" i="2"/>
  <c r="FH13" i="2"/>
  <c r="FG13" i="2"/>
  <c r="FF13" i="2"/>
  <c r="FE13" i="2"/>
  <c r="FD13" i="2"/>
  <c r="FC13" i="2"/>
  <c r="FB13" i="2"/>
  <c r="FA13" i="2"/>
  <c r="EZ13" i="2"/>
  <c r="EY13" i="2"/>
  <c r="EX13" i="2"/>
  <c r="EW13" i="2"/>
  <c r="EV13" i="2"/>
  <c r="EU13" i="2"/>
  <c r="ET13" i="2"/>
  <c r="ES13" i="2"/>
  <c r="ER13" i="2"/>
  <c r="EQ13" i="2"/>
  <c r="EP13" i="2"/>
  <c r="EO13" i="2"/>
  <c r="EN13" i="2"/>
  <c r="EM13" i="2"/>
  <c r="EL13" i="2"/>
  <c r="EK13" i="2"/>
  <c r="EJ13" i="2"/>
  <c r="EI13" i="2"/>
  <c r="EH13" i="2"/>
  <c r="EG13" i="2"/>
  <c r="EF13" i="2"/>
  <c r="EE13" i="2"/>
  <c r="ED13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MG11" i="2"/>
  <c r="MF11" i="2"/>
  <c r="ME11" i="2"/>
  <c r="MD11" i="2"/>
  <c r="MC11" i="2"/>
  <c r="MB11" i="2"/>
  <c r="MA11" i="2"/>
  <c r="LY11" i="2"/>
  <c r="LX11" i="2"/>
  <c r="LW11" i="2"/>
  <c r="LU11" i="2"/>
  <c r="LT11" i="2"/>
  <c r="LS11" i="2"/>
  <c r="LR11" i="2"/>
  <c r="LQ11" i="2"/>
  <c r="LP11" i="2"/>
  <c r="LN11" i="2"/>
  <c r="LM11" i="2"/>
  <c r="LL11" i="2"/>
  <c r="LK11" i="2"/>
  <c r="LJ11" i="2"/>
  <c r="LI11" i="2"/>
  <c r="LH11" i="2"/>
  <c r="LG11" i="2"/>
  <c r="LE11" i="2"/>
  <c r="LD11" i="2"/>
  <c r="LC11" i="2"/>
  <c r="LB11" i="2"/>
  <c r="LA11" i="2"/>
  <c r="KZ11" i="2"/>
  <c r="KY11" i="2"/>
  <c r="KW11" i="2"/>
  <c r="KV11" i="2"/>
  <c r="KU11" i="2"/>
  <c r="KT11" i="2"/>
  <c r="KS11" i="2"/>
  <c r="KR11" i="2"/>
  <c r="KQ11" i="2"/>
  <c r="KP11" i="2"/>
  <c r="KO11" i="2"/>
  <c r="KN11" i="2"/>
  <c r="KL11" i="2"/>
  <c r="KK11" i="2"/>
  <c r="KJ11" i="2"/>
  <c r="KI11" i="2"/>
  <c r="KH11" i="2"/>
  <c r="KG11" i="2"/>
  <c r="KF11" i="2"/>
  <c r="KE11" i="2"/>
  <c r="KD11" i="2"/>
  <c r="KC11" i="2"/>
  <c r="KB11" i="2"/>
  <c r="KA11" i="2"/>
  <c r="JZ11" i="2"/>
  <c r="JY11" i="2"/>
  <c r="JX11" i="2"/>
  <c r="JW11" i="2"/>
  <c r="JV11" i="2"/>
  <c r="JU11" i="2"/>
  <c r="JT11" i="2"/>
  <c r="JS11" i="2"/>
  <c r="JR11" i="2"/>
  <c r="JQ11" i="2"/>
  <c r="JP11" i="2"/>
  <c r="JO11" i="2"/>
  <c r="JN11" i="2"/>
  <c r="JM11" i="2"/>
  <c r="JL11" i="2"/>
  <c r="JK11" i="2"/>
  <c r="JJ11" i="2"/>
  <c r="JI11" i="2"/>
  <c r="JH11" i="2"/>
  <c r="JG11" i="2"/>
  <c r="JF11" i="2"/>
  <c r="JE11" i="2"/>
  <c r="JD11" i="2"/>
  <c r="JC11" i="2"/>
  <c r="JB11" i="2"/>
  <c r="JA11" i="2"/>
  <c r="IZ11" i="2"/>
  <c r="IY11" i="2"/>
  <c r="IX11" i="2"/>
  <c r="IW11" i="2"/>
  <c r="IV11" i="2"/>
  <c r="IU11" i="2"/>
  <c r="IT11" i="2"/>
  <c r="IS11" i="2"/>
  <c r="IR11" i="2"/>
  <c r="IQ11" i="2"/>
  <c r="IP11" i="2"/>
  <c r="IO11" i="2"/>
  <c r="IN11" i="2"/>
  <c r="IM11" i="2"/>
  <c r="IL11" i="2"/>
  <c r="IK11" i="2"/>
  <c r="IJ11" i="2"/>
  <c r="II11" i="2"/>
  <c r="IH11" i="2"/>
  <c r="IG11" i="2"/>
  <c r="IF11" i="2"/>
  <c r="IE11" i="2"/>
  <c r="ID11" i="2"/>
  <c r="IC11" i="2"/>
  <c r="IB11" i="2"/>
  <c r="IA11" i="2"/>
  <c r="HZ11" i="2"/>
  <c r="HY11" i="2"/>
  <c r="HX11" i="2"/>
  <c r="HW11" i="2"/>
  <c r="HV11" i="2"/>
  <c r="HU11" i="2"/>
  <c r="HT11" i="2"/>
  <c r="HS11" i="2"/>
  <c r="HR11" i="2"/>
  <c r="HQ11" i="2"/>
  <c r="HP11" i="2"/>
  <c r="HO11" i="2"/>
  <c r="HN11" i="2"/>
  <c r="HM11" i="2"/>
  <c r="HL11" i="2"/>
  <c r="HK11" i="2"/>
  <c r="HJ11" i="2"/>
  <c r="HI11" i="2"/>
  <c r="HH11" i="2"/>
  <c r="HG11" i="2"/>
  <c r="HF11" i="2"/>
  <c r="HE11" i="2"/>
  <c r="HD11" i="2"/>
  <c r="HC11" i="2"/>
  <c r="HB11" i="2"/>
  <c r="HA11" i="2"/>
  <c r="GZ11" i="2"/>
  <c r="GY11" i="2"/>
  <c r="GX11" i="2"/>
  <c r="GW11" i="2"/>
  <c r="GV11" i="2"/>
  <c r="GU11" i="2"/>
  <c r="GT11" i="2"/>
  <c r="GS11" i="2"/>
  <c r="GR11" i="2"/>
  <c r="GQ11" i="2"/>
  <c r="GP11" i="2"/>
  <c r="GO11" i="2"/>
  <c r="GN11" i="2"/>
  <c r="GM11" i="2"/>
  <c r="GL11" i="2"/>
  <c r="GK11" i="2"/>
  <c r="GJ11" i="2"/>
  <c r="GI11" i="2"/>
  <c r="GH11" i="2"/>
  <c r="GG11" i="2"/>
  <c r="GF11" i="2"/>
  <c r="GE11" i="2"/>
  <c r="GD11" i="2"/>
  <c r="GC11" i="2"/>
  <c r="GB11" i="2"/>
  <c r="GA11" i="2"/>
  <c r="FZ11" i="2"/>
  <c r="FY11" i="2"/>
  <c r="FX11" i="2"/>
  <c r="FW11" i="2"/>
  <c r="FV11" i="2"/>
  <c r="FU11" i="2"/>
  <c r="FT11" i="2"/>
  <c r="FS11" i="2"/>
  <c r="FR11" i="2"/>
  <c r="FQ11" i="2"/>
  <c r="FP11" i="2"/>
  <c r="FO11" i="2"/>
  <c r="FN11" i="2"/>
  <c r="FM11" i="2"/>
  <c r="FL11" i="2"/>
  <c r="FK11" i="2"/>
  <c r="FJ11" i="2"/>
  <c r="FI11" i="2"/>
  <c r="FH11" i="2"/>
  <c r="FG11" i="2"/>
  <c r="FF11" i="2"/>
  <c r="FE11" i="2"/>
  <c r="FD11" i="2"/>
  <c r="FC11" i="2"/>
  <c r="FB11" i="2"/>
  <c r="FA11" i="2"/>
  <c r="EZ11" i="2"/>
  <c r="EY11" i="2"/>
  <c r="EX11" i="2"/>
  <c r="EW11" i="2"/>
  <c r="EV11" i="2"/>
  <c r="EU11" i="2"/>
  <c r="ET11" i="2"/>
  <c r="ES11" i="2"/>
  <c r="ER11" i="2"/>
  <c r="EQ11" i="2"/>
  <c r="EP11" i="2"/>
  <c r="EO11" i="2"/>
  <c r="EN11" i="2"/>
  <c r="EM11" i="2"/>
  <c r="EL11" i="2"/>
  <c r="EK11" i="2"/>
  <c r="EJ11" i="2"/>
  <c r="EI11" i="2"/>
  <c r="EH11" i="2"/>
  <c r="EG11" i="2"/>
  <c r="EF11" i="2"/>
  <c r="EE11" i="2"/>
  <c r="ED11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MG7" i="2"/>
  <c r="MF7" i="2"/>
  <c r="ME7" i="2"/>
  <c r="MD7" i="2"/>
  <c r="MC7" i="2"/>
  <c r="MB7" i="2"/>
  <c r="MA7" i="2"/>
  <c r="LZ7" i="2"/>
  <c r="LY7" i="2"/>
  <c r="LX7" i="2"/>
  <c r="LW7" i="2"/>
  <c r="LV7" i="2"/>
  <c r="LU7" i="2"/>
  <c r="LT7" i="2"/>
  <c r="LS7" i="2"/>
  <c r="LR7" i="2"/>
  <c r="LQ7" i="2"/>
  <c r="LP7" i="2"/>
  <c r="LO7" i="2"/>
  <c r="LN7" i="2"/>
  <c r="LM7" i="2"/>
  <c r="LL7" i="2"/>
  <c r="LK7" i="2"/>
  <c r="LJ7" i="2"/>
  <c r="LI7" i="2"/>
  <c r="LH7" i="2"/>
  <c r="LG7" i="2"/>
  <c r="LF7" i="2"/>
  <c r="LE7" i="2"/>
  <c r="LD7" i="2"/>
  <c r="LC7" i="2"/>
  <c r="LB7" i="2"/>
  <c r="LA7" i="2"/>
  <c r="KZ7" i="2"/>
  <c r="KY7" i="2"/>
  <c r="KX7" i="2"/>
  <c r="KW7" i="2"/>
  <c r="KV7" i="2"/>
  <c r="KU7" i="2"/>
  <c r="KT7" i="2"/>
  <c r="KS7" i="2"/>
  <c r="KR7" i="2"/>
  <c r="KQ7" i="2"/>
  <c r="KP7" i="2"/>
  <c r="KO7" i="2"/>
  <c r="KN7" i="2"/>
  <c r="KM7" i="2"/>
  <c r="KL7" i="2"/>
  <c r="KK7" i="2"/>
  <c r="KJ7" i="2"/>
  <c r="KI7" i="2"/>
  <c r="KH7" i="2"/>
  <c r="KG7" i="2"/>
  <c r="KF7" i="2"/>
  <c r="KE7" i="2"/>
  <c r="KD7" i="2"/>
  <c r="KC7" i="2"/>
  <c r="KB7" i="2"/>
  <c r="KA7" i="2"/>
  <c r="JZ7" i="2"/>
  <c r="JY7" i="2"/>
  <c r="JX7" i="2"/>
  <c r="JW7" i="2"/>
  <c r="JV7" i="2"/>
  <c r="JU7" i="2"/>
  <c r="JT7" i="2"/>
  <c r="JS7" i="2"/>
  <c r="JR7" i="2"/>
  <c r="JQ7" i="2"/>
  <c r="JP7" i="2"/>
  <c r="JO7" i="2"/>
  <c r="JN7" i="2"/>
  <c r="JM7" i="2"/>
  <c r="JL7" i="2"/>
  <c r="JK7" i="2"/>
  <c r="JJ7" i="2"/>
  <c r="JI7" i="2"/>
  <c r="JH7" i="2"/>
  <c r="JG7" i="2"/>
  <c r="JF7" i="2"/>
  <c r="JE7" i="2"/>
  <c r="JD7" i="2"/>
  <c r="JC7" i="2"/>
  <c r="JB7" i="2"/>
  <c r="JA7" i="2"/>
  <c r="IZ7" i="2"/>
  <c r="IY7" i="2"/>
  <c r="IX7" i="2"/>
  <c r="IW7" i="2"/>
  <c r="IV7" i="2"/>
  <c r="IU7" i="2"/>
  <c r="IT7" i="2"/>
  <c r="IS7" i="2"/>
  <c r="IR7" i="2"/>
  <c r="IQ7" i="2"/>
  <c r="IP7" i="2"/>
  <c r="IO7" i="2"/>
  <c r="IN7" i="2"/>
  <c r="IM7" i="2"/>
  <c r="IL7" i="2"/>
  <c r="IK7" i="2"/>
  <c r="IJ7" i="2"/>
  <c r="II7" i="2"/>
  <c r="IH7" i="2"/>
  <c r="IG7" i="2"/>
  <c r="IF7" i="2"/>
  <c r="IE7" i="2"/>
  <c r="ID7" i="2"/>
  <c r="IC7" i="2"/>
  <c r="IB7" i="2"/>
  <c r="IA7" i="2"/>
  <c r="HZ7" i="2"/>
  <c r="HY7" i="2"/>
  <c r="HX7" i="2"/>
  <c r="HW7" i="2"/>
  <c r="HV7" i="2"/>
  <c r="HU7" i="2"/>
  <c r="HT7" i="2"/>
  <c r="HS7" i="2"/>
  <c r="HR7" i="2"/>
  <c r="HQ7" i="2"/>
  <c r="HP7" i="2"/>
  <c r="HO7" i="2"/>
  <c r="HN7" i="2"/>
  <c r="HM7" i="2"/>
  <c r="HL7" i="2"/>
  <c r="HK7" i="2"/>
  <c r="HJ7" i="2"/>
  <c r="HI7" i="2"/>
  <c r="HH7" i="2"/>
  <c r="HG7" i="2"/>
  <c r="HF7" i="2"/>
  <c r="HE7" i="2"/>
  <c r="HD7" i="2"/>
  <c r="HC7" i="2"/>
  <c r="HB7" i="2"/>
  <c r="HA7" i="2"/>
  <c r="GZ7" i="2"/>
  <c r="GY7" i="2"/>
  <c r="GX7" i="2"/>
  <c r="GW7" i="2"/>
  <c r="GV7" i="2"/>
  <c r="GU7" i="2"/>
  <c r="GT7" i="2"/>
  <c r="GS7" i="2"/>
  <c r="GR7" i="2"/>
  <c r="GQ7" i="2"/>
  <c r="GP7" i="2"/>
  <c r="GO7" i="2"/>
  <c r="GN7" i="2"/>
  <c r="GM7" i="2"/>
  <c r="GL7" i="2"/>
  <c r="GK7" i="2"/>
  <c r="GJ7" i="2"/>
  <c r="GI7" i="2"/>
  <c r="GH7" i="2"/>
  <c r="GG7" i="2"/>
  <c r="GF7" i="2"/>
  <c r="GE7" i="2"/>
  <c r="GD7" i="2"/>
  <c r="GC7" i="2"/>
  <c r="GB7" i="2"/>
  <c r="GA7" i="2"/>
  <c r="FZ7" i="2"/>
  <c r="FY7" i="2"/>
  <c r="FX7" i="2"/>
  <c r="FW7" i="2"/>
  <c r="FV7" i="2"/>
  <c r="FU7" i="2"/>
  <c r="FT7" i="2"/>
  <c r="FS7" i="2"/>
  <c r="FR7" i="2"/>
  <c r="FQ7" i="2"/>
  <c r="FP7" i="2"/>
  <c r="FO7" i="2"/>
  <c r="FN7" i="2"/>
  <c r="FM7" i="2"/>
  <c r="FL7" i="2"/>
  <c r="FK7" i="2"/>
  <c r="FJ7" i="2"/>
  <c r="FI7" i="2"/>
  <c r="FH7" i="2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MG5" i="2"/>
  <c r="MF5" i="2"/>
  <c r="ME5" i="2"/>
  <c r="MD5" i="2"/>
  <c r="MC5" i="2"/>
  <c r="MB5" i="2"/>
  <c r="MA5" i="2"/>
  <c r="LZ5" i="2"/>
  <c r="LY5" i="2"/>
  <c r="LX5" i="2"/>
  <c r="LW5" i="2"/>
  <c r="LV5" i="2"/>
  <c r="LU5" i="2"/>
  <c r="LT5" i="2"/>
  <c r="LS5" i="2"/>
  <c r="LR5" i="2"/>
  <c r="LQ5" i="2"/>
  <c r="LP5" i="2"/>
  <c r="LO5" i="2"/>
  <c r="LN5" i="2"/>
  <c r="LM5" i="2"/>
  <c r="LL5" i="2"/>
  <c r="LK5" i="2"/>
  <c r="LJ5" i="2"/>
  <c r="LI5" i="2"/>
  <c r="LH5" i="2"/>
  <c r="LG5" i="2"/>
  <c r="LF5" i="2"/>
  <c r="LE5" i="2"/>
  <c r="LD5" i="2"/>
  <c r="LC5" i="2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MH4" i="2"/>
  <c r="MG3" i="2"/>
  <c r="MF3" i="2"/>
  <c r="ME3" i="2"/>
  <c r="MD3" i="2"/>
  <c r="MC3" i="2"/>
  <c r="MB3" i="2"/>
  <c r="MA3" i="2"/>
  <c r="LZ3" i="2"/>
  <c r="LY3" i="2"/>
  <c r="LX3" i="2"/>
  <c r="LW3" i="2"/>
  <c r="LV3" i="2"/>
  <c r="LU3" i="2"/>
  <c r="LT3" i="2"/>
  <c r="LS3" i="2"/>
  <c r="LR3" i="2"/>
  <c r="LQ3" i="2"/>
  <c r="LP3" i="2"/>
  <c r="LO3" i="2"/>
  <c r="LN3" i="2"/>
  <c r="LM3" i="2"/>
  <c r="LL3" i="2"/>
  <c r="LK3" i="2"/>
  <c r="LJ3" i="2"/>
  <c r="LI3" i="2"/>
  <c r="LH3" i="2"/>
  <c r="LG3" i="2"/>
  <c r="LF3" i="2"/>
  <c r="LE3" i="2"/>
  <c r="LD3" i="2"/>
  <c r="LC3" i="2"/>
  <c r="LB3" i="2"/>
  <c r="LA3" i="2"/>
  <c r="KZ3" i="2"/>
  <c r="KY3" i="2"/>
  <c r="KX3" i="2"/>
  <c r="KW3" i="2"/>
  <c r="KV3" i="2"/>
  <c r="KU3" i="2"/>
  <c r="KT3" i="2"/>
  <c r="KS3" i="2"/>
  <c r="KR3" i="2"/>
  <c r="KQ3" i="2"/>
  <c r="KP3" i="2"/>
  <c r="KO3" i="2"/>
  <c r="KN3" i="2"/>
  <c r="KM3" i="2"/>
  <c r="KL3" i="2"/>
  <c r="KK3" i="2"/>
  <c r="KJ3" i="2"/>
  <c r="KI3" i="2"/>
  <c r="KH3" i="2"/>
  <c r="KG3" i="2"/>
  <c r="KF3" i="2"/>
  <c r="KE3" i="2"/>
  <c r="KD3" i="2"/>
  <c r="KC3" i="2"/>
  <c r="KB3" i="2"/>
  <c r="KA3" i="2"/>
  <c r="JZ3" i="2"/>
  <c r="JY3" i="2"/>
  <c r="JX3" i="2"/>
  <c r="JW3" i="2"/>
  <c r="JV3" i="2"/>
  <c r="JU3" i="2"/>
  <c r="JT3" i="2"/>
  <c r="JS3" i="2"/>
  <c r="JR3" i="2"/>
  <c r="JQ3" i="2"/>
  <c r="JP3" i="2"/>
  <c r="JO3" i="2"/>
  <c r="JN3" i="2"/>
  <c r="JM3" i="2"/>
  <c r="JL3" i="2"/>
  <c r="JK3" i="2"/>
  <c r="JJ3" i="2"/>
  <c r="JI3" i="2"/>
  <c r="JH3" i="2"/>
  <c r="JG3" i="2"/>
  <c r="JF3" i="2"/>
  <c r="JE3" i="2"/>
  <c r="JD3" i="2"/>
  <c r="JC3" i="2"/>
  <c r="JB3" i="2"/>
  <c r="JA3" i="2"/>
  <c r="IZ3" i="2"/>
  <c r="IY3" i="2"/>
  <c r="IX3" i="2"/>
  <c r="IW3" i="2"/>
  <c r="IV3" i="2"/>
  <c r="IU3" i="2"/>
  <c r="IT3" i="2"/>
  <c r="IS3" i="2"/>
  <c r="IR3" i="2"/>
  <c r="IQ3" i="2"/>
  <c r="IP3" i="2"/>
  <c r="IO3" i="2"/>
  <c r="IN3" i="2"/>
  <c r="IM3" i="2"/>
  <c r="IL3" i="2"/>
  <c r="IK3" i="2"/>
  <c r="IJ3" i="2"/>
  <c r="II3" i="2"/>
  <c r="IH3" i="2"/>
  <c r="IG3" i="2"/>
  <c r="IF3" i="2"/>
  <c r="IE3" i="2"/>
  <c r="ID3" i="2"/>
  <c r="IC3" i="2"/>
  <c r="IB3" i="2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MH2" i="2"/>
  <c r="MH6" i="2" l="1"/>
  <c r="MH67" i="2"/>
  <c r="MH3" i="2"/>
  <c r="MH59" i="2"/>
  <c r="MH61" i="2"/>
  <c r="MJ61" i="2" s="1"/>
  <c r="MH63" i="2"/>
  <c r="MH65" i="2"/>
  <c r="MH69" i="2"/>
  <c r="MJ69" i="2" s="1"/>
  <c r="MH73" i="2"/>
  <c r="MH75" i="2"/>
  <c r="MH77" i="2"/>
  <c r="MJ77" i="2" s="1"/>
  <c r="MH79" i="2"/>
  <c r="MH81" i="2"/>
  <c r="MH7" i="2"/>
  <c r="MH71" i="2"/>
  <c r="MH5" i="2"/>
  <c r="MH4" i="1"/>
  <c r="MH6" i="1"/>
  <c r="MH8" i="1"/>
  <c r="MH10" i="1"/>
  <c r="MH12" i="1"/>
  <c r="MH14" i="1"/>
  <c r="MH16" i="1"/>
  <c r="MH18" i="1"/>
  <c r="MH20" i="1"/>
  <c r="MH22" i="1"/>
  <c r="MH24" i="1"/>
  <c r="MH26" i="1"/>
  <c r="MH28" i="1"/>
  <c r="MH30" i="1"/>
  <c r="MH32" i="1"/>
  <c r="MH34" i="1"/>
  <c r="MH36" i="1"/>
  <c r="MH38" i="1"/>
  <c r="MH40" i="1"/>
  <c r="MH42" i="1"/>
  <c r="MH44" i="1"/>
  <c r="MH46" i="1"/>
  <c r="MH48" i="1"/>
  <c r="MH50" i="1"/>
  <c r="MH52" i="1"/>
  <c r="MH54" i="1"/>
  <c r="MH56" i="1"/>
  <c r="MH58" i="1"/>
  <c r="MH60" i="1"/>
  <c r="MH62" i="1"/>
  <c r="MH64" i="1"/>
  <c r="MH66" i="1"/>
  <c r="MH68" i="1"/>
  <c r="MH70" i="1"/>
  <c r="MH72" i="1"/>
  <c r="MH74" i="1"/>
  <c r="MH76" i="1"/>
  <c r="MH78" i="1"/>
  <c r="MH80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E79" i="1"/>
  <c r="EF79" i="1"/>
  <c r="EG79" i="1"/>
  <c r="EH79" i="1"/>
  <c r="EI79" i="1"/>
  <c r="EJ79" i="1"/>
  <c r="EK79" i="1"/>
  <c r="EL79" i="1"/>
  <c r="EM79" i="1"/>
  <c r="EN79" i="1"/>
  <c r="EO79" i="1"/>
  <c r="EP79" i="1"/>
  <c r="EQ79" i="1"/>
  <c r="ER79" i="1"/>
  <c r="ES79" i="1"/>
  <c r="ET79" i="1"/>
  <c r="EU79" i="1"/>
  <c r="EV79" i="1"/>
  <c r="EW79" i="1"/>
  <c r="EX79" i="1"/>
  <c r="EY79" i="1"/>
  <c r="EZ79" i="1"/>
  <c r="FA79" i="1"/>
  <c r="FB79" i="1"/>
  <c r="FC79" i="1"/>
  <c r="FD79" i="1"/>
  <c r="FE79" i="1"/>
  <c r="FF79" i="1"/>
  <c r="FG79" i="1"/>
  <c r="FH79" i="1"/>
  <c r="FI79" i="1"/>
  <c r="FJ79" i="1"/>
  <c r="FK79" i="1"/>
  <c r="FL79" i="1"/>
  <c r="FM79" i="1"/>
  <c r="FN79" i="1"/>
  <c r="FO79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GD79" i="1"/>
  <c r="GE79" i="1"/>
  <c r="GF79" i="1"/>
  <c r="GG79" i="1"/>
  <c r="GH79" i="1"/>
  <c r="GI79" i="1"/>
  <c r="GJ79" i="1"/>
  <c r="GK79" i="1"/>
  <c r="GL79" i="1"/>
  <c r="GM79" i="1"/>
  <c r="GN79" i="1"/>
  <c r="GO79" i="1"/>
  <c r="GP79" i="1"/>
  <c r="GQ79" i="1"/>
  <c r="GR79" i="1"/>
  <c r="GS79" i="1"/>
  <c r="GT79" i="1"/>
  <c r="GU79" i="1"/>
  <c r="GV79" i="1"/>
  <c r="GW79" i="1"/>
  <c r="GX79" i="1"/>
  <c r="GY79" i="1"/>
  <c r="GZ79" i="1"/>
  <c r="HA79" i="1"/>
  <c r="HB79" i="1"/>
  <c r="HC79" i="1"/>
  <c r="HD79" i="1"/>
  <c r="HE79" i="1"/>
  <c r="HF79" i="1"/>
  <c r="HG79" i="1"/>
  <c r="HH79" i="1"/>
  <c r="HI79" i="1"/>
  <c r="HJ79" i="1"/>
  <c r="HK79" i="1"/>
  <c r="HL79" i="1"/>
  <c r="HM79" i="1"/>
  <c r="HN79" i="1"/>
  <c r="HO79" i="1"/>
  <c r="HP79" i="1"/>
  <c r="HQ79" i="1"/>
  <c r="HR79" i="1"/>
  <c r="HS79" i="1"/>
  <c r="HT79" i="1"/>
  <c r="HU79" i="1"/>
  <c r="HV79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II79" i="1"/>
  <c r="IJ79" i="1"/>
  <c r="IK79" i="1"/>
  <c r="IL79" i="1"/>
  <c r="IM79" i="1"/>
  <c r="IN79" i="1"/>
  <c r="IO79" i="1"/>
  <c r="IP79" i="1"/>
  <c r="IQ79" i="1"/>
  <c r="IR79" i="1"/>
  <c r="IS79" i="1"/>
  <c r="IT79" i="1"/>
  <c r="IU79" i="1"/>
  <c r="IV79" i="1"/>
  <c r="IW79" i="1"/>
  <c r="IX79" i="1"/>
  <c r="IY79" i="1"/>
  <c r="IZ79" i="1"/>
  <c r="JA79" i="1"/>
  <c r="JB79" i="1"/>
  <c r="JC79" i="1"/>
  <c r="JD79" i="1"/>
  <c r="JE79" i="1"/>
  <c r="JF79" i="1"/>
  <c r="JG79" i="1"/>
  <c r="JH79" i="1"/>
  <c r="JI79" i="1"/>
  <c r="JJ79" i="1"/>
  <c r="JK79" i="1"/>
  <c r="JL79" i="1"/>
  <c r="JM79" i="1"/>
  <c r="JN79" i="1"/>
  <c r="JO79" i="1"/>
  <c r="JP79" i="1"/>
  <c r="JQ79" i="1"/>
  <c r="JR79" i="1"/>
  <c r="JS79" i="1"/>
  <c r="JT79" i="1"/>
  <c r="JU79" i="1"/>
  <c r="JV79" i="1"/>
  <c r="JW79" i="1"/>
  <c r="JX79" i="1"/>
  <c r="JY79" i="1"/>
  <c r="JZ79" i="1"/>
  <c r="KA79" i="1"/>
  <c r="KB79" i="1"/>
  <c r="KC79" i="1"/>
  <c r="KD79" i="1"/>
  <c r="KE79" i="1"/>
  <c r="KF79" i="1"/>
  <c r="KG79" i="1"/>
  <c r="KH79" i="1"/>
  <c r="KI79" i="1"/>
  <c r="KJ79" i="1"/>
  <c r="KK79" i="1"/>
  <c r="KL79" i="1"/>
  <c r="KM79" i="1"/>
  <c r="KN79" i="1"/>
  <c r="KO79" i="1"/>
  <c r="KP79" i="1"/>
  <c r="KQ79" i="1"/>
  <c r="KR79" i="1"/>
  <c r="KS79" i="1"/>
  <c r="KT79" i="1"/>
  <c r="KU79" i="1"/>
  <c r="KV79" i="1"/>
  <c r="KW79" i="1"/>
  <c r="KX79" i="1"/>
  <c r="KY79" i="1"/>
  <c r="KZ79" i="1"/>
  <c r="LA79" i="1"/>
  <c r="LB79" i="1"/>
  <c r="LC79" i="1"/>
  <c r="LD79" i="1"/>
  <c r="LE79" i="1"/>
  <c r="LF79" i="1"/>
  <c r="LG79" i="1"/>
  <c r="LH79" i="1"/>
  <c r="LI79" i="1"/>
  <c r="LJ79" i="1"/>
  <c r="LK79" i="1"/>
  <c r="LL79" i="1"/>
  <c r="LM79" i="1"/>
  <c r="LN79" i="1"/>
  <c r="LO79" i="1"/>
  <c r="LP79" i="1"/>
  <c r="LQ79" i="1"/>
  <c r="LR79" i="1"/>
  <c r="LS79" i="1"/>
  <c r="LT79" i="1"/>
  <c r="LU79" i="1"/>
  <c r="LV79" i="1"/>
  <c r="LW79" i="1"/>
  <c r="LX79" i="1"/>
  <c r="LY79" i="1"/>
  <c r="LZ79" i="1"/>
  <c r="MA79" i="1"/>
  <c r="MB79" i="1"/>
  <c r="MC79" i="1"/>
  <c r="MD79" i="1"/>
  <c r="ME79" i="1"/>
  <c r="MF79" i="1"/>
  <c r="MG79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IV77" i="1"/>
  <c r="IW77" i="1"/>
  <c r="IX77" i="1"/>
  <c r="IY77" i="1"/>
  <c r="IZ77" i="1"/>
  <c r="JA77" i="1"/>
  <c r="JB77" i="1"/>
  <c r="JC77" i="1"/>
  <c r="JD77" i="1"/>
  <c r="JE77" i="1"/>
  <c r="JF77" i="1"/>
  <c r="JG77" i="1"/>
  <c r="JH77" i="1"/>
  <c r="JI77" i="1"/>
  <c r="JJ77" i="1"/>
  <c r="JK77" i="1"/>
  <c r="JL77" i="1"/>
  <c r="JM77" i="1"/>
  <c r="JN77" i="1"/>
  <c r="JO77" i="1"/>
  <c r="JP77" i="1"/>
  <c r="JQ77" i="1"/>
  <c r="JR77" i="1"/>
  <c r="JS77" i="1"/>
  <c r="JT77" i="1"/>
  <c r="JU77" i="1"/>
  <c r="JV77" i="1"/>
  <c r="JW77" i="1"/>
  <c r="JX77" i="1"/>
  <c r="JY77" i="1"/>
  <c r="JZ77" i="1"/>
  <c r="KA77" i="1"/>
  <c r="KB77" i="1"/>
  <c r="KC77" i="1"/>
  <c r="KD77" i="1"/>
  <c r="KE77" i="1"/>
  <c r="KF77" i="1"/>
  <c r="KG77" i="1"/>
  <c r="KH77" i="1"/>
  <c r="KI77" i="1"/>
  <c r="KJ77" i="1"/>
  <c r="KK77" i="1"/>
  <c r="KL77" i="1"/>
  <c r="KM77" i="1"/>
  <c r="KN77" i="1"/>
  <c r="KO77" i="1"/>
  <c r="KP77" i="1"/>
  <c r="KQ77" i="1"/>
  <c r="KR77" i="1"/>
  <c r="KS77" i="1"/>
  <c r="KT77" i="1"/>
  <c r="KU77" i="1"/>
  <c r="KV77" i="1"/>
  <c r="KW77" i="1"/>
  <c r="KX77" i="1"/>
  <c r="KY77" i="1"/>
  <c r="KZ77" i="1"/>
  <c r="LA77" i="1"/>
  <c r="LB77" i="1"/>
  <c r="LC77" i="1"/>
  <c r="LD77" i="1"/>
  <c r="LE77" i="1"/>
  <c r="LF77" i="1"/>
  <c r="LG77" i="1"/>
  <c r="LH77" i="1"/>
  <c r="LI77" i="1"/>
  <c r="LJ77" i="1"/>
  <c r="LK77" i="1"/>
  <c r="LL77" i="1"/>
  <c r="LM77" i="1"/>
  <c r="LN77" i="1"/>
  <c r="LO77" i="1"/>
  <c r="LP77" i="1"/>
  <c r="LQ77" i="1"/>
  <c r="LR77" i="1"/>
  <c r="LS77" i="1"/>
  <c r="LT77" i="1"/>
  <c r="LU77" i="1"/>
  <c r="LV77" i="1"/>
  <c r="LW77" i="1"/>
  <c r="LX77" i="1"/>
  <c r="LY77" i="1"/>
  <c r="LZ77" i="1"/>
  <c r="MA77" i="1"/>
  <c r="MB77" i="1"/>
  <c r="MC77" i="1"/>
  <c r="MD77" i="1"/>
  <c r="ME77" i="1"/>
  <c r="MF77" i="1"/>
  <c r="MG77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P75" i="1"/>
  <c r="EQ75" i="1"/>
  <c r="ER75" i="1"/>
  <c r="ES75" i="1"/>
  <c r="ET75" i="1"/>
  <c r="EU75" i="1"/>
  <c r="EV75" i="1"/>
  <c r="EW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K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GF75" i="1"/>
  <c r="GG75" i="1"/>
  <c r="GH75" i="1"/>
  <c r="GI75" i="1"/>
  <c r="GJ75" i="1"/>
  <c r="GK75" i="1"/>
  <c r="GL75" i="1"/>
  <c r="GM75" i="1"/>
  <c r="GN75" i="1"/>
  <c r="GO75" i="1"/>
  <c r="GP75" i="1"/>
  <c r="GQ75" i="1"/>
  <c r="GR75" i="1"/>
  <c r="GS75" i="1"/>
  <c r="GT75" i="1"/>
  <c r="GU75" i="1"/>
  <c r="GV75" i="1"/>
  <c r="GW75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HL75" i="1"/>
  <c r="HM75" i="1"/>
  <c r="HN75" i="1"/>
  <c r="HO75" i="1"/>
  <c r="HP75" i="1"/>
  <c r="HQ75" i="1"/>
  <c r="HR75" i="1"/>
  <c r="HS75" i="1"/>
  <c r="HT75" i="1"/>
  <c r="HU75" i="1"/>
  <c r="HV75" i="1"/>
  <c r="HW75" i="1"/>
  <c r="HX75" i="1"/>
  <c r="HY75" i="1"/>
  <c r="HZ75" i="1"/>
  <c r="IA75" i="1"/>
  <c r="IB75" i="1"/>
  <c r="IC75" i="1"/>
  <c r="ID75" i="1"/>
  <c r="IE75" i="1"/>
  <c r="IF75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Y75" i="1"/>
  <c r="IZ75" i="1"/>
  <c r="JA75" i="1"/>
  <c r="JB75" i="1"/>
  <c r="JC75" i="1"/>
  <c r="JD75" i="1"/>
  <c r="JE75" i="1"/>
  <c r="JF75" i="1"/>
  <c r="JG75" i="1"/>
  <c r="JH75" i="1"/>
  <c r="JI75" i="1"/>
  <c r="JJ75" i="1"/>
  <c r="JK75" i="1"/>
  <c r="JL75" i="1"/>
  <c r="JM75" i="1"/>
  <c r="JN75" i="1"/>
  <c r="JO75" i="1"/>
  <c r="JP75" i="1"/>
  <c r="JQ75" i="1"/>
  <c r="JR75" i="1"/>
  <c r="JS75" i="1"/>
  <c r="JT75" i="1"/>
  <c r="JU75" i="1"/>
  <c r="JV75" i="1"/>
  <c r="JW75" i="1"/>
  <c r="JX75" i="1"/>
  <c r="JY75" i="1"/>
  <c r="JZ75" i="1"/>
  <c r="KA75" i="1"/>
  <c r="KB75" i="1"/>
  <c r="KC75" i="1"/>
  <c r="KD75" i="1"/>
  <c r="KE75" i="1"/>
  <c r="KF75" i="1"/>
  <c r="KG75" i="1"/>
  <c r="KH75" i="1"/>
  <c r="KI75" i="1"/>
  <c r="KJ75" i="1"/>
  <c r="KK75" i="1"/>
  <c r="KL75" i="1"/>
  <c r="KM75" i="1"/>
  <c r="KN75" i="1"/>
  <c r="KO75" i="1"/>
  <c r="KP75" i="1"/>
  <c r="KQ75" i="1"/>
  <c r="KR75" i="1"/>
  <c r="KS75" i="1"/>
  <c r="KT75" i="1"/>
  <c r="KU75" i="1"/>
  <c r="KV75" i="1"/>
  <c r="KW75" i="1"/>
  <c r="KX75" i="1"/>
  <c r="KY75" i="1"/>
  <c r="KZ75" i="1"/>
  <c r="LA75" i="1"/>
  <c r="LB75" i="1"/>
  <c r="LC75" i="1"/>
  <c r="LD75" i="1"/>
  <c r="LE75" i="1"/>
  <c r="LF75" i="1"/>
  <c r="LG75" i="1"/>
  <c r="LH75" i="1"/>
  <c r="LI75" i="1"/>
  <c r="LJ75" i="1"/>
  <c r="LK75" i="1"/>
  <c r="LL75" i="1"/>
  <c r="LM75" i="1"/>
  <c r="LN75" i="1"/>
  <c r="LO75" i="1"/>
  <c r="LP75" i="1"/>
  <c r="LQ75" i="1"/>
  <c r="LR75" i="1"/>
  <c r="LS75" i="1"/>
  <c r="LT75" i="1"/>
  <c r="LU75" i="1"/>
  <c r="LV75" i="1"/>
  <c r="LW75" i="1"/>
  <c r="LX75" i="1"/>
  <c r="LY75" i="1"/>
  <c r="LZ75" i="1"/>
  <c r="MA75" i="1"/>
  <c r="MB75" i="1"/>
  <c r="MC75" i="1"/>
  <c r="MD75" i="1"/>
  <c r="ME75" i="1"/>
  <c r="MF75" i="1"/>
  <c r="MG75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EF73" i="1"/>
  <c r="EG73" i="1"/>
  <c r="EH73" i="1"/>
  <c r="EI73" i="1"/>
  <c r="EJ73" i="1"/>
  <c r="EK73" i="1"/>
  <c r="EL73" i="1"/>
  <c r="EM73" i="1"/>
  <c r="EN73" i="1"/>
  <c r="EO73" i="1"/>
  <c r="EP73" i="1"/>
  <c r="EQ73" i="1"/>
  <c r="ER73" i="1"/>
  <c r="ES73" i="1"/>
  <c r="ET73" i="1"/>
  <c r="EU73" i="1"/>
  <c r="EV73" i="1"/>
  <c r="EW73" i="1"/>
  <c r="EX73" i="1"/>
  <c r="EY73" i="1"/>
  <c r="EZ73" i="1"/>
  <c r="FA73" i="1"/>
  <c r="FB73" i="1"/>
  <c r="FC73" i="1"/>
  <c r="FD73" i="1"/>
  <c r="FE73" i="1"/>
  <c r="FF73" i="1"/>
  <c r="FG73" i="1"/>
  <c r="FH73" i="1"/>
  <c r="FI73" i="1"/>
  <c r="FJ73" i="1"/>
  <c r="FK73" i="1"/>
  <c r="FL73" i="1"/>
  <c r="FM73" i="1"/>
  <c r="FN73" i="1"/>
  <c r="FO73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GD73" i="1"/>
  <c r="GE73" i="1"/>
  <c r="GF73" i="1"/>
  <c r="GG73" i="1"/>
  <c r="GH73" i="1"/>
  <c r="GI73" i="1"/>
  <c r="GJ73" i="1"/>
  <c r="GK73" i="1"/>
  <c r="GL73" i="1"/>
  <c r="GM73" i="1"/>
  <c r="GN73" i="1"/>
  <c r="GO73" i="1"/>
  <c r="GP73" i="1"/>
  <c r="GQ73" i="1"/>
  <c r="GR73" i="1"/>
  <c r="GS73" i="1"/>
  <c r="GT73" i="1"/>
  <c r="GU73" i="1"/>
  <c r="GV73" i="1"/>
  <c r="GW73" i="1"/>
  <c r="GX73" i="1"/>
  <c r="GY73" i="1"/>
  <c r="GZ73" i="1"/>
  <c r="HA73" i="1"/>
  <c r="HB73" i="1"/>
  <c r="HC73" i="1"/>
  <c r="HD73" i="1"/>
  <c r="HE73" i="1"/>
  <c r="HF73" i="1"/>
  <c r="HG73" i="1"/>
  <c r="HH73" i="1"/>
  <c r="HI73" i="1"/>
  <c r="HJ73" i="1"/>
  <c r="HK73" i="1"/>
  <c r="HL73" i="1"/>
  <c r="HM73" i="1"/>
  <c r="HN73" i="1"/>
  <c r="HO73" i="1"/>
  <c r="HP73" i="1"/>
  <c r="HQ73" i="1"/>
  <c r="HR73" i="1"/>
  <c r="HS73" i="1"/>
  <c r="HT73" i="1"/>
  <c r="HU73" i="1"/>
  <c r="HV73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II73" i="1"/>
  <c r="IJ73" i="1"/>
  <c r="IK73" i="1"/>
  <c r="IL73" i="1"/>
  <c r="IM73" i="1"/>
  <c r="IN73" i="1"/>
  <c r="IO73" i="1"/>
  <c r="IP73" i="1"/>
  <c r="IQ73" i="1"/>
  <c r="IR73" i="1"/>
  <c r="IS73" i="1"/>
  <c r="IT73" i="1"/>
  <c r="IU73" i="1"/>
  <c r="IV73" i="1"/>
  <c r="IW73" i="1"/>
  <c r="IX73" i="1"/>
  <c r="IY73" i="1"/>
  <c r="IZ73" i="1"/>
  <c r="JA73" i="1"/>
  <c r="JB73" i="1"/>
  <c r="JC73" i="1"/>
  <c r="JD73" i="1"/>
  <c r="JE73" i="1"/>
  <c r="JF73" i="1"/>
  <c r="JG73" i="1"/>
  <c r="JH73" i="1"/>
  <c r="JI73" i="1"/>
  <c r="JJ73" i="1"/>
  <c r="JK73" i="1"/>
  <c r="JL73" i="1"/>
  <c r="JM73" i="1"/>
  <c r="JN73" i="1"/>
  <c r="JO73" i="1"/>
  <c r="JP73" i="1"/>
  <c r="JQ73" i="1"/>
  <c r="JR73" i="1"/>
  <c r="JS73" i="1"/>
  <c r="JT73" i="1"/>
  <c r="JU73" i="1"/>
  <c r="JV73" i="1"/>
  <c r="JW73" i="1"/>
  <c r="JX73" i="1"/>
  <c r="JY73" i="1"/>
  <c r="JZ73" i="1"/>
  <c r="KA73" i="1"/>
  <c r="KB73" i="1"/>
  <c r="KC73" i="1"/>
  <c r="KD73" i="1"/>
  <c r="KE73" i="1"/>
  <c r="KF73" i="1"/>
  <c r="KG73" i="1"/>
  <c r="KH73" i="1"/>
  <c r="KI73" i="1"/>
  <c r="KJ73" i="1"/>
  <c r="KK73" i="1"/>
  <c r="KL73" i="1"/>
  <c r="KM73" i="1"/>
  <c r="KN73" i="1"/>
  <c r="KO73" i="1"/>
  <c r="KP73" i="1"/>
  <c r="KQ73" i="1"/>
  <c r="KR73" i="1"/>
  <c r="KS73" i="1"/>
  <c r="KT73" i="1"/>
  <c r="KU73" i="1"/>
  <c r="KV73" i="1"/>
  <c r="KW73" i="1"/>
  <c r="KX73" i="1"/>
  <c r="KY73" i="1"/>
  <c r="KZ73" i="1"/>
  <c r="LA73" i="1"/>
  <c r="LB73" i="1"/>
  <c r="LC73" i="1"/>
  <c r="LD73" i="1"/>
  <c r="LE73" i="1"/>
  <c r="LF73" i="1"/>
  <c r="LG73" i="1"/>
  <c r="LH73" i="1"/>
  <c r="LI73" i="1"/>
  <c r="LJ73" i="1"/>
  <c r="LK73" i="1"/>
  <c r="LL73" i="1"/>
  <c r="LM73" i="1"/>
  <c r="LN73" i="1"/>
  <c r="LO73" i="1"/>
  <c r="LP73" i="1"/>
  <c r="LQ73" i="1"/>
  <c r="LR73" i="1"/>
  <c r="LS73" i="1"/>
  <c r="LT73" i="1"/>
  <c r="LU73" i="1"/>
  <c r="LV73" i="1"/>
  <c r="LW73" i="1"/>
  <c r="LX73" i="1"/>
  <c r="LY73" i="1"/>
  <c r="LZ73" i="1"/>
  <c r="MA73" i="1"/>
  <c r="MB73" i="1"/>
  <c r="MC73" i="1"/>
  <c r="MD73" i="1"/>
  <c r="ME73" i="1"/>
  <c r="MF73" i="1"/>
  <c r="MG73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HF71" i="1"/>
  <c r="HG71" i="1"/>
  <c r="HH71" i="1"/>
  <c r="HI71" i="1"/>
  <c r="HJ71" i="1"/>
  <c r="HK71" i="1"/>
  <c r="HL71" i="1"/>
  <c r="HM71" i="1"/>
  <c r="HN71" i="1"/>
  <c r="HO71" i="1"/>
  <c r="HP71" i="1"/>
  <c r="HQ71" i="1"/>
  <c r="HR71" i="1"/>
  <c r="HS71" i="1"/>
  <c r="HT71" i="1"/>
  <c r="HU71" i="1"/>
  <c r="HV71" i="1"/>
  <c r="HW71" i="1"/>
  <c r="HX71" i="1"/>
  <c r="HY71" i="1"/>
  <c r="HZ71" i="1"/>
  <c r="IA71" i="1"/>
  <c r="IB71" i="1"/>
  <c r="IC71" i="1"/>
  <c r="ID71" i="1"/>
  <c r="IE71" i="1"/>
  <c r="IF71" i="1"/>
  <c r="IG71" i="1"/>
  <c r="IH71" i="1"/>
  <c r="II71" i="1"/>
  <c r="IJ71" i="1"/>
  <c r="IK71" i="1"/>
  <c r="IL71" i="1"/>
  <c r="IM71" i="1"/>
  <c r="IN71" i="1"/>
  <c r="IO71" i="1"/>
  <c r="IP71" i="1"/>
  <c r="IQ71" i="1"/>
  <c r="IR71" i="1"/>
  <c r="IS71" i="1"/>
  <c r="IT71" i="1"/>
  <c r="IU71" i="1"/>
  <c r="IV71" i="1"/>
  <c r="IW71" i="1"/>
  <c r="IX71" i="1"/>
  <c r="IY71" i="1"/>
  <c r="IZ71" i="1"/>
  <c r="JA71" i="1"/>
  <c r="JB71" i="1"/>
  <c r="JC71" i="1"/>
  <c r="JD71" i="1"/>
  <c r="JE71" i="1"/>
  <c r="JF71" i="1"/>
  <c r="JG71" i="1"/>
  <c r="JH71" i="1"/>
  <c r="JI71" i="1"/>
  <c r="JJ71" i="1"/>
  <c r="JK71" i="1"/>
  <c r="JL71" i="1"/>
  <c r="JM71" i="1"/>
  <c r="JN71" i="1"/>
  <c r="JO71" i="1"/>
  <c r="JP71" i="1"/>
  <c r="JQ71" i="1"/>
  <c r="JR71" i="1"/>
  <c r="JS71" i="1"/>
  <c r="JT71" i="1"/>
  <c r="JU71" i="1"/>
  <c r="JV71" i="1"/>
  <c r="JW71" i="1"/>
  <c r="JX71" i="1"/>
  <c r="JY71" i="1"/>
  <c r="JZ71" i="1"/>
  <c r="KA71" i="1"/>
  <c r="KB71" i="1"/>
  <c r="KC71" i="1"/>
  <c r="KD71" i="1"/>
  <c r="KE71" i="1"/>
  <c r="KF71" i="1"/>
  <c r="KG71" i="1"/>
  <c r="KH71" i="1"/>
  <c r="KI71" i="1"/>
  <c r="KJ71" i="1"/>
  <c r="KK71" i="1"/>
  <c r="KL71" i="1"/>
  <c r="KM71" i="1"/>
  <c r="KN71" i="1"/>
  <c r="KO71" i="1"/>
  <c r="KP71" i="1"/>
  <c r="KQ71" i="1"/>
  <c r="KR71" i="1"/>
  <c r="KS71" i="1"/>
  <c r="KT71" i="1"/>
  <c r="KU71" i="1"/>
  <c r="KV71" i="1"/>
  <c r="KW71" i="1"/>
  <c r="KX71" i="1"/>
  <c r="KY71" i="1"/>
  <c r="KZ71" i="1"/>
  <c r="LA71" i="1"/>
  <c r="LB71" i="1"/>
  <c r="LC71" i="1"/>
  <c r="LD71" i="1"/>
  <c r="LE71" i="1"/>
  <c r="LF71" i="1"/>
  <c r="LG71" i="1"/>
  <c r="LH71" i="1"/>
  <c r="LI71" i="1"/>
  <c r="LJ71" i="1"/>
  <c r="LK71" i="1"/>
  <c r="LL71" i="1"/>
  <c r="LM71" i="1"/>
  <c r="LN71" i="1"/>
  <c r="LO71" i="1"/>
  <c r="LP71" i="1"/>
  <c r="LQ71" i="1"/>
  <c r="LR71" i="1"/>
  <c r="LS71" i="1"/>
  <c r="LT71" i="1"/>
  <c r="LU71" i="1"/>
  <c r="LV71" i="1"/>
  <c r="LW71" i="1"/>
  <c r="LX71" i="1"/>
  <c r="LY71" i="1"/>
  <c r="LZ71" i="1"/>
  <c r="MA71" i="1"/>
  <c r="MB71" i="1"/>
  <c r="MC71" i="1"/>
  <c r="MD71" i="1"/>
  <c r="ME71" i="1"/>
  <c r="MF71" i="1"/>
  <c r="MG71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EO69" i="1"/>
  <c r="EP69" i="1"/>
  <c r="EQ69" i="1"/>
  <c r="ER69" i="1"/>
  <c r="ES69" i="1"/>
  <c r="ET69" i="1"/>
  <c r="EU69" i="1"/>
  <c r="EV69" i="1"/>
  <c r="EW69" i="1"/>
  <c r="EX69" i="1"/>
  <c r="EY69" i="1"/>
  <c r="EZ69" i="1"/>
  <c r="FA69" i="1"/>
  <c r="FB69" i="1"/>
  <c r="FC69" i="1"/>
  <c r="FD69" i="1"/>
  <c r="FE69" i="1"/>
  <c r="FF69" i="1"/>
  <c r="FG69" i="1"/>
  <c r="FH69" i="1"/>
  <c r="FI69" i="1"/>
  <c r="FJ69" i="1"/>
  <c r="FK69" i="1"/>
  <c r="FL69" i="1"/>
  <c r="FM69" i="1"/>
  <c r="FN69" i="1"/>
  <c r="FO69" i="1"/>
  <c r="FP69" i="1"/>
  <c r="FQ69" i="1"/>
  <c r="FR69" i="1"/>
  <c r="FS69" i="1"/>
  <c r="FT69" i="1"/>
  <c r="FU69" i="1"/>
  <c r="FV69" i="1"/>
  <c r="FW69" i="1"/>
  <c r="FX69" i="1"/>
  <c r="FY69" i="1"/>
  <c r="FZ69" i="1"/>
  <c r="GA69" i="1"/>
  <c r="GB69" i="1"/>
  <c r="GC69" i="1"/>
  <c r="GD69" i="1"/>
  <c r="GE69" i="1"/>
  <c r="GF69" i="1"/>
  <c r="GG69" i="1"/>
  <c r="GH69" i="1"/>
  <c r="GI69" i="1"/>
  <c r="GJ69" i="1"/>
  <c r="GK69" i="1"/>
  <c r="GL69" i="1"/>
  <c r="GM69" i="1"/>
  <c r="GN69" i="1"/>
  <c r="GO69" i="1"/>
  <c r="GP69" i="1"/>
  <c r="GQ69" i="1"/>
  <c r="GR69" i="1"/>
  <c r="GS69" i="1"/>
  <c r="GT69" i="1"/>
  <c r="GU69" i="1"/>
  <c r="GV69" i="1"/>
  <c r="GW69" i="1"/>
  <c r="GX69" i="1"/>
  <c r="GY69" i="1"/>
  <c r="GZ69" i="1"/>
  <c r="HA69" i="1"/>
  <c r="HB69" i="1"/>
  <c r="HC69" i="1"/>
  <c r="HD69" i="1"/>
  <c r="HE69" i="1"/>
  <c r="HF69" i="1"/>
  <c r="HG69" i="1"/>
  <c r="HH69" i="1"/>
  <c r="HI69" i="1"/>
  <c r="HJ69" i="1"/>
  <c r="HK69" i="1"/>
  <c r="HL69" i="1"/>
  <c r="HM69" i="1"/>
  <c r="HN69" i="1"/>
  <c r="HO69" i="1"/>
  <c r="HP69" i="1"/>
  <c r="HQ69" i="1"/>
  <c r="HR69" i="1"/>
  <c r="HS69" i="1"/>
  <c r="HT69" i="1"/>
  <c r="HU69" i="1"/>
  <c r="HV69" i="1"/>
  <c r="HW69" i="1"/>
  <c r="HX69" i="1"/>
  <c r="HY69" i="1"/>
  <c r="HZ69" i="1"/>
  <c r="IA69" i="1"/>
  <c r="IB69" i="1"/>
  <c r="IC69" i="1"/>
  <c r="ID69" i="1"/>
  <c r="IE69" i="1"/>
  <c r="IF69" i="1"/>
  <c r="IG69" i="1"/>
  <c r="IH69" i="1"/>
  <c r="II69" i="1"/>
  <c r="IJ69" i="1"/>
  <c r="IK69" i="1"/>
  <c r="IL69" i="1"/>
  <c r="IM69" i="1"/>
  <c r="IN69" i="1"/>
  <c r="IO69" i="1"/>
  <c r="IP69" i="1"/>
  <c r="IQ69" i="1"/>
  <c r="IR69" i="1"/>
  <c r="IS69" i="1"/>
  <c r="IT69" i="1"/>
  <c r="IU69" i="1"/>
  <c r="IV69" i="1"/>
  <c r="IW69" i="1"/>
  <c r="IX69" i="1"/>
  <c r="IY69" i="1"/>
  <c r="IZ69" i="1"/>
  <c r="JA69" i="1"/>
  <c r="JB69" i="1"/>
  <c r="JC69" i="1"/>
  <c r="JD69" i="1"/>
  <c r="JE69" i="1"/>
  <c r="JF69" i="1"/>
  <c r="JG69" i="1"/>
  <c r="JH69" i="1"/>
  <c r="JI69" i="1"/>
  <c r="JJ69" i="1"/>
  <c r="JK69" i="1"/>
  <c r="JL69" i="1"/>
  <c r="JM69" i="1"/>
  <c r="JN69" i="1"/>
  <c r="JO69" i="1"/>
  <c r="JP69" i="1"/>
  <c r="JQ69" i="1"/>
  <c r="JR69" i="1"/>
  <c r="JS69" i="1"/>
  <c r="JT69" i="1"/>
  <c r="JU69" i="1"/>
  <c r="JV69" i="1"/>
  <c r="JW69" i="1"/>
  <c r="JX69" i="1"/>
  <c r="JY69" i="1"/>
  <c r="JZ69" i="1"/>
  <c r="KA69" i="1"/>
  <c r="KB69" i="1"/>
  <c r="KC69" i="1"/>
  <c r="KD69" i="1"/>
  <c r="KE69" i="1"/>
  <c r="KF69" i="1"/>
  <c r="KG69" i="1"/>
  <c r="KH69" i="1"/>
  <c r="KI69" i="1"/>
  <c r="KJ69" i="1"/>
  <c r="KK69" i="1"/>
  <c r="KL69" i="1"/>
  <c r="KM69" i="1"/>
  <c r="KN69" i="1"/>
  <c r="KO69" i="1"/>
  <c r="KP69" i="1"/>
  <c r="KQ69" i="1"/>
  <c r="KR69" i="1"/>
  <c r="KS69" i="1"/>
  <c r="KT69" i="1"/>
  <c r="KU69" i="1"/>
  <c r="KV69" i="1"/>
  <c r="KW69" i="1"/>
  <c r="KX69" i="1"/>
  <c r="KY69" i="1"/>
  <c r="KZ69" i="1"/>
  <c r="LA69" i="1"/>
  <c r="LB69" i="1"/>
  <c r="LC69" i="1"/>
  <c r="LD69" i="1"/>
  <c r="LE69" i="1"/>
  <c r="LF69" i="1"/>
  <c r="LG69" i="1"/>
  <c r="LH69" i="1"/>
  <c r="LI69" i="1"/>
  <c r="LJ69" i="1"/>
  <c r="LK69" i="1"/>
  <c r="LL69" i="1"/>
  <c r="LM69" i="1"/>
  <c r="LN69" i="1"/>
  <c r="LO69" i="1"/>
  <c r="LP69" i="1"/>
  <c r="LQ69" i="1"/>
  <c r="LR69" i="1"/>
  <c r="LS69" i="1"/>
  <c r="LT69" i="1"/>
  <c r="LU69" i="1"/>
  <c r="LV69" i="1"/>
  <c r="LW69" i="1"/>
  <c r="LX69" i="1"/>
  <c r="LY69" i="1"/>
  <c r="LZ69" i="1"/>
  <c r="MA69" i="1"/>
  <c r="MB69" i="1"/>
  <c r="MC69" i="1"/>
  <c r="MD69" i="1"/>
  <c r="ME69" i="1"/>
  <c r="MF69" i="1"/>
  <c r="MG69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EO67" i="1"/>
  <c r="EP67" i="1"/>
  <c r="EQ67" i="1"/>
  <c r="ER67" i="1"/>
  <c r="ES67" i="1"/>
  <c r="ET67" i="1"/>
  <c r="EU67" i="1"/>
  <c r="EV67" i="1"/>
  <c r="EW67" i="1"/>
  <c r="EX67" i="1"/>
  <c r="EY67" i="1"/>
  <c r="EZ67" i="1"/>
  <c r="FA67" i="1"/>
  <c r="FB67" i="1"/>
  <c r="FC67" i="1"/>
  <c r="FD67" i="1"/>
  <c r="FE67" i="1"/>
  <c r="FF67" i="1"/>
  <c r="FG67" i="1"/>
  <c r="FH67" i="1"/>
  <c r="FI67" i="1"/>
  <c r="FJ67" i="1"/>
  <c r="FK67" i="1"/>
  <c r="FL67" i="1"/>
  <c r="FM67" i="1"/>
  <c r="FN67" i="1"/>
  <c r="FO67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GD67" i="1"/>
  <c r="GE67" i="1"/>
  <c r="GF67" i="1"/>
  <c r="GG67" i="1"/>
  <c r="GH67" i="1"/>
  <c r="GI67" i="1"/>
  <c r="GJ67" i="1"/>
  <c r="GK67" i="1"/>
  <c r="GL67" i="1"/>
  <c r="GM67" i="1"/>
  <c r="GN67" i="1"/>
  <c r="GO67" i="1"/>
  <c r="GP67" i="1"/>
  <c r="GQ67" i="1"/>
  <c r="GR67" i="1"/>
  <c r="GS67" i="1"/>
  <c r="GT67" i="1"/>
  <c r="GU67" i="1"/>
  <c r="GV67" i="1"/>
  <c r="GW67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HL67" i="1"/>
  <c r="HM67" i="1"/>
  <c r="HN67" i="1"/>
  <c r="HO67" i="1"/>
  <c r="HP67" i="1"/>
  <c r="HQ67" i="1"/>
  <c r="HR67" i="1"/>
  <c r="HS67" i="1"/>
  <c r="HT67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W67" i="1"/>
  <c r="IX67" i="1"/>
  <c r="IY67" i="1"/>
  <c r="IZ67" i="1"/>
  <c r="JA67" i="1"/>
  <c r="JB67" i="1"/>
  <c r="JC67" i="1"/>
  <c r="JD67" i="1"/>
  <c r="JE67" i="1"/>
  <c r="JF67" i="1"/>
  <c r="JG67" i="1"/>
  <c r="JH67" i="1"/>
  <c r="JI67" i="1"/>
  <c r="JJ67" i="1"/>
  <c r="JK67" i="1"/>
  <c r="JL67" i="1"/>
  <c r="JM67" i="1"/>
  <c r="JN67" i="1"/>
  <c r="JO67" i="1"/>
  <c r="JP67" i="1"/>
  <c r="JQ67" i="1"/>
  <c r="JR67" i="1"/>
  <c r="JS67" i="1"/>
  <c r="JT67" i="1"/>
  <c r="JU67" i="1"/>
  <c r="JV67" i="1"/>
  <c r="JW67" i="1"/>
  <c r="JX67" i="1"/>
  <c r="JY67" i="1"/>
  <c r="JZ67" i="1"/>
  <c r="KA67" i="1"/>
  <c r="KB67" i="1"/>
  <c r="KC67" i="1"/>
  <c r="KD67" i="1"/>
  <c r="KE67" i="1"/>
  <c r="KF67" i="1"/>
  <c r="KG67" i="1"/>
  <c r="KH67" i="1"/>
  <c r="KI67" i="1"/>
  <c r="KJ67" i="1"/>
  <c r="KK67" i="1"/>
  <c r="KL67" i="1"/>
  <c r="KM67" i="1"/>
  <c r="KN67" i="1"/>
  <c r="KO67" i="1"/>
  <c r="KP67" i="1"/>
  <c r="KQ67" i="1"/>
  <c r="KR67" i="1"/>
  <c r="KS67" i="1"/>
  <c r="KT67" i="1"/>
  <c r="KU67" i="1"/>
  <c r="KV67" i="1"/>
  <c r="KW67" i="1"/>
  <c r="KX67" i="1"/>
  <c r="KY67" i="1"/>
  <c r="KZ67" i="1"/>
  <c r="LA67" i="1"/>
  <c r="LB67" i="1"/>
  <c r="LC67" i="1"/>
  <c r="LD67" i="1"/>
  <c r="LE67" i="1"/>
  <c r="LF67" i="1"/>
  <c r="LG67" i="1"/>
  <c r="LH67" i="1"/>
  <c r="LI67" i="1"/>
  <c r="LJ67" i="1"/>
  <c r="LK67" i="1"/>
  <c r="LL67" i="1"/>
  <c r="LM67" i="1"/>
  <c r="LN67" i="1"/>
  <c r="LO67" i="1"/>
  <c r="LP67" i="1"/>
  <c r="LQ67" i="1"/>
  <c r="LR67" i="1"/>
  <c r="LS67" i="1"/>
  <c r="LT67" i="1"/>
  <c r="LU67" i="1"/>
  <c r="LV67" i="1"/>
  <c r="LW67" i="1"/>
  <c r="LX67" i="1"/>
  <c r="LY67" i="1"/>
  <c r="LZ67" i="1"/>
  <c r="MA67" i="1"/>
  <c r="MB67" i="1"/>
  <c r="MC67" i="1"/>
  <c r="MD67" i="1"/>
  <c r="ME67" i="1"/>
  <c r="MF67" i="1"/>
  <c r="MG67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F65" i="1"/>
  <c r="HG65" i="1"/>
  <c r="HH65" i="1"/>
  <c r="HI65" i="1"/>
  <c r="HJ65" i="1"/>
  <c r="HK65" i="1"/>
  <c r="HL65" i="1"/>
  <c r="HM65" i="1"/>
  <c r="HN65" i="1"/>
  <c r="HO65" i="1"/>
  <c r="HP65" i="1"/>
  <c r="HQ65" i="1"/>
  <c r="HR65" i="1"/>
  <c r="HS65" i="1"/>
  <c r="HT65" i="1"/>
  <c r="HU65" i="1"/>
  <c r="HV65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IW65" i="1"/>
  <c r="IX65" i="1"/>
  <c r="IY65" i="1"/>
  <c r="IZ65" i="1"/>
  <c r="JA65" i="1"/>
  <c r="JB65" i="1"/>
  <c r="JC65" i="1"/>
  <c r="JD65" i="1"/>
  <c r="JE65" i="1"/>
  <c r="JF65" i="1"/>
  <c r="JG65" i="1"/>
  <c r="JH65" i="1"/>
  <c r="JI65" i="1"/>
  <c r="JJ65" i="1"/>
  <c r="JK65" i="1"/>
  <c r="JL65" i="1"/>
  <c r="JM65" i="1"/>
  <c r="JN65" i="1"/>
  <c r="JO65" i="1"/>
  <c r="JP65" i="1"/>
  <c r="JQ65" i="1"/>
  <c r="JR65" i="1"/>
  <c r="JS65" i="1"/>
  <c r="JT65" i="1"/>
  <c r="JU65" i="1"/>
  <c r="JV65" i="1"/>
  <c r="JW65" i="1"/>
  <c r="JX65" i="1"/>
  <c r="JY65" i="1"/>
  <c r="JZ65" i="1"/>
  <c r="KA65" i="1"/>
  <c r="KB65" i="1"/>
  <c r="KC65" i="1"/>
  <c r="KD65" i="1"/>
  <c r="KE65" i="1"/>
  <c r="KF65" i="1"/>
  <c r="KG65" i="1"/>
  <c r="KH65" i="1"/>
  <c r="KI65" i="1"/>
  <c r="KJ65" i="1"/>
  <c r="KK65" i="1"/>
  <c r="KL65" i="1"/>
  <c r="KM65" i="1"/>
  <c r="KN65" i="1"/>
  <c r="KO65" i="1"/>
  <c r="KP65" i="1"/>
  <c r="KQ65" i="1"/>
  <c r="KR65" i="1"/>
  <c r="KS65" i="1"/>
  <c r="KT65" i="1"/>
  <c r="KU65" i="1"/>
  <c r="KV65" i="1"/>
  <c r="KW65" i="1"/>
  <c r="KX65" i="1"/>
  <c r="KY65" i="1"/>
  <c r="KZ65" i="1"/>
  <c r="LA65" i="1"/>
  <c r="LB65" i="1"/>
  <c r="LC65" i="1"/>
  <c r="LD65" i="1"/>
  <c r="LE65" i="1"/>
  <c r="LF65" i="1"/>
  <c r="LG65" i="1"/>
  <c r="LH65" i="1"/>
  <c r="LI65" i="1"/>
  <c r="LJ65" i="1"/>
  <c r="LK65" i="1"/>
  <c r="LL65" i="1"/>
  <c r="LM65" i="1"/>
  <c r="LN65" i="1"/>
  <c r="LO65" i="1"/>
  <c r="LP65" i="1"/>
  <c r="LQ65" i="1"/>
  <c r="LR65" i="1"/>
  <c r="LS65" i="1"/>
  <c r="LT65" i="1"/>
  <c r="LU65" i="1"/>
  <c r="LV65" i="1"/>
  <c r="LW65" i="1"/>
  <c r="LX65" i="1"/>
  <c r="LY65" i="1"/>
  <c r="LZ65" i="1"/>
  <c r="MA65" i="1"/>
  <c r="MB65" i="1"/>
  <c r="MC65" i="1"/>
  <c r="MD65" i="1"/>
  <c r="ME65" i="1"/>
  <c r="MF65" i="1"/>
  <c r="MG65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FY63" i="1"/>
  <c r="FZ63" i="1"/>
  <c r="GA63" i="1"/>
  <c r="GB63" i="1"/>
  <c r="GC63" i="1"/>
  <c r="GD63" i="1"/>
  <c r="GE63" i="1"/>
  <c r="GF63" i="1"/>
  <c r="GG63" i="1"/>
  <c r="GH63" i="1"/>
  <c r="GI63" i="1"/>
  <c r="GJ63" i="1"/>
  <c r="GK63" i="1"/>
  <c r="GL63" i="1"/>
  <c r="GM63" i="1"/>
  <c r="GN63" i="1"/>
  <c r="GO63" i="1"/>
  <c r="GP63" i="1"/>
  <c r="GQ63" i="1"/>
  <c r="GR63" i="1"/>
  <c r="GS63" i="1"/>
  <c r="GT63" i="1"/>
  <c r="GU63" i="1"/>
  <c r="GV63" i="1"/>
  <c r="GW63" i="1"/>
  <c r="GX63" i="1"/>
  <c r="GY63" i="1"/>
  <c r="GZ63" i="1"/>
  <c r="HA63" i="1"/>
  <c r="HB63" i="1"/>
  <c r="HC63" i="1"/>
  <c r="HD63" i="1"/>
  <c r="HE63" i="1"/>
  <c r="HF63" i="1"/>
  <c r="HG63" i="1"/>
  <c r="HH63" i="1"/>
  <c r="HI63" i="1"/>
  <c r="HJ63" i="1"/>
  <c r="HK63" i="1"/>
  <c r="HL63" i="1"/>
  <c r="HM63" i="1"/>
  <c r="HN63" i="1"/>
  <c r="HO63" i="1"/>
  <c r="HP63" i="1"/>
  <c r="HQ63" i="1"/>
  <c r="HR63" i="1"/>
  <c r="HS63" i="1"/>
  <c r="HT63" i="1"/>
  <c r="HU63" i="1"/>
  <c r="HV63" i="1"/>
  <c r="HW63" i="1"/>
  <c r="HX63" i="1"/>
  <c r="HY63" i="1"/>
  <c r="HZ63" i="1"/>
  <c r="IA63" i="1"/>
  <c r="IB63" i="1"/>
  <c r="IC63" i="1"/>
  <c r="ID63" i="1"/>
  <c r="IE63" i="1"/>
  <c r="IF63" i="1"/>
  <c r="IG63" i="1"/>
  <c r="IH63" i="1"/>
  <c r="II63" i="1"/>
  <c r="IJ63" i="1"/>
  <c r="IK63" i="1"/>
  <c r="IL63" i="1"/>
  <c r="IM63" i="1"/>
  <c r="IN63" i="1"/>
  <c r="IO63" i="1"/>
  <c r="IP63" i="1"/>
  <c r="IQ63" i="1"/>
  <c r="IR63" i="1"/>
  <c r="IS63" i="1"/>
  <c r="IT63" i="1"/>
  <c r="IU63" i="1"/>
  <c r="IV63" i="1"/>
  <c r="IW63" i="1"/>
  <c r="IX63" i="1"/>
  <c r="IY63" i="1"/>
  <c r="IZ63" i="1"/>
  <c r="JA63" i="1"/>
  <c r="JB63" i="1"/>
  <c r="JC63" i="1"/>
  <c r="JD63" i="1"/>
  <c r="JE63" i="1"/>
  <c r="JF63" i="1"/>
  <c r="JG63" i="1"/>
  <c r="JH63" i="1"/>
  <c r="JI63" i="1"/>
  <c r="JJ63" i="1"/>
  <c r="JK63" i="1"/>
  <c r="JL63" i="1"/>
  <c r="JM63" i="1"/>
  <c r="JN63" i="1"/>
  <c r="JO63" i="1"/>
  <c r="JP63" i="1"/>
  <c r="JQ63" i="1"/>
  <c r="JR63" i="1"/>
  <c r="JS63" i="1"/>
  <c r="JT63" i="1"/>
  <c r="JU63" i="1"/>
  <c r="JV63" i="1"/>
  <c r="JW63" i="1"/>
  <c r="JX63" i="1"/>
  <c r="JY63" i="1"/>
  <c r="JZ63" i="1"/>
  <c r="KA63" i="1"/>
  <c r="KB63" i="1"/>
  <c r="KC63" i="1"/>
  <c r="KD63" i="1"/>
  <c r="KE63" i="1"/>
  <c r="KF63" i="1"/>
  <c r="KG63" i="1"/>
  <c r="KH63" i="1"/>
  <c r="KI63" i="1"/>
  <c r="KJ63" i="1"/>
  <c r="KK63" i="1"/>
  <c r="KL63" i="1"/>
  <c r="KM63" i="1"/>
  <c r="KN63" i="1"/>
  <c r="KO63" i="1"/>
  <c r="KP63" i="1"/>
  <c r="KQ63" i="1"/>
  <c r="KR63" i="1"/>
  <c r="KS63" i="1"/>
  <c r="KT63" i="1"/>
  <c r="KU63" i="1"/>
  <c r="KV63" i="1"/>
  <c r="KW63" i="1"/>
  <c r="KX63" i="1"/>
  <c r="KY63" i="1"/>
  <c r="KZ63" i="1"/>
  <c r="LA63" i="1"/>
  <c r="LB63" i="1"/>
  <c r="LC63" i="1"/>
  <c r="LD63" i="1"/>
  <c r="LE63" i="1"/>
  <c r="LF63" i="1"/>
  <c r="LG63" i="1"/>
  <c r="LH63" i="1"/>
  <c r="LI63" i="1"/>
  <c r="LJ63" i="1"/>
  <c r="LK63" i="1"/>
  <c r="LL63" i="1"/>
  <c r="LM63" i="1"/>
  <c r="LN63" i="1"/>
  <c r="LO63" i="1"/>
  <c r="LP63" i="1"/>
  <c r="LQ63" i="1"/>
  <c r="LR63" i="1"/>
  <c r="LS63" i="1"/>
  <c r="LT63" i="1"/>
  <c r="LU63" i="1"/>
  <c r="LV63" i="1"/>
  <c r="LW63" i="1"/>
  <c r="LX63" i="1"/>
  <c r="LY63" i="1"/>
  <c r="LZ63" i="1"/>
  <c r="MA63" i="1"/>
  <c r="MB63" i="1"/>
  <c r="MC63" i="1"/>
  <c r="MD63" i="1"/>
  <c r="ME63" i="1"/>
  <c r="MF63" i="1"/>
  <c r="MG63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P61" i="1"/>
  <c r="EQ61" i="1"/>
  <c r="ER61" i="1"/>
  <c r="ES61" i="1"/>
  <c r="ET61" i="1"/>
  <c r="EU61" i="1"/>
  <c r="EV61" i="1"/>
  <c r="EW61" i="1"/>
  <c r="EX61" i="1"/>
  <c r="EY61" i="1"/>
  <c r="EZ61" i="1"/>
  <c r="FA61" i="1"/>
  <c r="FB61" i="1"/>
  <c r="FC61" i="1"/>
  <c r="FD61" i="1"/>
  <c r="FE61" i="1"/>
  <c r="FF61" i="1"/>
  <c r="FG61" i="1"/>
  <c r="FH61" i="1"/>
  <c r="FI61" i="1"/>
  <c r="FJ61" i="1"/>
  <c r="FK61" i="1"/>
  <c r="FL61" i="1"/>
  <c r="FM61" i="1"/>
  <c r="FN61" i="1"/>
  <c r="FO61" i="1"/>
  <c r="FP61" i="1"/>
  <c r="FQ61" i="1"/>
  <c r="FR61" i="1"/>
  <c r="FS61" i="1"/>
  <c r="FT61" i="1"/>
  <c r="FU61" i="1"/>
  <c r="FV61" i="1"/>
  <c r="FW61" i="1"/>
  <c r="FX61" i="1"/>
  <c r="FY61" i="1"/>
  <c r="FZ61" i="1"/>
  <c r="GA61" i="1"/>
  <c r="GB61" i="1"/>
  <c r="GC61" i="1"/>
  <c r="GD61" i="1"/>
  <c r="GE61" i="1"/>
  <c r="GF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GS61" i="1"/>
  <c r="GT61" i="1"/>
  <c r="GU61" i="1"/>
  <c r="GV61" i="1"/>
  <c r="GW61" i="1"/>
  <c r="GX61" i="1"/>
  <c r="GY61" i="1"/>
  <c r="GZ61" i="1"/>
  <c r="HA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P61" i="1"/>
  <c r="HQ61" i="1"/>
  <c r="HR61" i="1"/>
  <c r="HS61" i="1"/>
  <c r="HT61" i="1"/>
  <c r="HU61" i="1"/>
  <c r="HV61" i="1"/>
  <c r="HW61" i="1"/>
  <c r="HX61" i="1"/>
  <c r="HY61" i="1"/>
  <c r="HZ61" i="1"/>
  <c r="IA61" i="1"/>
  <c r="IB61" i="1"/>
  <c r="IC61" i="1"/>
  <c r="ID61" i="1"/>
  <c r="IE61" i="1"/>
  <c r="IF61" i="1"/>
  <c r="IG61" i="1"/>
  <c r="IH61" i="1"/>
  <c r="II61" i="1"/>
  <c r="IJ61" i="1"/>
  <c r="IK61" i="1"/>
  <c r="IL61" i="1"/>
  <c r="IM61" i="1"/>
  <c r="IN61" i="1"/>
  <c r="IO61" i="1"/>
  <c r="IP61" i="1"/>
  <c r="IQ61" i="1"/>
  <c r="IR61" i="1"/>
  <c r="IS61" i="1"/>
  <c r="IT61" i="1"/>
  <c r="IU61" i="1"/>
  <c r="IV61" i="1"/>
  <c r="IW61" i="1"/>
  <c r="IX61" i="1"/>
  <c r="IY61" i="1"/>
  <c r="IZ61" i="1"/>
  <c r="JA61" i="1"/>
  <c r="JB61" i="1"/>
  <c r="JC61" i="1"/>
  <c r="JD61" i="1"/>
  <c r="JE61" i="1"/>
  <c r="JF61" i="1"/>
  <c r="JG61" i="1"/>
  <c r="JH61" i="1"/>
  <c r="JI61" i="1"/>
  <c r="JJ61" i="1"/>
  <c r="JK61" i="1"/>
  <c r="JL61" i="1"/>
  <c r="JM61" i="1"/>
  <c r="JN61" i="1"/>
  <c r="JO61" i="1"/>
  <c r="JP61" i="1"/>
  <c r="JQ61" i="1"/>
  <c r="JR61" i="1"/>
  <c r="JS61" i="1"/>
  <c r="JT61" i="1"/>
  <c r="JU61" i="1"/>
  <c r="JV61" i="1"/>
  <c r="JW61" i="1"/>
  <c r="JX61" i="1"/>
  <c r="JY61" i="1"/>
  <c r="JZ61" i="1"/>
  <c r="KA61" i="1"/>
  <c r="KB61" i="1"/>
  <c r="KC61" i="1"/>
  <c r="KD61" i="1"/>
  <c r="KE61" i="1"/>
  <c r="KF61" i="1"/>
  <c r="KG61" i="1"/>
  <c r="KH61" i="1"/>
  <c r="KI61" i="1"/>
  <c r="KJ61" i="1"/>
  <c r="KK61" i="1"/>
  <c r="KL61" i="1"/>
  <c r="KM61" i="1"/>
  <c r="KN61" i="1"/>
  <c r="KO61" i="1"/>
  <c r="KP61" i="1"/>
  <c r="KQ61" i="1"/>
  <c r="KR61" i="1"/>
  <c r="KS61" i="1"/>
  <c r="KT61" i="1"/>
  <c r="KU61" i="1"/>
  <c r="KV61" i="1"/>
  <c r="KW61" i="1"/>
  <c r="KX61" i="1"/>
  <c r="KY61" i="1"/>
  <c r="KZ61" i="1"/>
  <c r="LA61" i="1"/>
  <c r="LB61" i="1"/>
  <c r="LC61" i="1"/>
  <c r="LD61" i="1"/>
  <c r="LE61" i="1"/>
  <c r="LF61" i="1"/>
  <c r="LG61" i="1"/>
  <c r="LH61" i="1"/>
  <c r="LI61" i="1"/>
  <c r="LJ61" i="1"/>
  <c r="LK61" i="1"/>
  <c r="LL61" i="1"/>
  <c r="LM61" i="1"/>
  <c r="LN61" i="1"/>
  <c r="LO61" i="1"/>
  <c r="LP61" i="1"/>
  <c r="LQ61" i="1"/>
  <c r="LR61" i="1"/>
  <c r="LS61" i="1"/>
  <c r="LT61" i="1"/>
  <c r="LU61" i="1"/>
  <c r="LV61" i="1"/>
  <c r="LW61" i="1"/>
  <c r="LX61" i="1"/>
  <c r="LY61" i="1"/>
  <c r="LZ61" i="1"/>
  <c r="MA61" i="1"/>
  <c r="MB61" i="1"/>
  <c r="MC61" i="1"/>
  <c r="MD61" i="1"/>
  <c r="ME61" i="1"/>
  <c r="MF61" i="1"/>
  <c r="MG61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P59" i="1"/>
  <c r="EQ59" i="1"/>
  <c r="ER59" i="1"/>
  <c r="ES59" i="1"/>
  <c r="ET59" i="1"/>
  <c r="EU59" i="1"/>
  <c r="EV59" i="1"/>
  <c r="EW59" i="1"/>
  <c r="EX59" i="1"/>
  <c r="EY59" i="1"/>
  <c r="EZ59" i="1"/>
  <c r="FA59" i="1"/>
  <c r="FB59" i="1"/>
  <c r="FC59" i="1"/>
  <c r="FD59" i="1"/>
  <c r="FE59" i="1"/>
  <c r="FF59" i="1"/>
  <c r="FG59" i="1"/>
  <c r="FH59" i="1"/>
  <c r="FI59" i="1"/>
  <c r="FJ59" i="1"/>
  <c r="FK59" i="1"/>
  <c r="FL59" i="1"/>
  <c r="FM59" i="1"/>
  <c r="FN59" i="1"/>
  <c r="FO59" i="1"/>
  <c r="FP59" i="1"/>
  <c r="FQ59" i="1"/>
  <c r="FR59" i="1"/>
  <c r="FS59" i="1"/>
  <c r="FT59" i="1"/>
  <c r="FU59" i="1"/>
  <c r="FV59" i="1"/>
  <c r="FW59" i="1"/>
  <c r="FX59" i="1"/>
  <c r="FY59" i="1"/>
  <c r="FZ59" i="1"/>
  <c r="GA59" i="1"/>
  <c r="GB59" i="1"/>
  <c r="GC59" i="1"/>
  <c r="GD59" i="1"/>
  <c r="GE59" i="1"/>
  <c r="GF59" i="1"/>
  <c r="GG59" i="1"/>
  <c r="GH59" i="1"/>
  <c r="GI59" i="1"/>
  <c r="GJ59" i="1"/>
  <c r="GK59" i="1"/>
  <c r="GL59" i="1"/>
  <c r="GM59" i="1"/>
  <c r="GN59" i="1"/>
  <c r="GO59" i="1"/>
  <c r="GP59" i="1"/>
  <c r="GQ59" i="1"/>
  <c r="GR59" i="1"/>
  <c r="GS59" i="1"/>
  <c r="GT59" i="1"/>
  <c r="GU59" i="1"/>
  <c r="GV59" i="1"/>
  <c r="GW59" i="1"/>
  <c r="GX59" i="1"/>
  <c r="GY59" i="1"/>
  <c r="GZ59" i="1"/>
  <c r="HA59" i="1"/>
  <c r="HB59" i="1"/>
  <c r="HC59" i="1"/>
  <c r="HD59" i="1"/>
  <c r="HE59" i="1"/>
  <c r="HF59" i="1"/>
  <c r="HG59" i="1"/>
  <c r="HH59" i="1"/>
  <c r="HI59" i="1"/>
  <c r="HJ59" i="1"/>
  <c r="HK59" i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Y59" i="1"/>
  <c r="HZ59" i="1"/>
  <c r="IA59" i="1"/>
  <c r="IB59" i="1"/>
  <c r="IC59" i="1"/>
  <c r="ID59" i="1"/>
  <c r="IE59" i="1"/>
  <c r="IF59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Z59" i="1"/>
  <c r="JA59" i="1"/>
  <c r="JB59" i="1"/>
  <c r="JC59" i="1"/>
  <c r="JD59" i="1"/>
  <c r="JE59" i="1"/>
  <c r="JF59" i="1"/>
  <c r="JG59" i="1"/>
  <c r="JH59" i="1"/>
  <c r="JI59" i="1"/>
  <c r="JJ59" i="1"/>
  <c r="JK59" i="1"/>
  <c r="JL59" i="1"/>
  <c r="JM59" i="1"/>
  <c r="JN59" i="1"/>
  <c r="JO59" i="1"/>
  <c r="JP59" i="1"/>
  <c r="JQ59" i="1"/>
  <c r="JR59" i="1"/>
  <c r="JS59" i="1"/>
  <c r="JT59" i="1"/>
  <c r="JU59" i="1"/>
  <c r="JV59" i="1"/>
  <c r="JW59" i="1"/>
  <c r="JX59" i="1"/>
  <c r="JY59" i="1"/>
  <c r="JZ59" i="1"/>
  <c r="KA59" i="1"/>
  <c r="KB59" i="1"/>
  <c r="KC59" i="1"/>
  <c r="KD59" i="1"/>
  <c r="KE59" i="1"/>
  <c r="KF59" i="1"/>
  <c r="KG59" i="1"/>
  <c r="KH59" i="1"/>
  <c r="KI59" i="1"/>
  <c r="KJ59" i="1"/>
  <c r="KK59" i="1"/>
  <c r="KL59" i="1"/>
  <c r="KM59" i="1"/>
  <c r="KN59" i="1"/>
  <c r="KO59" i="1"/>
  <c r="KP59" i="1"/>
  <c r="KQ59" i="1"/>
  <c r="KR59" i="1"/>
  <c r="KS59" i="1"/>
  <c r="KT59" i="1"/>
  <c r="KU59" i="1"/>
  <c r="KV59" i="1"/>
  <c r="KW59" i="1"/>
  <c r="KX59" i="1"/>
  <c r="KY59" i="1"/>
  <c r="KZ59" i="1"/>
  <c r="LA59" i="1"/>
  <c r="LB59" i="1"/>
  <c r="LC59" i="1"/>
  <c r="LD59" i="1"/>
  <c r="LE59" i="1"/>
  <c r="LF59" i="1"/>
  <c r="LG59" i="1"/>
  <c r="LH59" i="1"/>
  <c r="LI59" i="1"/>
  <c r="LJ59" i="1"/>
  <c r="LK59" i="1"/>
  <c r="LL59" i="1"/>
  <c r="LM59" i="1"/>
  <c r="LN59" i="1"/>
  <c r="LO59" i="1"/>
  <c r="LP59" i="1"/>
  <c r="LQ59" i="1"/>
  <c r="LR59" i="1"/>
  <c r="LS59" i="1"/>
  <c r="LT59" i="1"/>
  <c r="LU59" i="1"/>
  <c r="LV59" i="1"/>
  <c r="LW59" i="1"/>
  <c r="LX59" i="1"/>
  <c r="LY59" i="1"/>
  <c r="LZ59" i="1"/>
  <c r="MA59" i="1"/>
  <c r="MB59" i="1"/>
  <c r="MC59" i="1"/>
  <c r="MD59" i="1"/>
  <c r="ME59" i="1"/>
  <c r="MF59" i="1"/>
  <c r="MG59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HF57" i="1"/>
  <c r="HG57" i="1"/>
  <c r="HH57" i="1"/>
  <c r="HI57" i="1"/>
  <c r="HJ57" i="1"/>
  <c r="HK57" i="1"/>
  <c r="HL57" i="1"/>
  <c r="HM57" i="1"/>
  <c r="HN57" i="1"/>
  <c r="HO57" i="1"/>
  <c r="HP57" i="1"/>
  <c r="HQ57" i="1"/>
  <c r="HR57" i="1"/>
  <c r="HS57" i="1"/>
  <c r="HT57" i="1"/>
  <c r="HU57" i="1"/>
  <c r="HV57" i="1"/>
  <c r="HW57" i="1"/>
  <c r="HX57" i="1"/>
  <c r="HY57" i="1"/>
  <c r="HZ57" i="1"/>
  <c r="IA57" i="1"/>
  <c r="IB57" i="1"/>
  <c r="IC57" i="1"/>
  <c r="ID57" i="1"/>
  <c r="IE57" i="1"/>
  <c r="IF57" i="1"/>
  <c r="IG57" i="1"/>
  <c r="IH57" i="1"/>
  <c r="II57" i="1"/>
  <c r="IJ57" i="1"/>
  <c r="IK57" i="1"/>
  <c r="IL57" i="1"/>
  <c r="IM57" i="1"/>
  <c r="IN57" i="1"/>
  <c r="IO57" i="1"/>
  <c r="IP57" i="1"/>
  <c r="IQ57" i="1"/>
  <c r="IR57" i="1"/>
  <c r="IS57" i="1"/>
  <c r="IT57" i="1"/>
  <c r="IU57" i="1"/>
  <c r="IV57" i="1"/>
  <c r="IW57" i="1"/>
  <c r="IX57" i="1"/>
  <c r="IY57" i="1"/>
  <c r="IZ57" i="1"/>
  <c r="JA57" i="1"/>
  <c r="JB57" i="1"/>
  <c r="JC57" i="1"/>
  <c r="JD57" i="1"/>
  <c r="JE57" i="1"/>
  <c r="JF57" i="1"/>
  <c r="JG57" i="1"/>
  <c r="JH57" i="1"/>
  <c r="JI57" i="1"/>
  <c r="JJ57" i="1"/>
  <c r="JK57" i="1"/>
  <c r="JL57" i="1"/>
  <c r="JM57" i="1"/>
  <c r="JN57" i="1"/>
  <c r="JO57" i="1"/>
  <c r="JP57" i="1"/>
  <c r="JQ57" i="1"/>
  <c r="JR57" i="1"/>
  <c r="JS57" i="1"/>
  <c r="JT57" i="1"/>
  <c r="JU57" i="1"/>
  <c r="JV57" i="1"/>
  <c r="JW57" i="1"/>
  <c r="JX57" i="1"/>
  <c r="JY57" i="1"/>
  <c r="JZ57" i="1"/>
  <c r="KA57" i="1"/>
  <c r="KB57" i="1"/>
  <c r="KC57" i="1"/>
  <c r="KD57" i="1"/>
  <c r="KE57" i="1"/>
  <c r="KF57" i="1"/>
  <c r="KG57" i="1"/>
  <c r="KH57" i="1"/>
  <c r="KI57" i="1"/>
  <c r="KJ57" i="1"/>
  <c r="KK57" i="1"/>
  <c r="KL57" i="1"/>
  <c r="KM57" i="1"/>
  <c r="KN57" i="1"/>
  <c r="KO57" i="1"/>
  <c r="KP57" i="1"/>
  <c r="KQ57" i="1"/>
  <c r="KR57" i="1"/>
  <c r="KS57" i="1"/>
  <c r="KT57" i="1"/>
  <c r="KU57" i="1"/>
  <c r="KV57" i="1"/>
  <c r="KW57" i="1"/>
  <c r="KX57" i="1"/>
  <c r="KY57" i="1"/>
  <c r="KZ57" i="1"/>
  <c r="LA57" i="1"/>
  <c r="LB57" i="1"/>
  <c r="LC57" i="1"/>
  <c r="LD57" i="1"/>
  <c r="LE57" i="1"/>
  <c r="LF57" i="1"/>
  <c r="LG57" i="1"/>
  <c r="LH57" i="1"/>
  <c r="LI57" i="1"/>
  <c r="LJ57" i="1"/>
  <c r="LK57" i="1"/>
  <c r="LL57" i="1"/>
  <c r="LM57" i="1"/>
  <c r="LN57" i="1"/>
  <c r="LO57" i="1"/>
  <c r="LP57" i="1"/>
  <c r="LQ57" i="1"/>
  <c r="LR57" i="1"/>
  <c r="LS57" i="1"/>
  <c r="LT57" i="1"/>
  <c r="LU57" i="1"/>
  <c r="LV57" i="1"/>
  <c r="LW57" i="1"/>
  <c r="LX57" i="1"/>
  <c r="LY57" i="1"/>
  <c r="LZ57" i="1"/>
  <c r="MA57" i="1"/>
  <c r="MB57" i="1"/>
  <c r="MC57" i="1"/>
  <c r="MD57" i="1"/>
  <c r="ME57" i="1"/>
  <c r="MF57" i="1"/>
  <c r="MG57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FP55" i="1"/>
  <c r="FQ55" i="1"/>
  <c r="FR55" i="1"/>
  <c r="FS55" i="1"/>
  <c r="FT55" i="1"/>
  <c r="FU55" i="1"/>
  <c r="FV55" i="1"/>
  <c r="FW55" i="1"/>
  <c r="FX55" i="1"/>
  <c r="FY55" i="1"/>
  <c r="FZ55" i="1"/>
  <c r="GA55" i="1"/>
  <c r="GB55" i="1"/>
  <c r="GC55" i="1"/>
  <c r="GD55" i="1"/>
  <c r="GE55" i="1"/>
  <c r="GF55" i="1"/>
  <c r="GG55" i="1"/>
  <c r="GH55" i="1"/>
  <c r="GI55" i="1"/>
  <c r="GJ55" i="1"/>
  <c r="GK55" i="1"/>
  <c r="GL55" i="1"/>
  <c r="GM55" i="1"/>
  <c r="GN55" i="1"/>
  <c r="GO55" i="1"/>
  <c r="GP55" i="1"/>
  <c r="GQ55" i="1"/>
  <c r="GR55" i="1"/>
  <c r="GS55" i="1"/>
  <c r="GT55" i="1"/>
  <c r="GU55" i="1"/>
  <c r="GV55" i="1"/>
  <c r="GW55" i="1"/>
  <c r="GX55" i="1"/>
  <c r="GY55" i="1"/>
  <c r="GZ55" i="1"/>
  <c r="HA55" i="1"/>
  <c r="HB55" i="1"/>
  <c r="HC55" i="1"/>
  <c r="HD55" i="1"/>
  <c r="HE55" i="1"/>
  <c r="HF55" i="1"/>
  <c r="HG55" i="1"/>
  <c r="HH55" i="1"/>
  <c r="HI55" i="1"/>
  <c r="HJ55" i="1"/>
  <c r="HK55" i="1"/>
  <c r="HL55" i="1"/>
  <c r="HM55" i="1"/>
  <c r="HN55" i="1"/>
  <c r="HO55" i="1"/>
  <c r="HP55" i="1"/>
  <c r="HQ55" i="1"/>
  <c r="HR55" i="1"/>
  <c r="HS55" i="1"/>
  <c r="HT55" i="1"/>
  <c r="HU55" i="1"/>
  <c r="HV55" i="1"/>
  <c r="HW55" i="1"/>
  <c r="HX55" i="1"/>
  <c r="HY55" i="1"/>
  <c r="HZ55" i="1"/>
  <c r="IA55" i="1"/>
  <c r="IB55" i="1"/>
  <c r="IC55" i="1"/>
  <c r="ID55" i="1"/>
  <c r="IE55" i="1"/>
  <c r="IF55" i="1"/>
  <c r="IG55" i="1"/>
  <c r="IH55" i="1"/>
  <c r="II55" i="1"/>
  <c r="IJ55" i="1"/>
  <c r="IK55" i="1"/>
  <c r="IL55" i="1"/>
  <c r="IM55" i="1"/>
  <c r="IN55" i="1"/>
  <c r="IO55" i="1"/>
  <c r="IP55" i="1"/>
  <c r="IQ55" i="1"/>
  <c r="IR55" i="1"/>
  <c r="IS55" i="1"/>
  <c r="IT55" i="1"/>
  <c r="IU55" i="1"/>
  <c r="IV55" i="1"/>
  <c r="IW55" i="1"/>
  <c r="IX55" i="1"/>
  <c r="IY55" i="1"/>
  <c r="IZ55" i="1"/>
  <c r="JA55" i="1"/>
  <c r="JB55" i="1"/>
  <c r="JC55" i="1"/>
  <c r="JD55" i="1"/>
  <c r="JE55" i="1"/>
  <c r="JF55" i="1"/>
  <c r="JG55" i="1"/>
  <c r="JH55" i="1"/>
  <c r="JI55" i="1"/>
  <c r="JJ55" i="1"/>
  <c r="JK55" i="1"/>
  <c r="JL55" i="1"/>
  <c r="JM55" i="1"/>
  <c r="JN55" i="1"/>
  <c r="JO55" i="1"/>
  <c r="JP55" i="1"/>
  <c r="JQ55" i="1"/>
  <c r="JR55" i="1"/>
  <c r="JS55" i="1"/>
  <c r="JT55" i="1"/>
  <c r="JU55" i="1"/>
  <c r="JV55" i="1"/>
  <c r="JW55" i="1"/>
  <c r="JX55" i="1"/>
  <c r="JY55" i="1"/>
  <c r="JZ55" i="1"/>
  <c r="KA55" i="1"/>
  <c r="KB55" i="1"/>
  <c r="KC55" i="1"/>
  <c r="KD55" i="1"/>
  <c r="KE55" i="1"/>
  <c r="KF55" i="1"/>
  <c r="KG55" i="1"/>
  <c r="KH55" i="1"/>
  <c r="KI55" i="1"/>
  <c r="KJ55" i="1"/>
  <c r="KK55" i="1"/>
  <c r="KL55" i="1"/>
  <c r="KM55" i="1"/>
  <c r="KN55" i="1"/>
  <c r="KO55" i="1"/>
  <c r="KP55" i="1"/>
  <c r="KQ55" i="1"/>
  <c r="KR55" i="1"/>
  <c r="KS55" i="1"/>
  <c r="KT55" i="1"/>
  <c r="KU55" i="1"/>
  <c r="KV55" i="1"/>
  <c r="KW55" i="1"/>
  <c r="KX55" i="1"/>
  <c r="KY55" i="1"/>
  <c r="KZ55" i="1"/>
  <c r="LA55" i="1"/>
  <c r="LB55" i="1"/>
  <c r="LC55" i="1"/>
  <c r="LD55" i="1"/>
  <c r="LE55" i="1"/>
  <c r="LF55" i="1"/>
  <c r="LG55" i="1"/>
  <c r="LH55" i="1"/>
  <c r="LI55" i="1"/>
  <c r="LJ55" i="1"/>
  <c r="LK55" i="1"/>
  <c r="LL55" i="1"/>
  <c r="LM55" i="1"/>
  <c r="LN55" i="1"/>
  <c r="LO55" i="1"/>
  <c r="LP55" i="1"/>
  <c r="LQ55" i="1"/>
  <c r="LR55" i="1"/>
  <c r="LS55" i="1"/>
  <c r="LT55" i="1"/>
  <c r="LU55" i="1"/>
  <c r="LV55" i="1"/>
  <c r="LW55" i="1"/>
  <c r="LX55" i="1"/>
  <c r="LY55" i="1"/>
  <c r="LZ55" i="1"/>
  <c r="MA55" i="1"/>
  <c r="MB55" i="1"/>
  <c r="MC55" i="1"/>
  <c r="MD55" i="1"/>
  <c r="ME55" i="1"/>
  <c r="MF55" i="1"/>
  <c r="MG55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FS53" i="1"/>
  <c r="FT53" i="1"/>
  <c r="FU53" i="1"/>
  <c r="FV53" i="1"/>
  <c r="FW53" i="1"/>
  <c r="FX53" i="1"/>
  <c r="FY53" i="1"/>
  <c r="FZ53" i="1"/>
  <c r="GA53" i="1"/>
  <c r="GB53" i="1"/>
  <c r="GC53" i="1"/>
  <c r="GD53" i="1"/>
  <c r="GE53" i="1"/>
  <c r="GF53" i="1"/>
  <c r="GG53" i="1"/>
  <c r="GH53" i="1"/>
  <c r="GI53" i="1"/>
  <c r="GJ53" i="1"/>
  <c r="GK53" i="1"/>
  <c r="GL53" i="1"/>
  <c r="GM53" i="1"/>
  <c r="GN53" i="1"/>
  <c r="GO53" i="1"/>
  <c r="GP53" i="1"/>
  <c r="GQ53" i="1"/>
  <c r="GR53" i="1"/>
  <c r="GS53" i="1"/>
  <c r="GT53" i="1"/>
  <c r="GU53" i="1"/>
  <c r="GV53" i="1"/>
  <c r="GW53" i="1"/>
  <c r="GX53" i="1"/>
  <c r="GY53" i="1"/>
  <c r="GZ53" i="1"/>
  <c r="HA53" i="1"/>
  <c r="HB53" i="1"/>
  <c r="HC53" i="1"/>
  <c r="HD53" i="1"/>
  <c r="HE53" i="1"/>
  <c r="HF53" i="1"/>
  <c r="HG53" i="1"/>
  <c r="HH53" i="1"/>
  <c r="HI53" i="1"/>
  <c r="HJ53" i="1"/>
  <c r="HK53" i="1"/>
  <c r="HL53" i="1"/>
  <c r="HM53" i="1"/>
  <c r="HN53" i="1"/>
  <c r="HO53" i="1"/>
  <c r="HP53" i="1"/>
  <c r="HQ53" i="1"/>
  <c r="HR53" i="1"/>
  <c r="HS53" i="1"/>
  <c r="HT53" i="1"/>
  <c r="HU53" i="1"/>
  <c r="HV53" i="1"/>
  <c r="HW53" i="1"/>
  <c r="HX53" i="1"/>
  <c r="HY53" i="1"/>
  <c r="HZ53" i="1"/>
  <c r="IA53" i="1"/>
  <c r="IB53" i="1"/>
  <c r="IC53" i="1"/>
  <c r="ID53" i="1"/>
  <c r="IE53" i="1"/>
  <c r="IF53" i="1"/>
  <c r="IG53" i="1"/>
  <c r="IH53" i="1"/>
  <c r="II53" i="1"/>
  <c r="IJ53" i="1"/>
  <c r="IK53" i="1"/>
  <c r="IL53" i="1"/>
  <c r="IM53" i="1"/>
  <c r="IN53" i="1"/>
  <c r="IO53" i="1"/>
  <c r="IP53" i="1"/>
  <c r="IQ53" i="1"/>
  <c r="IR53" i="1"/>
  <c r="IS53" i="1"/>
  <c r="IT53" i="1"/>
  <c r="IU53" i="1"/>
  <c r="IV53" i="1"/>
  <c r="IW53" i="1"/>
  <c r="IX53" i="1"/>
  <c r="IY53" i="1"/>
  <c r="IZ53" i="1"/>
  <c r="JA53" i="1"/>
  <c r="JB53" i="1"/>
  <c r="JC53" i="1"/>
  <c r="JD53" i="1"/>
  <c r="JE53" i="1"/>
  <c r="JF53" i="1"/>
  <c r="JG53" i="1"/>
  <c r="JH53" i="1"/>
  <c r="JI53" i="1"/>
  <c r="JJ53" i="1"/>
  <c r="JK53" i="1"/>
  <c r="JL53" i="1"/>
  <c r="JM53" i="1"/>
  <c r="JN53" i="1"/>
  <c r="JO53" i="1"/>
  <c r="JP53" i="1"/>
  <c r="JQ53" i="1"/>
  <c r="JR53" i="1"/>
  <c r="JS53" i="1"/>
  <c r="JT53" i="1"/>
  <c r="JU53" i="1"/>
  <c r="JV53" i="1"/>
  <c r="JW53" i="1"/>
  <c r="JX53" i="1"/>
  <c r="JY53" i="1"/>
  <c r="JZ53" i="1"/>
  <c r="KA53" i="1"/>
  <c r="KB53" i="1"/>
  <c r="KC53" i="1"/>
  <c r="KD53" i="1"/>
  <c r="KE53" i="1"/>
  <c r="KF53" i="1"/>
  <c r="KG53" i="1"/>
  <c r="KH53" i="1"/>
  <c r="KI53" i="1"/>
  <c r="KJ53" i="1"/>
  <c r="KK53" i="1"/>
  <c r="KL53" i="1"/>
  <c r="KM53" i="1"/>
  <c r="KN53" i="1"/>
  <c r="KO53" i="1"/>
  <c r="KP53" i="1"/>
  <c r="KQ53" i="1"/>
  <c r="KR53" i="1"/>
  <c r="KS53" i="1"/>
  <c r="KT53" i="1"/>
  <c r="KU53" i="1"/>
  <c r="KV53" i="1"/>
  <c r="KW53" i="1"/>
  <c r="KX53" i="1"/>
  <c r="KY53" i="1"/>
  <c r="KZ53" i="1"/>
  <c r="LA53" i="1"/>
  <c r="LB53" i="1"/>
  <c r="LC53" i="1"/>
  <c r="LD53" i="1"/>
  <c r="LE53" i="1"/>
  <c r="LF53" i="1"/>
  <c r="LG53" i="1"/>
  <c r="LH53" i="1"/>
  <c r="LI53" i="1"/>
  <c r="LJ53" i="1"/>
  <c r="LK53" i="1"/>
  <c r="LL53" i="1"/>
  <c r="LM53" i="1"/>
  <c r="LN53" i="1"/>
  <c r="LO53" i="1"/>
  <c r="LP53" i="1"/>
  <c r="LQ53" i="1"/>
  <c r="LR53" i="1"/>
  <c r="LS53" i="1"/>
  <c r="LT53" i="1"/>
  <c r="LU53" i="1"/>
  <c r="LV53" i="1"/>
  <c r="LW53" i="1"/>
  <c r="LX53" i="1"/>
  <c r="LY53" i="1"/>
  <c r="LZ53" i="1"/>
  <c r="MA53" i="1"/>
  <c r="MB53" i="1"/>
  <c r="MC53" i="1"/>
  <c r="MD53" i="1"/>
  <c r="ME53" i="1"/>
  <c r="MF53" i="1"/>
  <c r="MG53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EU51" i="1"/>
  <c r="EV51" i="1"/>
  <c r="EW51" i="1"/>
  <c r="EX51" i="1"/>
  <c r="EY51" i="1"/>
  <c r="EZ51" i="1"/>
  <c r="FA51" i="1"/>
  <c r="FB51" i="1"/>
  <c r="FC51" i="1"/>
  <c r="FD51" i="1"/>
  <c r="FE51" i="1"/>
  <c r="FF51" i="1"/>
  <c r="FG51" i="1"/>
  <c r="FH51" i="1"/>
  <c r="FI51" i="1"/>
  <c r="FJ51" i="1"/>
  <c r="FK51" i="1"/>
  <c r="FL51" i="1"/>
  <c r="FM51" i="1"/>
  <c r="FN51" i="1"/>
  <c r="FO51" i="1"/>
  <c r="FP51" i="1"/>
  <c r="FQ51" i="1"/>
  <c r="FR51" i="1"/>
  <c r="FS51" i="1"/>
  <c r="FT51" i="1"/>
  <c r="FU51" i="1"/>
  <c r="FV51" i="1"/>
  <c r="FW51" i="1"/>
  <c r="FX51" i="1"/>
  <c r="FY51" i="1"/>
  <c r="FZ51" i="1"/>
  <c r="GA51" i="1"/>
  <c r="GB51" i="1"/>
  <c r="GC51" i="1"/>
  <c r="GD51" i="1"/>
  <c r="GE51" i="1"/>
  <c r="GF51" i="1"/>
  <c r="GG51" i="1"/>
  <c r="GH51" i="1"/>
  <c r="GI51" i="1"/>
  <c r="GJ51" i="1"/>
  <c r="GK51" i="1"/>
  <c r="GL51" i="1"/>
  <c r="GM51" i="1"/>
  <c r="GN51" i="1"/>
  <c r="GO51" i="1"/>
  <c r="GP51" i="1"/>
  <c r="GQ51" i="1"/>
  <c r="GR51" i="1"/>
  <c r="GS51" i="1"/>
  <c r="GT51" i="1"/>
  <c r="GU51" i="1"/>
  <c r="GV51" i="1"/>
  <c r="GW51" i="1"/>
  <c r="GX51" i="1"/>
  <c r="GY51" i="1"/>
  <c r="GZ51" i="1"/>
  <c r="HA51" i="1"/>
  <c r="HB51" i="1"/>
  <c r="HC51" i="1"/>
  <c r="HD51" i="1"/>
  <c r="HE51" i="1"/>
  <c r="HF51" i="1"/>
  <c r="HG51" i="1"/>
  <c r="HH51" i="1"/>
  <c r="HI51" i="1"/>
  <c r="HJ51" i="1"/>
  <c r="HK51" i="1"/>
  <c r="HL51" i="1"/>
  <c r="HM51" i="1"/>
  <c r="HN51" i="1"/>
  <c r="HO51" i="1"/>
  <c r="HP51" i="1"/>
  <c r="HQ51" i="1"/>
  <c r="HR51" i="1"/>
  <c r="HS51" i="1"/>
  <c r="HT51" i="1"/>
  <c r="HU51" i="1"/>
  <c r="HV51" i="1"/>
  <c r="HW51" i="1"/>
  <c r="HX51" i="1"/>
  <c r="HY51" i="1"/>
  <c r="HZ51" i="1"/>
  <c r="IA51" i="1"/>
  <c r="IB51" i="1"/>
  <c r="IC51" i="1"/>
  <c r="ID51" i="1"/>
  <c r="IE51" i="1"/>
  <c r="IF51" i="1"/>
  <c r="IG51" i="1"/>
  <c r="IH51" i="1"/>
  <c r="II51" i="1"/>
  <c r="IJ51" i="1"/>
  <c r="IK51" i="1"/>
  <c r="IL51" i="1"/>
  <c r="IM51" i="1"/>
  <c r="IN51" i="1"/>
  <c r="IO51" i="1"/>
  <c r="IP51" i="1"/>
  <c r="IQ51" i="1"/>
  <c r="IR51" i="1"/>
  <c r="IS51" i="1"/>
  <c r="IT51" i="1"/>
  <c r="IU51" i="1"/>
  <c r="IV51" i="1"/>
  <c r="IW51" i="1"/>
  <c r="IX51" i="1"/>
  <c r="IY51" i="1"/>
  <c r="IZ51" i="1"/>
  <c r="JA51" i="1"/>
  <c r="JB51" i="1"/>
  <c r="JC51" i="1"/>
  <c r="JD51" i="1"/>
  <c r="JE51" i="1"/>
  <c r="JF51" i="1"/>
  <c r="JG51" i="1"/>
  <c r="JH51" i="1"/>
  <c r="JI51" i="1"/>
  <c r="JJ51" i="1"/>
  <c r="JK51" i="1"/>
  <c r="JL51" i="1"/>
  <c r="JM51" i="1"/>
  <c r="JN51" i="1"/>
  <c r="JO51" i="1"/>
  <c r="JP51" i="1"/>
  <c r="JQ51" i="1"/>
  <c r="JR51" i="1"/>
  <c r="JS51" i="1"/>
  <c r="JT51" i="1"/>
  <c r="JU51" i="1"/>
  <c r="JV51" i="1"/>
  <c r="JW51" i="1"/>
  <c r="JX51" i="1"/>
  <c r="JY51" i="1"/>
  <c r="JZ51" i="1"/>
  <c r="KA51" i="1"/>
  <c r="KB51" i="1"/>
  <c r="KC51" i="1"/>
  <c r="KD51" i="1"/>
  <c r="KE51" i="1"/>
  <c r="KF51" i="1"/>
  <c r="KG51" i="1"/>
  <c r="KH51" i="1"/>
  <c r="KI51" i="1"/>
  <c r="KJ51" i="1"/>
  <c r="KK51" i="1"/>
  <c r="KL51" i="1"/>
  <c r="KM51" i="1"/>
  <c r="KN51" i="1"/>
  <c r="KO51" i="1"/>
  <c r="KP51" i="1"/>
  <c r="KQ51" i="1"/>
  <c r="KR51" i="1"/>
  <c r="KS51" i="1"/>
  <c r="KT51" i="1"/>
  <c r="KU51" i="1"/>
  <c r="KV51" i="1"/>
  <c r="KW51" i="1"/>
  <c r="KX51" i="1"/>
  <c r="KY51" i="1"/>
  <c r="KZ51" i="1"/>
  <c r="LA51" i="1"/>
  <c r="LB51" i="1"/>
  <c r="LC51" i="1"/>
  <c r="LD51" i="1"/>
  <c r="LE51" i="1"/>
  <c r="LF51" i="1"/>
  <c r="LG51" i="1"/>
  <c r="LH51" i="1"/>
  <c r="LI51" i="1"/>
  <c r="LJ51" i="1"/>
  <c r="LK51" i="1"/>
  <c r="LL51" i="1"/>
  <c r="LM51" i="1"/>
  <c r="LN51" i="1"/>
  <c r="LO51" i="1"/>
  <c r="LP51" i="1"/>
  <c r="LQ51" i="1"/>
  <c r="LR51" i="1"/>
  <c r="LS51" i="1"/>
  <c r="LT51" i="1"/>
  <c r="LU51" i="1"/>
  <c r="LV51" i="1"/>
  <c r="LW51" i="1"/>
  <c r="LX51" i="1"/>
  <c r="LY51" i="1"/>
  <c r="LZ51" i="1"/>
  <c r="MA51" i="1"/>
  <c r="MB51" i="1"/>
  <c r="MC51" i="1"/>
  <c r="MD51" i="1"/>
  <c r="ME51" i="1"/>
  <c r="MF51" i="1"/>
  <c r="MG51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EU49" i="1"/>
  <c r="EV49" i="1"/>
  <c r="EW49" i="1"/>
  <c r="EX49" i="1"/>
  <c r="EY49" i="1"/>
  <c r="EZ49" i="1"/>
  <c r="FA49" i="1"/>
  <c r="FB49" i="1"/>
  <c r="FC49" i="1"/>
  <c r="FD49" i="1"/>
  <c r="FE49" i="1"/>
  <c r="FF49" i="1"/>
  <c r="FG49" i="1"/>
  <c r="FH49" i="1"/>
  <c r="FI49" i="1"/>
  <c r="FJ49" i="1"/>
  <c r="FK49" i="1"/>
  <c r="FL49" i="1"/>
  <c r="FM49" i="1"/>
  <c r="FN49" i="1"/>
  <c r="FO49" i="1"/>
  <c r="FP49" i="1"/>
  <c r="FQ49" i="1"/>
  <c r="FR49" i="1"/>
  <c r="FS49" i="1"/>
  <c r="FT49" i="1"/>
  <c r="FU49" i="1"/>
  <c r="FV49" i="1"/>
  <c r="FW49" i="1"/>
  <c r="FX49" i="1"/>
  <c r="FY49" i="1"/>
  <c r="FZ49" i="1"/>
  <c r="GA49" i="1"/>
  <c r="GB49" i="1"/>
  <c r="GC49" i="1"/>
  <c r="GD49" i="1"/>
  <c r="GE49" i="1"/>
  <c r="GF49" i="1"/>
  <c r="GG49" i="1"/>
  <c r="GH49" i="1"/>
  <c r="GI49" i="1"/>
  <c r="GJ49" i="1"/>
  <c r="GK49" i="1"/>
  <c r="GL49" i="1"/>
  <c r="GM49" i="1"/>
  <c r="GN49" i="1"/>
  <c r="GO49" i="1"/>
  <c r="GP49" i="1"/>
  <c r="GQ49" i="1"/>
  <c r="GR49" i="1"/>
  <c r="GS49" i="1"/>
  <c r="GT49" i="1"/>
  <c r="GU49" i="1"/>
  <c r="GV49" i="1"/>
  <c r="GW49" i="1"/>
  <c r="GX49" i="1"/>
  <c r="GY49" i="1"/>
  <c r="GZ49" i="1"/>
  <c r="HA49" i="1"/>
  <c r="HB49" i="1"/>
  <c r="HC49" i="1"/>
  <c r="HD49" i="1"/>
  <c r="HE49" i="1"/>
  <c r="HF49" i="1"/>
  <c r="HG49" i="1"/>
  <c r="HH49" i="1"/>
  <c r="HI49" i="1"/>
  <c r="HJ49" i="1"/>
  <c r="HK49" i="1"/>
  <c r="HL49" i="1"/>
  <c r="HM49" i="1"/>
  <c r="HN49" i="1"/>
  <c r="HO49" i="1"/>
  <c r="HP49" i="1"/>
  <c r="HQ49" i="1"/>
  <c r="HR49" i="1"/>
  <c r="HS49" i="1"/>
  <c r="HT49" i="1"/>
  <c r="HU49" i="1"/>
  <c r="HV49" i="1"/>
  <c r="HW49" i="1"/>
  <c r="HX49" i="1"/>
  <c r="HY49" i="1"/>
  <c r="HZ49" i="1"/>
  <c r="IA49" i="1"/>
  <c r="IB49" i="1"/>
  <c r="IC49" i="1"/>
  <c r="ID49" i="1"/>
  <c r="IE49" i="1"/>
  <c r="IF49" i="1"/>
  <c r="IG49" i="1"/>
  <c r="IH49" i="1"/>
  <c r="II49" i="1"/>
  <c r="IJ49" i="1"/>
  <c r="IK49" i="1"/>
  <c r="IL49" i="1"/>
  <c r="IM49" i="1"/>
  <c r="IN49" i="1"/>
  <c r="IO49" i="1"/>
  <c r="IP49" i="1"/>
  <c r="IQ49" i="1"/>
  <c r="IR49" i="1"/>
  <c r="IS49" i="1"/>
  <c r="IT49" i="1"/>
  <c r="IU49" i="1"/>
  <c r="IV49" i="1"/>
  <c r="IW49" i="1"/>
  <c r="IX49" i="1"/>
  <c r="IY49" i="1"/>
  <c r="IZ49" i="1"/>
  <c r="JA49" i="1"/>
  <c r="JB49" i="1"/>
  <c r="JC49" i="1"/>
  <c r="JD49" i="1"/>
  <c r="JE49" i="1"/>
  <c r="JF49" i="1"/>
  <c r="JG49" i="1"/>
  <c r="JH49" i="1"/>
  <c r="JI49" i="1"/>
  <c r="JJ49" i="1"/>
  <c r="JK49" i="1"/>
  <c r="JL49" i="1"/>
  <c r="JM49" i="1"/>
  <c r="JN49" i="1"/>
  <c r="JO49" i="1"/>
  <c r="JP49" i="1"/>
  <c r="JQ49" i="1"/>
  <c r="JR49" i="1"/>
  <c r="JS49" i="1"/>
  <c r="JT49" i="1"/>
  <c r="JU49" i="1"/>
  <c r="JV49" i="1"/>
  <c r="JW49" i="1"/>
  <c r="JX49" i="1"/>
  <c r="JY49" i="1"/>
  <c r="JZ49" i="1"/>
  <c r="KA49" i="1"/>
  <c r="KB49" i="1"/>
  <c r="KC49" i="1"/>
  <c r="KD49" i="1"/>
  <c r="KE49" i="1"/>
  <c r="KF49" i="1"/>
  <c r="KG49" i="1"/>
  <c r="KH49" i="1"/>
  <c r="KI49" i="1"/>
  <c r="KJ49" i="1"/>
  <c r="KK49" i="1"/>
  <c r="KL49" i="1"/>
  <c r="KM49" i="1"/>
  <c r="KN49" i="1"/>
  <c r="KO49" i="1"/>
  <c r="KP49" i="1"/>
  <c r="KQ49" i="1"/>
  <c r="KR49" i="1"/>
  <c r="KS49" i="1"/>
  <c r="KT49" i="1"/>
  <c r="KU49" i="1"/>
  <c r="KV49" i="1"/>
  <c r="KW49" i="1"/>
  <c r="KX49" i="1"/>
  <c r="KY49" i="1"/>
  <c r="KZ49" i="1"/>
  <c r="LA49" i="1"/>
  <c r="LB49" i="1"/>
  <c r="LC49" i="1"/>
  <c r="LD49" i="1"/>
  <c r="LE49" i="1"/>
  <c r="LF49" i="1"/>
  <c r="LG49" i="1"/>
  <c r="LH49" i="1"/>
  <c r="LI49" i="1"/>
  <c r="LJ49" i="1"/>
  <c r="LK49" i="1"/>
  <c r="LL49" i="1"/>
  <c r="LM49" i="1"/>
  <c r="LN49" i="1"/>
  <c r="LO49" i="1"/>
  <c r="LP49" i="1"/>
  <c r="LQ49" i="1"/>
  <c r="LR49" i="1"/>
  <c r="LS49" i="1"/>
  <c r="LT49" i="1"/>
  <c r="LU49" i="1"/>
  <c r="LV49" i="1"/>
  <c r="LW49" i="1"/>
  <c r="LX49" i="1"/>
  <c r="LY49" i="1"/>
  <c r="LZ49" i="1"/>
  <c r="MA49" i="1"/>
  <c r="MB49" i="1"/>
  <c r="MC49" i="1"/>
  <c r="MD49" i="1"/>
  <c r="ME49" i="1"/>
  <c r="MF49" i="1"/>
  <c r="MG49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EU47" i="1"/>
  <c r="EV47" i="1"/>
  <c r="EW47" i="1"/>
  <c r="EX47" i="1"/>
  <c r="EY47" i="1"/>
  <c r="EZ47" i="1"/>
  <c r="FA47" i="1"/>
  <c r="FB47" i="1"/>
  <c r="FC47" i="1"/>
  <c r="FD47" i="1"/>
  <c r="FE47" i="1"/>
  <c r="FF47" i="1"/>
  <c r="FG47" i="1"/>
  <c r="FH47" i="1"/>
  <c r="FI47" i="1"/>
  <c r="FJ47" i="1"/>
  <c r="FK47" i="1"/>
  <c r="FL47" i="1"/>
  <c r="FM47" i="1"/>
  <c r="FN47" i="1"/>
  <c r="FO47" i="1"/>
  <c r="FP47" i="1"/>
  <c r="FQ47" i="1"/>
  <c r="FR47" i="1"/>
  <c r="FS47" i="1"/>
  <c r="FT47" i="1"/>
  <c r="FU47" i="1"/>
  <c r="FV47" i="1"/>
  <c r="FW47" i="1"/>
  <c r="FX47" i="1"/>
  <c r="FY47" i="1"/>
  <c r="FZ47" i="1"/>
  <c r="GA47" i="1"/>
  <c r="GB47" i="1"/>
  <c r="GC47" i="1"/>
  <c r="GD47" i="1"/>
  <c r="GE47" i="1"/>
  <c r="GF47" i="1"/>
  <c r="GG47" i="1"/>
  <c r="GH47" i="1"/>
  <c r="GI47" i="1"/>
  <c r="GJ47" i="1"/>
  <c r="GK47" i="1"/>
  <c r="GL47" i="1"/>
  <c r="GM47" i="1"/>
  <c r="GN47" i="1"/>
  <c r="GO47" i="1"/>
  <c r="GP47" i="1"/>
  <c r="GQ47" i="1"/>
  <c r="GR47" i="1"/>
  <c r="GS47" i="1"/>
  <c r="GT47" i="1"/>
  <c r="GU47" i="1"/>
  <c r="GV47" i="1"/>
  <c r="GW47" i="1"/>
  <c r="GX47" i="1"/>
  <c r="GY47" i="1"/>
  <c r="GZ47" i="1"/>
  <c r="HA47" i="1"/>
  <c r="HB47" i="1"/>
  <c r="HC47" i="1"/>
  <c r="HD47" i="1"/>
  <c r="HE47" i="1"/>
  <c r="HF47" i="1"/>
  <c r="HG47" i="1"/>
  <c r="HH47" i="1"/>
  <c r="HI47" i="1"/>
  <c r="HJ47" i="1"/>
  <c r="HK47" i="1"/>
  <c r="HL47" i="1"/>
  <c r="HM47" i="1"/>
  <c r="HN47" i="1"/>
  <c r="HO47" i="1"/>
  <c r="HP47" i="1"/>
  <c r="HQ47" i="1"/>
  <c r="HR47" i="1"/>
  <c r="HS47" i="1"/>
  <c r="HT47" i="1"/>
  <c r="HU47" i="1"/>
  <c r="HV47" i="1"/>
  <c r="HW47" i="1"/>
  <c r="HX47" i="1"/>
  <c r="HY47" i="1"/>
  <c r="HZ47" i="1"/>
  <c r="IA47" i="1"/>
  <c r="IB47" i="1"/>
  <c r="IC47" i="1"/>
  <c r="ID47" i="1"/>
  <c r="IE47" i="1"/>
  <c r="IF47" i="1"/>
  <c r="IG47" i="1"/>
  <c r="IH47" i="1"/>
  <c r="II47" i="1"/>
  <c r="IJ47" i="1"/>
  <c r="IK47" i="1"/>
  <c r="IL47" i="1"/>
  <c r="IM47" i="1"/>
  <c r="IN47" i="1"/>
  <c r="IO47" i="1"/>
  <c r="IP47" i="1"/>
  <c r="IQ47" i="1"/>
  <c r="IR47" i="1"/>
  <c r="IS47" i="1"/>
  <c r="IT47" i="1"/>
  <c r="IU47" i="1"/>
  <c r="IV47" i="1"/>
  <c r="IW47" i="1"/>
  <c r="IX47" i="1"/>
  <c r="IY47" i="1"/>
  <c r="IZ47" i="1"/>
  <c r="JA47" i="1"/>
  <c r="JB47" i="1"/>
  <c r="JC47" i="1"/>
  <c r="JD47" i="1"/>
  <c r="JE47" i="1"/>
  <c r="JF47" i="1"/>
  <c r="JG47" i="1"/>
  <c r="JH47" i="1"/>
  <c r="JI47" i="1"/>
  <c r="JJ47" i="1"/>
  <c r="JK47" i="1"/>
  <c r="JL47" i="1"/>
  <c r="JM47" i="1"/>
  <c r="JN47" i="1"/>
  <c r="JO47" i="1"/>
  <c r="JP47" i="1"/>
  <c r="JQ47" i="1"/>
  <c r="JR47" i="1"/>
  <c r="JS47" i="1"/>
  <c r="JT47" i="1"/>
  <c r="JU47" i="1"/>
  <c r="JV47" i="1"/>
  <c r="JW47" i="1"/>
  <c r="JX47" i="1"/>
  <c r="JY47" i="1"/>
  <c r="JZ47" i="1"/>
  <c r="KA47" i="1"/>
  <c r="KB47" i="1"/>
  <c r="KC47" i="1"/>
  <c r="KD47" i="1"/>
  <c r="KE47" i="1"/>
  <c r="KF47" i="1"/>
  <c r="KG47" i="1"/>
  <c r="KH47" i="1"/>
  <c r="KI47" i="1"/>
  <c r="KJ47" i="1"/>
  <c r="KK47" i="1"/>
  <c r="KL47" i="1"/>
  <c r="KM47" i="1"/>
  <c r="KN47" i="1"/>
  <c r="KO47" i="1"/>
  <c r="KP47" i="1"/>
  <c r="KQ47" i="1"/>
  <c r="KR47" i="1"/>
  <c r="KS47" i="1"/>
  <c r="KT47" i="1"/>
  <c r="KU47" i="1"/>
  <c r="KV47" i="1"/>
  <c r="KW47" i="1"/>
  <c r="KX47" i="1"/>
  <c r="KY47" i="1"/>
  <c r="KZ47" i="1"/>
  <c r="LA47" i="1"/>
  <c r="LB47" i="1"/>
  <c r="LC47" i="1"/>
  <c r="LD47" i="1"/>
  <c r="LE47" i="1"/>
  <c r="LF47" i="1"/>
  <c r="LG47" i="1"/>
  <c r="LH47" i="1"/>
  <c r="LI47" i="1"/>
  <c r="LJ47" i="1"/>
  <c r="LK47" i="1"/>
  <c r="LL47" i="1"/>
  <c r="LM47" i="1"/>
  <c r="LN47" i="1"/>
  <c r="LO47" i="1"/>
  <c r="LP47" i="1"/>
  <c r="LQ47" i="1"/>
  <c r="LR47" i="1"/>
  <c r="LS47" i="1"/>
  <c r="LT47" i="1"/>
  <c r="LU47" i="1"/>
  <c r="LV47" i="1"/>
  <c r="LW47" i="1"/>
  <c r="LX47" i="1"/>
  <c r="LY47" i="1"/>
  <c r="LZ47" i="1"/>
  <c r="MA47" i="1"/>
  <c r="MB47" i="1"/>
  <c r="MC47" i="1"/>
  <c r="MD47" i="1"/>
  <c r="ME47" i="1"/>
  <c r="MF47" i="1"/>
  <c r="MG47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X45" i="1"/>
  <c r="IY45" i="1"/>
  <c r="IZ45" i="1"/>
  <c r="JA45" i="1"/>
  <c r="JB45" i="1"/>
  <c r="JC45" i="1"/>
  <c r="JD45" i="1"/>
  <c r="JE45" i="1"/>
  <c r="JF45" i="1"/>
  <c r="JG45" i="1"/>
  <c r="JH45" i="1"/>
  <c r="JI45" i="1"/>
  <c r="JJ45" i="1"/>
  <c r="JK45" i="1"/>
  <c r="JL45" i="1"/>
  <c r="JM45" i="1"/>
  <c r="JN45" i="1"/>
  <c r="JO45" i="1"/>
  <c r="JP45" i="1"/>
  <c r="JQ45" i="1"/>
  <c r="JR45" i="1"/>
  <c r="JS45" i="1"/>
  <c r="JT45" i="1"/>
  <c r="JU45" i="1"/>
  <c r="JV45" i="1"/>
  <c r="JW45" i="1"/>
  <c r="JX45" i="1"/>
  <c r="JY45" i="1"/>
  <c r="JZ45" i="1"/>
  <c r="KA45" i="1"/>
  <c r="KB45" i="1"/>
  <c r="KC45" i="1"/>
  <c r="KD45" i="1"/>
  <c r="KE45" i="1"/>
  <c r="KF45" i="1"/>
  <c r="KG45" i="1"/>
  <c r="KH45" i="1"/>
  <c r="KI45" i="1"/>
  <c r="KJ45" i="1"/>
  <c r="KK45" i="1"/>
  <c r="KL45" i="1"/>
  <c r="KM45" i="1"/>
  <c r="KN45" i="1"/>
  <c r="KO45" i="1"/>
  <c r="KP45" i="1"/>
  <c r="KQ45" i="1"/>
  <c r="KR45" i="1"/>
  <c r="KS45" i="1"/>
  <c r="KT45" i="1"/>
  <c r="KU45" i="1"/>
  <c r="KV45" i="1"/>
  <c r="KW45" i="1"/>
  <c r="KX45" i="1"/>
  <c r="KY45" i="1"/>
  <c r="KZ45" i="1"/>
  <c r="LA45" i="1"/>
  <c r="LB45" i="1"/>
  <c r="LC45" i="1"/>
  <c r="LD45" i="1"/>
  <c r="LE45" i="1"/>
  <c r="LF45" i="1"/>
  <c r="LG45" i="1"/>
  <c r="LH45" i="1"/>
  <c r="LI45" i="1"/>
  <c r="LJ45" i="1"/>
  <c r="LK45" i="1"/>
  <c r="LL45" i="1"/>
  <c r="LM45" i="1"/>
  <c r="LN45" i="1"/>
  <c r="LO45" i="1"/>
  <c r="LP45" i="1"/>
  <c r="LQ45" i="1"/>
  <c r="LR45" i="1"/>
  <c r="LS45" i="1"/>
  <c r="LT45" i="1"/>
  <c r="LU45" i="1"/>
  <c r="LV45" i="1"/>
  <c r="LW45" i="1"/>
  <c r="LX45" i="1"/>
  <c r="LY45" i="1"/>
  <c r="LZ45" i="1"/>
  <c r="MA45" i="1"/>
  <c r="MB45" i="1"/>
  <c r="MC45" i="1"/>
  <c r="MD45" i="1"/>
  <c r="ME45" i="1"/>
  <c r="MF45" i="1"/>
  <c r="MG45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43" i="1"/>
  <c r="HM43" i="1"/>
  <c r="HN43" i="1"/>
  <c r="HO43" i="1"/>
  <c r="HP43" i="1"/>
  <c r="HQ43" i="1"/>
  <c r="HR43" i="1"/>
  <c r="HS43" i="1"/>
  <c r="HT43" i="1"/>
  <c r="HU43" i="1"/>
  <c r="HV43" i="1"/>
  <c r="HW43" i="1"/>
  <c r="HX43" i="1"/>
  <c r="HY43" i="1"/>
  <c r="HZ43" i="1"/>
  <c r="IA43" i="1"/>
  <c r="IB43" i="1"/>
  <c r="IC43" i="1"/>
  <c r="ID43" i="1"/>
  <c r="IE43" i="1"/>
  <c r="IF43" i="1"/>
  <c r="IG43" i="1"/>
  <c r="IH43" i="1"/>
  <c r="II43" i="1"/>
  <c r="IJ43" i="1"/>
  <c r="IK43" i="1"/>
  <c r="IL43" i="1"/>
  <c r="IM43" i="1"/>
  <c r="IN43" i="1"/>
  <c r="IO43" i="1"/>
  <c r="IP43" i="1"/>
  <c r="IQ43" i="1"/>
  <c r="IR43" i="1"/>
  <c r="IS43" i="1"/>
  <c r="IT43" i="1"/>
  <c r="IU43" i="1"/>
  <c r="IV43" i="1"/>
  <c r="IW43" i="1"/>
  <c r="IX43" i="1"/>
  <c r="IY43" i="1"/>
  <c r="IZ43" i="1"/>
  <c r="JA43" i="1"/>
  <c r="JB43" i="1"/>
  <c r="JC43" i="1"/>
  <c r="JD43" i="1"/>
  <c r="JE43" i="1"/>
  <c r="JF43" i="1"/>
  <c r="JG43" i="1"/>
  <c r="JH43" i="1"/>
  <c r="JI43" i="1"/>
  <c r="JJ43" i="1"/>
  <c r="JK43" i="1"/>
  <c r="JL43" i="1"/>
  <c r="JM43" i="1"/>
  <c r="JN43" i="1"/>
  <c r="JO43" i="1"/>
  <c r="JP43" i="1"/>
  <c r="JQ43" i="1"/>
  <c r="JR43" i="1"/>
  <c r="JS43" i="1"/>
  <c r="JT43" i="1"/>
  <c r="JU43" i="1"/>
  <c r="JV43" i="1"/>
  <c r="JW43" i="1"/>
  <c r="JX43" i="1"/>
  <c r="JY43" i="1"/>
  <c r="JZ43" i="1"/>
  <c r="KA43" i="1"/>
  <c r="KB43" i="1"/>
  <c r="KC43" i="1"/>
  <c r="KD43" i="1"/>
  <c r="KE43" i="1"/>
  <c r="KF43" i="1"/>
  <c r="KG43" i="1"/>
  <c r="KH43" i="1"/>
  <c r="KI43" i="1"/>
  <c r="KJ43" i="1"/>
  <c r="KK43" i="1"/>
  <c r="KL43" i="1"/>
  <c r="KM43" i="1"/>
  <c r="KN43" i="1"/>
  <c r="KO43" i="1"/>
  <c r="KP43" i="1"/>
  <c r="KQ43" i="1"/>
  <c r="KR43" i="1"/>
  <c r="KS43" i="1"/>
  <c r="KT43" i="1"/>
  <c r="KU43" i="1"/>
  <c r="KV43" i="1"/>
  <c r="KW43" i="1"/>
  <c r="KX43" i="1"/>
  <c r="KY43" i="1"/>
  <c r="KZ43" i="1"/>
  <c r="LA43" i="1"/>
  <c r="LB43" i="1"/>
  <c r="LC43" i="1"/>
  <c r="LD43" i="1"/>
  <c r="LE43" i="1"/>
  <c r="LF43" i="1"/>
  <c r="LG43" i="1"/>
  <c r="LH43" i="1"/>
  <c r="LI43" i="1"/>
  <c r="LJ43" i="1"/>
  <c r="LK43" i="1"/>
  <c r="LL43" i="1"/>
  <c r="LM43" i="1"/>
  <c r="LN43" i="1"/>
  <c r="LO43" i="1"/>
  <c r="LP43" i="1"/>
  <c r="LQ43" i="1"/>
  <c r="LR43" i="1"/>
  <c r="LS43" i="1"/>
  <c r="LT43" i="1"/>
  <c r="LU43" i="1"/>
  <c r="LV43" i="1"/>
  <c r="LW43" i="1"/>
  <c r="LX43" i="1"/>
  <c r="LY43" i="1"/>
  <c r="LZ43" i="1"/>
  <c r="MA43" i="1"/>
  <c r="MB43" i="1"/>
  <c r="MC43" i="1"/>
  <c r="MD43" i="1"/>
  <c r="ME43" i="1"/>
  <c r="MF43" i="1"/>
  <c r="MG43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GF41" i="1"/>
  <c r="GG41" i="1"/>
  <c r="GH41" i="1"/>
  <c r="GI41" i="1"/>
  <c r="GJ41" i="1"/>
  <c r="GK41" i="1"/>
  <c r="GL41" i="1"/>
  <c r="GM41" i="1"/>
  <c r="GN41" i="1"/>
  <c r="GO41" i="1"/>
  <c r="GP41" i="1"/>
  <c r="GQ41" i="1"/>
  <c r="GR41" i="1"/>
  <c r="GS41" i="1"/>
  <c r="GT41" i="1"/>
  <c r="GU41" i="1"/>
  <c r="GV41" i="1"/>
  <c r="GW41" i="1"/>
  <c r="GX41" i="1"/>
  <c r="GY41" i="1"/>
  <c r="GZ41" i="1"/>
  <c r="HA41" i="1"/>
  <c r="HB41" i="1"/>
  <c r="HC41" i="1"/>
  <c r="HD41" i="1"/>
  <c r="HE41" i="1"/>
  <c r="HF41" i="1"/>
  <c r="HG41" i="1"/>
  <c r="HH41" i="1"/>
  <c r="HI41" i="1"/>
  <c r="HJ41" i="1"/>
  <c r="HK41" i="1"/>
  <c r="HL41" i="1"/>
  <c r="HM41" i="1"/>
  <c r="HN41" i="1"/>
  <c r="HO41" i="1"/>
  <c r="HP41" i="1"/>
  <c r="HQ41" i="1"/>
  <c r="HR41" i="1"/>
  <c r="HS41" i="1"/>
  <c r="HT41" i="1"/>
  <c r="HU41" i="1"/>
  <c r="HV41" i="1"/>
  <c r="HW41" i="1"/>
  <c r="HX41" i="1"/>
  <c r="HY41" i="1"/>
  <c r="HZ41" i="1"/>
  <c r="IA41" i="1"/>
  <c r="IB41" i="1"/>
  <c r="IC41" i="1"/>
  <c r="ID41" i="1"/>
  <c r="IE41" i="1"/>
  <c r="IF41" i="1"/>
  <c r="IG41" i="1"/>
  <c r="IH41" i="1"/>
  <c r="II41" i="1"/>
  <c r="IJ41" i="1"/>
  <c r="IK41" i="1"/>
  <c r="IL41" i="1"/>
  <c r="IM41" i="1"/>
  <c r="IN41" i="1"/>
  <c r="IO41" i="1"/>
  <c r="IP41" i="1"/>
  <c r="IQ41" i="1"/>
  <c r="IR41" i="1"/>
  <c r="IS41" i="1"/>
  <c r="IT41" i="1"/>
  <c r="IU41" i="1"/>
  <c r="IV41" i="1"/>
  <c r="IW41" i="1"/>
  <c r="IX41" i="1"/>
  <c r="IY41" i="1"/>
  <c r="IZ41" i="1"/>
  <c r="JA41" i="1"/>
  <c r="JB41" i="1"/>
  <c r="JC41" i="1"/>
  <c r="JD41" i="1"/>
  <c r="JE41" i="1"/>
  <c r="JF41" i="1"/>
  <c r="JG41" i="1"/>
  <c r="JH41" i="1"/>
  <c r="JI41" i="1"/>
  <c r="JJ41" i="1"/>
  <c r="JK41" i="1"/>
  <c r="JL41" i="1"/>
  <c r="JM41" i="1"/>
  <c r="JN41" i="1"/>
  <c r="JO41" i="1"/>
  <c r="JP41" i="1"/>
  <c r="JQ41" i="1"/>
  <c r="JR41" i="1"/>
  <c r="JS41" i="1"/>
  <c r="JT41" i="1"/>
  <c r="JU41" i="1"/>
  <c r="JV41" i="1"/>
  <c r="JW41" i="1"/>
  <c r="JX41" i="1"/>
  <c r="JY41" i="1"/>
  <c r="JZ41" i="1"/>
  <c r="KA41" i="1"/>
  <c r="KB41" i="1"/>
  <c r="KC41" i="1"/>
  <c r="KD41" i="1"/>
  <c r="KE41" i="1"/>
  <c r="KF41" i="1"/>
  <c r="KG41" i="1"/>
  <c r="KH41" i="1"/>
  <c r="KI41" i="1"/>
  <c r="KJ41" i="1"/>
  <c r="KK41" i="1"/>
  <c r="KL41" i="1"/>
  <c r="KM41" i="1"/>
  <c r="KN41" i="1"/>
  <c r="KO41" i="1"/>
  <c r="KP41" i="1"/>
  <c r="KQ41" i="1"/>
  <c r="KR41" i="1"/>
  <c r="KS41" i="1"/>
  <c r="KT41" i="1"/>
  <c r="KU41" i="1"/>
  <c r="KV41" i="1"/>
  <c r="KW41" i="1"/>
  <c r="KX41" i="1"/>
  <c r="KY41" i="1"/>
  <c r="KZ41" i="1"/>
  <c r="LA41" i="1"/>
  <c r="LB41" i="1"/>
  <c r="LC41" i="1"/>
  <c r="LD41" i="1"/>
  <c r="LE41" i="1"/>
  <c r="LF41" i="1"/>
  <c r="LG41" i="1"/>
  <c r="LH41" i="1"/>
  <c r="LI41" i="1"/>
  <c r="LJ41" i="1"/>
  <c r="LK41" i="1"/>
  <c r="LL41" i="1"/>
  <c r="LM41" i="1"/>
  <c r="LN41" i="1"/>
  <c r="LO41" i="1"/>
  <c r="LP41" i="1"/>
  <c r="LQ41" i="1"/>
  <c r="LR41" i="1"/>
  <c r="LS41" i="1"/>
  <c r="LT41" i="1"/>
  <c r="LU41" i="1"/>
  <c r="LV41" i="1"/>
  <c r="LW41" i="1"/>
  <c r="LX41" i="1"/>
  <c r="LY41" i="1"/>
  <c r="LZ41" i="1"/>
  <c r="MA41" i="1"/>
  <c r="MB41" i="1"/>
  <c r="MC41" i="1"/>
  <c r="MD41" i="1"/>
  <c r="ME41" i="1"/>
  <c r="MF41" i="1"/>
  <c r="MG41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EU39" i="1"/>
  <c r="EV39" i="1"/>
  <c r="EW39" i="1"/>
  <c r="EX39" i="1"/>
  <c r="EY39" i="1"/>
  <c r="EZ39" i="1"/>
  <c r="FA39" i="1"/>
  <c r="FB39" i="1"/>
  <c r="FC39" i="1"/>
  <c r="FD39" i="1"/>
  <c r="FE39" i="1"/>
  <c r="FF39" i="1"/>
  <c r="FG39" i="1"/>
  <c r="FH39" i="1"/>
  <c r="FI39" i="1"/>
  <c r="FJ39" i="1"/>
  <c r="FK39" i="1"/>
  <c r="FL39" i="1"/>
  <c r="FM39" i="1"/>
  <c r="FN39" i="1"/>
  <c r="FO39" i="1"/>
  <c r="FP39" i="1"/>
  <c r="FQ39" i="1"/>
  <c r="FR39" i="1"/>
  <c r="FS39" i="1"/>
  <c r="FT39" i="1"/>
  <c r="FU39" i="1"/>
  <c r="FV39" i="1"/>
  <c r="FW39" i="1"/>
  <c r="FX39" i="1"/>
  <c r="FY39" i="1"/>
  <c r="FZ39" i="1"/>
  <c r="GA39" i="1"/>
  <c r="GB39" i="1"/>
  <c r="GC39" i="1"/>
  <c r="GD39" i="1"/>
  <c r="GE39" i="1"/>
  <c r="GF39" i="1"/>
  <c r="GG39" i="1"/>
  <c r="GH39" i="1"/>
  <c r="GI39" i="1"/>
  <c r="GJ39" i="1"/>
  <c r="GK39" i="1"/>
  <c r="GL39" i="1"/>
  <c r="GM39" i="1"/>
  <c r="GN39" i="1"/>
  <c r="GO39" i="1"/>
  <c r="GP39" i="1"/>
  <c r="GQ39" i="1"/>
  <c r="GR39" i="1"/>
  <c r="GS39" i="1"/>
  <c r="GT39" i="1"/>
  <c r="GU39" i="1"/>
  <c r="GV39" i="1"/>
  <c r="GW39" i="1"/>
  <c r="GX39" i="1"/>
  <c r="GY39" i="1"/>
  <c r="GZ39" i="1"/>
  <c r="HA39" i="1"/>
  <c r="HB39" i="1"/>
  <c r="HC39" i="1"/>
  <c r="HD39" i="1"/>
  <c r="HE39" i="1"/>
  <c r="HF39" i="1"/>
  <c r="HG39" i="1"/>
  <c r="HH39" i="1"/>
  <c r="HI39" i="1"/>
  <c r="HJ39" i="1"/>
  <c r="HK39" i="1"/>
  <c r="HL39" i="1"/>
  <c r="HM39" i="1"/>
  <c r="HN39" i="1"/>
  <c r="HO39" i="1"/>
  <c r="HP39" i="1"/>
  <c r="HQ39" i="1"/>
  <c r="HR39" i="1"/>
  <c r="HS39" i="1"/>
  <c r="HT39" i="1"/>
  <c r="HU39" i="1"/>
  <c r="HV39" i="1"/>
  <c r="HW39" i="1"/>
  <c r="HX39" i="1"/>
  <c r="HY39" i="1"/>
  <c r="HZ39" i="1"/>
  <c r="IA39" i="1"/>
  <c r="IB39" i="1"/>
  <c r="IC39" i="1"/>
  <c r="ID39" i="1"/>
  <c r="IE39" i="1"/>
  <c r="IF39" i="1"/>
  <c r="IG39" i="1"/>
  <c r="IH39" i="1"/>
  <c r="II39" i="1"/>
  <c r="IJ39" i="1"/>
  <c r="IK39" i="1"/>
  <c r="IL39" i="1"/>
  <c r="IM39" i="1"/>
  <c r="IN39" i="1"/>
  <c r="IO39" i="1"/>
  <c r="IP39" i="1"/>
  <c r="IQ39" i="1"/>
  <c r="IR39" i="1"/>
  <c r="IS39" i="1"/>
  <c r="IT39" i="1"/>
  <c r="IU39" i="1"/>
  <c r="IV39" i="1"/>
  <c r="IW39" i="1"/>
  <c r="IX39" i="1"/>
  <c r="IY39" i="1"/>
  <c r="IZ39" i="1"/>
  <c r="JA39" i="1"/>
  <c r="JB39" i="1"/>
  <c r="JC39" i="1"/>
  <c r="JD39" i="1"/>
  <c r="JE39" i="1"/>
  <c r="JF39" i="1"/>
  <c r="JG39" i="1"/>
  <c r="JH39" i="1"/>
  <c r="JI39" i="1"/>
  <c r="JJ39" i="1"/>
  <c r="JK39" i="1"/>
  <c r="JL39" i="1"/>
  <c r="JM39" i="1"/>
  <c r="JN39" i="1"/>
  <c r="JO39" i="1"/>
  <c r="JP39" i="1"/>
  <c r="JQ39" i="1"/>
  <c r="JR39" i="1"/>
  <c r="JS39" i="1"/>
  <c r="JT39" i="1"/>
  <c r="JU39" i="1"/>
  <c r="JV39" i="1"/>
  <c r="JW39" i="1"/>
  <c r="JX39" i="1"/>
  <c r="JY39" i="1"/>
  <c r="JZ39" i="1"/>
  <c r="KA39" i="1"/>
  <c r="KB39" i="1"/>
  <c r="KC39" i="1"/>
  <c r="KD39" i="1"/>
  <c r="KE39" i="1"/>
  <c r="KF39" i="1"/>
  <c r="KG39" i="1"/>
  <c r="KH39" i="1"/>
  <c r="KI39" i="1"/>
  <c r="KJ39" i="1"/>
  <c r="KK39" i="1"/>
  <c r="KL39" i="1"/>
  <c r="KM39" i="1"/>
  <c r="KN39" i="1"/>
  <c r="KO39" i="1"/>
  <c r="KP39" i="1"/>
  <c r="KQ39" i="1"/>
  <c r="KR39" i="1"/>
  <c r="KS39" i="1"/>
  <c r="KT39" i="1"/>
  <c r="KU39" i="1"/>
  <c r="KV39" i="1"/>
  <c r="KW39" i="1"/>
  <c r="KX39" i="1"/>
  <c r="KY39" i="1"/>
  <c r="KZ39" i="1"/>
  <c r="LA39" i="1"/>
  <c r="LB39" i="1"/>
  <c r="LC39" i="1"/>
  <c r="LD39" i="1"/>
  <c r="LE39" i="1"/>
  <c r="LF39" i="1"/>
  <c r="LG39" i="1"/>
  <c r="LH39" i="1"/>
  <c r="LI39" i="1"/>
  <c r="LJ39" i="1"/>
  <c r="LK39" i="1"/>
  <c r="LL39" i="1"/>
  <c r="LM39" i="1"/>
  <c r="LN39" i="1"/>
  <c r="LO39" i="1"/>
  <c r="LP39" i="1"/>
  <c r="LQ39" i="1"/>
  <c r="LR39" i="1"/>
  <c r="LS39" i="1"/>
  <c r="LT39" i="1"/>
  <c r="LU39" i="1"/>
  <c r="LV39" i="1"/>
  <c r="LW39" i="1"/>
  <c r="LX39" i="1"/>
  <c r="LY39" i="1"/>
  <c r="LZ39" i="1"/>
  <c r="MA39" i="1"/>
  <c r="MB39" i="1"/>
  <c r="MC39" i="1"/>
  <c r="MD39" i="1"/>
  <c r="ME39" i="1"/>
  <c r="MF39" i="1"/>
  <c r="MG39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EU37" i="1"/>
  <c r="EV37" i="1"/>
  <c r="EW37" i="1"/>
  <c r="EX37" i="1"/>
  <c r="EY37" i="1"/>
  <c r="EZ37" i="1"/>
  <c r="FA37" i="1"/>
  <c r="FB37" i="1"/>
  <c r="FC37" i="1"/>
  <c r="FD37" i="1"/>
  <c r="FE37" i="1"/>
  <c r="FF37" i="1"/>
  <c r="FG37" i="1"/>
  <c r="FH37" i="1"/>
  <c r="FI37" i="1"/>
  <c r="FJ37" i="1"/>
  <c r="FK37" i="1"/>
  <c r="FL37" i="1"/>
  <c r="FM37" i="1"/>
  <c r="FN37" i="1"/>
  <c r="FO37" i="1"/>
  <c r="FP37" i="1"/>
  <c r="FQ37" i="1"/>
  <c r="FR37" i="1"/>
  <c r="FS37" i="1"/>
  <c r="FT37" i="1"/>
  <c r="FU37" i="1"/>
  <c r="FV37" i="1"/>
  <c r="FW37" i="1"/>
  <c r="FX37" i="1"/>
  <c r="FY37" i="1"/>
  <c r="FZ37" i="1"/>
  <c r="GA37" i="1"/>
  <c r="GB37" i="1"/>
  <c r="GC37" i="1"/>
  <c r="GD37" i="1"/>
  <c r="GE37" i="1"/>
  <c r="GF37" i="1"/>
  <c r="GG37" i="1"/>
  <c r="GH37" i="1"/>
  <c r="GI37" i="1"/>
  <c r="GJ37" i="1"/>
  <c r="GK37" i="1"/>
  <c r="GL37" i="1"/>
  <c r="GM37" i="1"/>
  <c r="GN37" i="1"/>
  <c r="GO37" i="1"/>
  <c r="GP37" i="1"/>
  <c r="GQ37" i="1"/>
  <c r="GR37" i="1"/>
  <c r="GS37" i="1"/>
  <c r="GT37" i="1"/>
  <c r="GU37" i="1"/>
  <c r="GV37" i="1"/>
  <c r="GW37" i="1"/>
  <c r="GX37" i="1"/>
  <c r="GY37" i="1"/>
  <c r="GZ37" i="1"/>
  <c r="HA37" i="1"/>
  <c r="HB37" i="1"/>
  <c r="HC37" i="1"/>
  <c r="HD37" i="1"/>
  <c r="HE37" i="1"/>
  <c r="HF37" i="1"/>
  <c r="HG37" i="1"/>
  <c r="HH37" i="1"/>
  <c r="HI37" i="1"/>
  <c r="HJ37" i="1"/>
  <c r="HK37" i="1"/>
  <c r="HL37" i="1"/>
  <c r="HM37" i="1"/>
  <c r="HN37" i="1"/>
  <c r="HO37" i="1"/>
  <c r="HP37" i="1"/>
  <c r="HQ37" i="1"/>
  <c r="HR37" i="1"/>
  <c r="HS37" i="1"/>
  <c r="HT37" i="1"/>
  <c r="HU37" i="1"/>
  <c r="HV37" i="1"/>
  <c r="HW37" i="1"/>
  <c r="HX37" i="1"/>
  <c r="HY37" i="1"/>
  <c r="HZ37" i="1"/>
  <c r="IA37" i="1"/>
  <c r="IB37" i="1"/>
  <c r="IC37" i="1"/>
  <c r="ID37" i="1"/>
  <c r="IE37" i="1"/>
  <c r="IF37" i="1"/>
  <c r="IG37" i="1"/>
  <c r="IH37" i="1"/>
  <c r="II37" i="1"/>
  <c r="IJ37" i="1"/>
  <c r="IK37" i="1"/>
  <c r="IL37" i="1"/>
  <c r="IM37" i="1"/>
  <c r="IN37" i="1"/>
  <c r="IO37" i="1"/>
  <c r="IP37" i="1"/>
  <c r="IQ37" i="1"/>
  <c r="IR37" i="1"/>
  <c r="IS37" i="1"/>
  <c r="IT37" i="1"/>
  <c r="IU37" i="1"/>
  <c r="IV37" i="1"/>
  <c r="IW37" i="1"/>
  <c r="IX37" i="1"/>
  <c r="IY37" i="1"/>
  <c r="IZ37" i="1"/>
  <c r="JA37" i="1"/>
  <c r="JB37" i="1"/>
  <c r="JC37" i="1"/>
  <c r="JD37" i="1"/>
  <c r="JE37" i="1"/>
  <c r="JF37" i="1"/>
  <c r="JG37" i="1"/>
  <c r="JH37" i="1"/>
  <c r="JI37" i="1"/>
  <c r="JJ37" i="1"/>
  <c r="JK37" i="1"/>
  <c r="JL37" i="1"/>
  <c r="JM37" i="1"/>
  <c r="JN37" i="1"/>
  <c r="JO37" i="1"/>
  <c r="JP37" i="1"/>
  <c r="JQ37" i="1"/>
  <c r="JR37" i="1"/>
  <c r="JS37" i="1"/>
  <c r="JT37" i="1"/>
  <c r="JU37" i="1"/>
  <c r="JV37" i="1"/>
  <c r="JW37" i="1"/>
  <c r="JX37" i="1"/>
  <c r="JY37" i="1"/>
  <c r="JZ37" i="1"/>
  <c r="KA37" i="1"/>
  <c r="KB37" i="1"/>
  <c r="KC37" i="1"/>
  <c r="KD37" i="1"/>
  <c r="KE37" i="1"/>
  <c r="KF37" i="1"/>
  <c r="KG37" i="1"/>
  <c r="KH37" i="1"/>
  <c r="KI37" i="1"/>
  <c r="KJ37" i="1"/>
  <c r="KK37" i="1"/>
  <c r="KL37" i="1"/>
  <c r="KM37" i="1"/>
  <c r="KN37" i="1"/>
  <c r="KO37" i="1"/>
  <c r="KP37" i="1"/>
  <c r="KQ37" i="1"/>
  <c r="KR37" i="1"/>
  <c r="KS37" i="1"/>
  <c r="KT37" i="1"/>
  <c r="KU37" i="1"/>
  <c r="KV37" i="1"/>
  <c r="KW37" i="1"/>
  <c r="KX37" i="1"/>
  <c r="KY37" i="1"/>
  <c r="KZ37" i="1"/>
  <c r="LA37" i="1"/>
  <c r="LB37" i="1"/>
  <c r="LC37" i="1"/>
  <c r="LD37" i="1"/>
  <c r="LE37" i="1"/>
  <c r="LF37" i="1"/>
  <c r="LG37" i="1"/>
  <c r="LH37" i="1"/>
  <c r="LI37" i="1"/>
  <c r="LJ37" i="1"/>
  <c r="LK37" i="1"/>
  <c r="LL37" i="1"/>
  <c r="LM37" i="1"/>
  <c r="LN37" i="1"/>
  <c r="LO37" i="1"/>
  <c r="LP37" i="1"/>
  <c r="LQ37" i="1"/>
  <c r="LR37" i="1"/>
  <c r="LS37" i="1"/>
  <c r="LT37" i="1"/>
  <c r="LU37" i="1"/>
  <c r="LV37" i="1"/>
  <c r="LW37" i="1"/>
  <c r="LX37" i="1"/>
  <c r="LY37" i="1"/>
  <c r="LZ37" i="1"/>
  <c r="MA37" i="1"/>
  <c r="MB37" i="1"/>
  <c r="MC37" i="1"/>
  <c r="MD37" i="1"/>
  <c r="ME37" i="1"/>
  <c r="MF37" i="1"/>
  <c r="MG37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EW35" i="1"/>
  <c r="EX35" i="1"/>
  <c r="EY35" i="1"/>
  <c r="EZ35" i="1"/>
  <c r="FA35" i="1"/>
  <c r="FB35" i="1"/>
  <c r="FC35" i="1"/>
  <c r="FD35" i="1"/>
  <c r="FE35" i="1"/>
  <c r="FF35" i="1"/>
  <c r="FG35" i="1"/>
  <c r="FH35" i="1"/>
  <c r="FI35" i="1"/>
  <c r="FJ35" i="1"/>
  <c r="FK35" i="1"/>
  <c r="FL35" i="1"/>
  <c r="FM35" i="1"/>
  <c r="FN35" i="1"/>
  <c r="FO35" i="1"/>
  <c r="FP35" i="1"/>
  <c r="FQ35" i="1"/>
  <c r="FR35" i="1"/>
  <c r="FS35" i="1"/>
  <c r="FT35" i="1"/>
  <c r="FU35" i="1"/>
  <c r="FV35" i="1"/>
  <c r="FW35" i="1"/>
  <c r="FX35" i="1"/>
  <c r="FY35" i="1"/>
  <c r="FZ35" i="1"/>
  <c r="GA35" i="1"/>
  <c r="GB35" i="1"/>
  <c r="GC35" i="1"/>
  <c r="GD35" i="1"/>
  <c r="GE35" i="1"/>
  <c r="GF35" i="1"/>
  <c r="GG35" i="1"/>
  <c r="GH35" i="1"/>
  <c r="GI35" i="1"/>
  <c r="GJ35" i="1"/>
  <c r="GK35" i="1"/>
  <c r="GL35" i="1"/>
  <c r="GM35" i="1"/>
  <c r="GN35" i="1"/>
  <c r="GO35" i="1"/>
  <c r="GP35" i="1"/>
  <c r="GQ35" i="1"/>
  <c r="GR35" i="1"/>
  <c r="GS35" i="1"/>
  <c r="GT35" i="1"/>
  <c r="GU35" i="1"/>
  <c r="GV35" i="1"/>
  <c r="GW35" i="1"/>
  <c r="GX35" i="1"/>
  <c r="GY35" i="1"/>
  <c r="GZ35" i="1"/>
  <c r="HA35" i="1"/>
  <c r="HB35" i="1"/>
  <c r="HC35" i="1"/>
  <c r="HD35" i="1"/>
  <c r="HE35" i="1"/>
  <c r="HF35" i="1"/>
  <c r="HG35" i="1"/>
  <c r="HH35" i="1"/>
  <c r="HI35" i="1"/>
  <c r="HJ35" i="1"/>
  <c r="HK35" i="1"/>
  <c r="HL35" i="1"/>
  <c r="HM35" i="1"/>
  <c r="HN35" i="1"/>
  <c r="HO35" i="1"/>
  <c r="HP35" i="1"/>
  <c r="HQ35" i="1"/>
  <c r="HR35" i="1"/>
  <c r="HS35" i="1"/>
  <c r="HT35" i="1"/>
  <c r="HU35" i="1"/>
  <c r="HV35" i="1"/>
  <c r="HW35" i="1"/>
  <c r="HX35" i="1"/>
  <c r="HY35" i="1"/>
  <c r="HZ35" i="1"/>
  <c r="IA35" i="1"/>
  <c r="IB35" i="1"/>
  <c r="IC35" i="1"/>
  <c r="ID35" i="1"/>
  <c r="IE35" i="1"/>
  <c r="IF35" i="1"/>
  <c r="IG35" i="1"/>
  <c r="IH35" i="1"/>
  <c r="II35" i="1"/>
  <c r="IJ35" i="1"/>
  <c r="IK35" i="1"/>
  <c r="IL35" i="1"/>
  <c r="IM35" i="1"/>
  <c r="IN35" i="1"/>
  <c r="IO35" i="1"/>
  <c r="IP35" i="1"/>
  <c r="IQ35" i="1"/>
  <c r="IR35" i="1"/>
  <c r="IS35" i="1"/>
  <c r="IT35" i="1"/>
  <c r="IU35" i="1"/>
  <c r="IV35" i="1"/>
  <c r="IW35" i="1"/>
  <c r="IX35" i="1"/>
  <c r="IY35" i="1"/>
  <c r="IZ35" i="1"/>
  <c r="JA35" i="1"/>
  <c r="JB35" i="1"/>
  <c r="JC35" i="1"/>
  <c r="JD35" i="1"/>
  <c r="JE35" i="1"/>
  <c r="JF35" i="1"/>
  <c r="JG35" i="1"/>
  <c r="JH35" i="1"/>
  <c r="JI35" i="1"/>
  <c r="JJ35" i="1"/>
  <c r="JK35" i="1"/>
  <c r="JL35" i="1"/>
  <c r="JM35" i="1"/>
  <c r="JN35" i="1"/>
  <c r="JO35" i="1"/>
  <c r="JP35" i="1"/>
  <c r="JQ35" i="1"/>
  <c r="JR35" i="1"/>
  <c r="JS35" i="1"/>
  <c r="JT35" i="1"/>
  <c r="JU35" i="1"/>
  <c r="JV35" i="1"/>
  <c r="JW35" i="1"/>
  <c r="JX35" i="1"/>
  <c r="JY35" i="1"/>
  <c r="JZ35" i="1"/>
  <c r="KA35" i="1"/>
  <c r="KB35" i="1"/>
  <c r="KC35" i="1"/>
  <c r="KD35" i="1"/>
  <c r="KE35" i="1"/>
  <c r="KF35" i="1"/>
  <c r="KG35" i="1"/>
  <c r="KH35" i="1"/>
  <c r="KI35" i="1"/>
  <c r="KJ35" i="1"/>
  <c r="KK35" i="1"/>
  <c r="KL35" i="1"/>
  <c r="KM35" i="1"/>
  <c r="KN35" i="1"/>
  <c r="KO35" i="1"/>
  <c r="KP35" i="1"/>
  <c r="KQ35" i="1"/>
  <c r="KR35" i="1"/>
  <c r="KS35" i="1"/>
  <c r="KT35" i="1"/>
  <c r="KU35" i="1"/>
  <c r="KV35" i="1"/>
  <c r="KW35" i="1"/>
  <c r="KX35" i="1"/>
  <c r="KY35" i="1"/>
  <c r="KZ35" i="1"/>
  <c r="LA35" i="1"/>
  <c r="LB35" i="1"/>
  <c r="LC35" i="1"/>
  <c r="LD35" i="1"/>
  <c r="LE35" i="1"/>
  <c r="LF35" i="1"/>
  <c r="LG35" i="1"/>
  <c r="LH35" i="1"/>
  <c r="LI35" i="1"/>
  <c r="LJ35" i="1"/>
  <c r="LK35" i="1"/>
  <c r="LL35" i="1"/>
  <c r="LM35" i="1"/>
  <c r="LN35" i="1"/>
  <c r="LO35" i="1"/>
  <c r="LP35" i="1"/>
  <c r="LQ35" i="1"/>
  <c r="LR35" i="1"/>
  <c r="LS35" i="1"/>
  <c r="LT35" i="1"/>
  <c r="LU35" i="1"/>
  <c r="LV35" i="1"/>
  <c r="LW35" i="1"/>
  <c r="LX35" i="1"/>
  <c r="LY35" i="1"/>
  <c r="LZ35" i="1"/>
  <c r="MA35" i="1"/>
  <c r="MB35" i="1"/>
  <c r="MC35" i="1"/>
  <c r="MD35" i="1"/>
  <c r="ME35" i="1"/>
  <c r="MF35" i="1"/>
  <c r="MG35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EU33" i="1"/>
  <c r="EV33" i="1"/>
  <c r="EW33" i="1"/>
  <c r="EX33" i="1"/>
  <c r="EY33" i="1"/>
  <c r="EZ33" i="1"/>
  <c r="FA33" i="1"/>
  <c r="FB33" i="1"/>
  <c r="FC33" i="1"/>
  <c r="FD33" i="1"/>
  <c r="FE33" i="1"/>
  <c r="FF33" i="1"/>
  <c r="FG33" i="1"/>
  <c r="FH33" i="1"/>
  <c r="FI33" i="1"/>
  <c r="FJ33" i="1"/>
  <c r="FK33" i="1"/>
  <c r="FL33" i="1"/>
  <c r="FM33" i="1"/>
  <c r="FN33" i="1"/>
  <c r="FO33" i="1"/>
  <c r="FP33" i="1"/>
  <c r="FQ33" i="1"/>
  <c r="FR33" i="1"/>
  <c r="FS33" i="1"/>
  <c r="FT33" i="1"/>
  <c r="FU33" i="1"/>
  <c r="FV33" i="1"/>
  <c r="FW33" i="1"/>
  <c r="FX33" i="1"/>
  <c r="FY33" i="1"/>
  <c r="FZ33" i="1"/>
  <c r="GA33" i="1"/>
  <c r="GB33" i="1"/>
  <c r="GC33" i="1"/>
  <c r="GD33" i="1"/>
  <c r="GE33" i="1"/>
  <c r="GF33" i="1"/>
  <c r="GG33" i="1"/>
  <c r="GH33" i="1"/>
  <c r="GI33" i="1"/>
  <c r="GJ33" i="1"/>
  <c r="GK33" i="1"/>
  <c r="GL33" i="1"/>
  <c r="GM33" i="1"/>
  <c r="GN33" i="1"/>
  <c r="GO33" i="1"/>
  <c r="GP33" i="1"/>
  <c r="GQ33" i="1"/>
  <c r="GR33" i="1"/>
  <c r="GS33" i="1"/>
  <c r="GT33" i="1"/>
  <c r="GU33" i="1"/>
  <c r="GV33" i="1"/>
  <c r="GW33" i="1"/>
  <c r="GX33" i="1"/>
  <c r="GY33" i="1"/>
  <c r="GZ33" i="1"/>
  <c r="HA33" i="1"/>
  <c r="HB33" i="1"/>
  <c r="HC33" i="1"/>
  <c r="HD33" i="1"/>
  <c r="HE33" i="1"/>
  <c r="HF33" i="1"/>
  <c r="HG33" i="1"/>
  <c r="HH33" i="1"/>
  <c r="HI33" i="1"/>
  <c r="HJ33" i="1"/>
  <c r="HK33" i="1"/>
  <c r="HL33" i="1"/>
  <c r="HM33" i="1"/>
  <c r="HN33" i="1"/>
  <c r="HO33" i="1"/>
  <c r="HP33" i="1"/>
  <c r="HQ33" i="1"/>
  <c r="HR33" i="1"/>
  <c r="HS33" i="1"/>
  <c r="HT33" i="1"/>
  <c r="HU33" i="1"/>
  <c r="HV33" i="1"/>
  <c r="HW33" i="1"/>
  <c r="HX33" i="1"/>
  <c r="HY33" i="1"/>
  <c r="HZ33" i="1"/>
  <c r="IA33" i="1"/>
  <c r="IB33" i="1"/>
  <c r="IC33" i="1"/>
  <c r="ID33" i="1"/>
  <c r="IE33" i="1"/>
  <c r="IF33" i="1"/>
  <c r="IG33" i="1"/>
  <c r="IH33" i="1"/>
  <c r="II33" i="1"/>
  <c r="IJ33" i="1"/>
  <c r="IK33" i="1"/>
  <c r="IL33" i="1"/>
  <c r="IM33" i="1"/>
  <c r="IN33" i="1"/>
  <c r="IO33" i="1"/>
  <c r="IP33" i="1"/>
  <c r="IQ33" i="1"/>
  <c r="IR33" i="1"/>
  <c r="IS33" i="1"/>
  <c r="IT33" i="1"/>
  <c r="IU33" i="1"/>
  <c r="IV33" i="1"/>
  <c r="IW33" i="1"/>
  <c r="IX33" i="1"/>
  <c r="IY33" i="1"/>
  <c r="IZ33" i="1"/>
  <c r="JA33" i="1"/>
  <c r="JB33" i="1"/>
  <c r="JC33" i="1"/>
  <c r="JD33" i="1"/>
  <c r="JE33" i="1"/>
  <c r="JF33" i="1"/>
  <c r="JG33" i="1"/>
  <c r="JH33" i="1"/>
  <c r="JI33" i="1"/>
  <c r="JJ33" i="1"/>
  <c r="JK33" i="1"/>
  <c r="JL33" i="1"/>
  <c r="JM33" i="1"/>
  <c r="JN33" i="1"/>
  <c r="JO33" i="1"/>
  <c r="JP33" i="1"/>
  <c r="JQ33" i="1"/>
  <c r="JR33" i="1"/>
  <c r="JS33" i="1"/>
  <c r="JT33" i="1"/>
  <c r="JU33" i="1"/>
  <c r="JV33" i="1"/>
  <c r="JW33" i="1"/>
  <c r="JX33" i="1"/>
  <c r="JY33" i="1"/>
  <c r="JZ33" i="1"/>
  <c r="KA33" i="1"/>
  <c r="KB33" i="1"/>
  <c r="KC33" i="1"/>
  <c r="KD33" i="1"/>
  <c r="KE33" i="1"/>
  <c r="KF33" i="1"/>
  <c r="KG33" i="1"/>
  <c r="KH33" i="1"/>
  <c r="KI33" i="1"/>
  <c r="KJ33" i="1"/>
  <c r="KK33" i="1"/>
  <c r="KL33" i="1"/>
  <c r="KM33" i="1"/>
  <c r="KN33" i="1"/>
  <c r="KO33" i="1"/>
  <c r="KP33" i="1"/>
  <c r="KQ33" i="1"/>
  <c r="KR33" i="1"/>
  <c r="KS33" i="1"/>
  <c r="KT33" i="1"/>
  <c r="KU33" i="1"/>
  <c r="KV33" i="1"/>
  <c r="KW33" i="1"/>
  <c r="KX33" i="1"/>
  <c r="KY33" i="1"/>
  <c r="KZ33" i="1"/>
  <c r="LA33" i="1"/>
  <c r="LB33" i="1"/>
  <c r="LC33" i="1"/>
  <c r="LD33" i="1"/>
  <c r="LE33" i="1"/>
  <c r="LF33" i="1"/>
  <c r="LG33" i="1"/>
  <c r="LH33" i="1"/>
  <c r="LI33" i="1"/>
  <c r="LJ33" i="1"/>
  <c r="LK33" i="1"/>
  <c r="LL33" i="1"/>
  <c r="LM33" i="1"/>
  <c r="LN33" i="1"/>
  <c r="LO33" i="1"/>
  <c r="LP33" i="1"/>
  <c r="LQ33" i="1"/>
  <c r="LR33" i="1"/>
  <c r="LS33" i="1"/>
  <c r="LT33" i="1"/>
  <c r="LU33" i="1"/>
  <c r="LV33" i="1"/>
  <c r="LW33" i="1"/>
  <c r="LX33" i="1"/>
  <c r="LY33" i="1"/>
  <c r="LZ33" i="1"/>
  <c r="MA33" i="1"/>
  <c r="MB33" i="1"/>
  <c r="MC33" i="1"/>
  <c r="MD33" i="1"/>
  <c r="ME33" i="1"/>
  <c r="MF33" i="1"/>
  <c r="MG33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K31" i="1"/>
  <c r="FL31" i="1"/>
  <c r="FM31" i="1"/>
  <c r="FN31" i="1"/>
  <c r="FO31" i="1"/>
  <c r="FP31" i="1"/>
  <c r="FQ31" i="1"/>
  <c r="FR31" i="1"/>
  <c r="FS31" i="1"/>
  <c r="FT31" i="1"/>
  <c r="FU31" i="1"/>
  <c r="FV31" i="1"/>
  <c r="FW31" i="1"/>
  <c r="FX31" i="1"/>
  <c r="FY31" i="1"/>
  <c r="FZ31" i="1"/>
  <c r="GA31" i="1"/>
  <c r="GB31" i="1"/>
  <c r="GC31" i="1"/>
  <c r="GD31" i="1"/>
  <c r="GE31" i="1"/>
  <c r="GF31" i="1"/>
  <c r="GG31" i="1"/>
  <c r="GH31" i="1"/>
  <c r="GI31" i="1"/>
  <c r="GJ31" i="1"/>
  <c r="GK31" i="1"/>
  <c r="GL31" i="1"/>
  <c r="GM31" i="1"/>
  <c r="GN31" i="1"/>
  <c r="GO31" i="1"/>
  <c r="GP31" i="1"/>
  <c r="GQ31" i="1"/>
  <c r="GR31" i="1"/>
  <c r="GS31" i="1"/>
  <c r="GT31" i="1"/>
  <c r="GU31" i="1"/>
  <c r="GV31" i="1"/>
  <c r="GW31" i="1"/>
  <c r="GX31" i="1"/>
  <c r="GY31" i="1"/>
  <c r="GZ31" i="1"/>
  <c r="HA31" i="1"/>
  <c r="HB31" i="1"/>
  <c r="HC31" i="1"/>
  <c r="HD31" i="1"/>
  <c r="HE31" i="1"/>
  <c r="HF31" i="1"/>
  <c r="HG31" i="1"/>
  <c r="HH31" i="1"/>
  <c r="HI31" i="1"/>
  <c r="HJ31" i="1"/>
  <c r="HK31" i="1"/>
  <c r="HL31" i="1"/>
  <c r="HM31" i="1"/>
  <c r="HN31" i="1"/>
  <c r="HO31" i="1"/>
  <c r="HP31" i="1"/>
  <c r="HQ31" i="1"/>
  <c r="HR31" i="1"/>
  <c r="HS31" i="1"/>
  <c r="HT31" i="1"/>
  <c r="HU31" i="1"/>
  <c r="HV31" i="1"/>
  <c r="HW31" i="1"/>
  <c r="HX31" i="1"/>
  <c r="HY31" i="1"/>
  <c r="HZ31" i="1"/>
  <c r="IA31" i="1"/>
  <c r="IB31" i="1"/>
  <c r="IC31" i="1"/>
  <c r="ID31" i="1"/>
  <c r="IE31" i="1"/>
  <c r="IF31" i="1"/>
  <c r="IG31" i="1"/>
  <c r="IH31" i="1"/>
  <c r="II31" i="1"/>
  <c r="IJ31" i="1"/>
  <c r="IK31" i="1"/>
  <c r="IL31" i="1"/>
  <c r="IM31" i="1"/>
  <c r="IN31" i="1"/>
  <c r="IO31" i="1"/>
  <c r="IP31" i="1"/>
  <c r="IQ31" i="1"/>
  <c r="IR31" i="1"/>
  <c r="IS31" i="1"/>
  <c r="IT31" i="1"/>
  <c r="IU31" i="1"/>
  <c r="IV31" i="1"/>
  <c r="IW31" i="1"/>
  <c r="IX31" i="1"/>
  <c r="IY31" i="1"/>
  <c r="IZ31" i="1"/>
  <c r="JA31" i="1"/>
  <c r="JB31" i="1"/>
  <c r="JC31" i="1"/>
  <c r="JD31" i="1"/>
  <c r="JE31" i="1"/>
  <c r="JF31" i="1"/>
  <c r="JG31" i="1"/>
  <c r="JH31" i="1"/>
  <c r="JI31" i="1"/>
  <c r="JJ31" i="1"/>
  <c r="JK31" i="1"/>
  <c r="JL31" i="1"/>
  <c r="JM31" i="1"/>
  <c r="JN31" i="1"/>
  <c r="JO31" i="1"/>
  <c r="JP31" i="1"/>
  <c r="JQ31" i="1"/>
  <c r="JR31" i="1"/>
  <c r="JS31" i="1"/>
  <c r="JT31" i="1"/>
  <c r="JU31" i="1"/>
  <c r="JV31" i="1"/>
  <c r="JW31" i="1"/>
  <c r="JX31" i="1"/>
  <c r="JY31" i="1"/>
  <c r="JZ31" i="1"/>
  <c r="KA31" i="1"/>
  <c r="KB31" i="1"/>
  <c r="KC31" i="1"/>
  <c r="KD31" i="1"/>
  <c r="KE31" i="1"/>
  <c r="KF31" i="1"/>
  <c r="KG31" i="1"/>
  <c r="KH31" i="1"/>
  <c r="KI31" i="1"/>
  <c r="KJ31" i="1"/>
  <c r="KK31" i="1"/>
  <c r="KL31" i="1"/>
  <c r="KM31" i="1"/>
  <c r="KN31" i="1"/>
  <c r="KO31" i="1"/>
  <c r="KP31" i="1"/>
  <c r="KQ31" i="1"/>
  <c r="KR31" i="1"/>
  <c r="KS31" i="1"/>
  <c r="KT31" i="1"/>
  <c r="KU31" i="1"/>
  <c r="KV31" i="1"/>
  <c r="KW31" i="1"/>
  <c r="KX31" i="1"/>
  <c r="KY31" i="1"/>
  <c r="KZ31" i="1"/>
  <c r="LA31" i="1"/>
  <c r="LB31" i="1"/>
  <c r="LC31" i="1"/>
  <c r="LD31" i="1"/>
  <c r="LE31" i="1"/>
  <c r="LF31" i="1"/>
  <c r="LG31" i="1"/>
  <c r="LH31" i="1"/>
  <c r="LI31" i="1"/>
  <c r="LJ31" i="1"/>
  <c r="LK31" i="1"/>
  <c r="LL31" i="1"/>
  <c r="LM31" i="1"/>
  <c r="LN31" i="1"/>
  <c r="LO31" i="1"/>
  <c r="LP31" i="1"/>
  <c r="LQ31" i="1"/>
  <c r="LR31" i="1"/>
  <c r="LS31" i="1"/>
  <c r="LT31" i="1"/>
  <c r="LU31" i="1"/>
  <c r="LV31" i="1"/>
  <c r="LW31" i="1"/>
  <c r="LX31" i="1"/>
  <c r="LY31" i="1"/>
  <c r="LZ31" i="1"/>
  <c r="MA31" i="1"/>
  <c r="MB31" i="1"/>
  <c r="MC31" i="1"/>
  <c r="MD31" i="1"/>
  <c r="ME31" i="1"/>
  <c r="MF31" i="1"/>
  <c r="MG31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FG27" i="1"/>
  <c r="FH27" i="1"/>
  <c r="FI27" i="1"/>
  <c r="FJ27" i="1"/>
  <c r="FK27" i="1"/>
  <c r="FL27" i="1"/>
  <c r="FM27" i="1"/>
  <c r="FN27" i="1"/>
  <c r="FO27" i="1"/>
  <c r="FP27" i="1"/>
  <c r="FQ27" i="1"/>
  <c r="FR27" i="1"/>
  <c r="FS27" i="1"/>
  <c r="FT27" i="1"/>
  <c r="FU27" i="1"/>
  <c r="FV27" i="1"/>
  <c r="FW27" i="1"/>
  <c r="FX27" i="1"/>
  <c r="FY27" i="1"/>
  <c r="FZ27" i="1"/>
  <c r="GA27" i="1"/>
  <c r="GB27" i="1"/>
  <c r="GC27" i="1"/>
  <c r="GD27" i="1"/>
  <c r="GE27" i="1"/>
  <c r="GF27" i="1"/>
  <c r="GG27" i="1"/>
  <c r="GH27" i="1"/>
  <c r="GI27" i="1"/>
  <c r="GJ27" i="1"/>
  <c r="GK27" i="1"/>
  <c r="GL27" i="1"/>
  <c r="GM27" i="1"/>
  <c r="GN27" i="1"/>
  <c r="GO27" i="1"/>
  <c r="GP27" i="1"/>
  <c r="GQ27" i="1"/>
  <c r="GR27" i="1"/>
  <c r="GS27" i="1"/>
  <c r="GT27" i="1"/>
  <c r="GU27" i="1"/>
  <c r="GV27" i="1"/>
  <c r="GW27" i="1"/>
  <c r="GX27" i="1"/>
  <c r="GY27" i="1"/>
  <c r="GZ27" i="1"/>
  <c r="HA27" i="1"/>
  <c r="HB27" i="1"/>
  <c r="HC27" i="1"/>
  <c r="HD27" i="1"/>
  <c r="HE27" i="1"/>
  <c r="HF27" i="1"/>
  <c r="HG27" i="1"/>
  <c r="HH27" i="1"/>
  <c r="HI27" i="1"/>
  <c r="HJ27" i="1"/>
  <c r="HK27" i="1"/>
  <c r="HL27" i="1"/>
  <c r="HM27" i="1"/>
  <c r="HN27" i="1"/>
  <c r="HO27" i="1"/>
  <c r="HP27" i="1"/>
  <c r="HQ27" i="1"/>
  <c r="HR27" i="1"/>
  <c r="HS27" i="1"/>
  <c r="HT27" i="1"/>
  <c r="HU27" i="1"/>
  <c r="HV27" i="1"/>
  <c r="HW27" i="1"/>
  <c r="HX27" i="1"/>
  <c r="HY27" i="1"/>
  <c r="HZ27" i="1"/>
  <c r="IA27" i="1"/>
  <c r="IB27" i="1"/>
  <c r="IC27" i="1"/>
  <c r="ID27" i="1"/>
  <c r="IE27" i="1"/>
  <c r="IF27" i="1"/>
  <c r="IG27" i="1"/>
  <c r="IH27" i="1"/>
  <c r="II27" i="1"/>
  <c r="IJ27" i="1"/>
  <c r="IK27" i="1"/>
  <c r="IL27" i="1"/>
  <c r="IM27" i="1"/>
  <c r="IN27" i="1"/>
  <c r="IO27" i="1"/>
  <c r="IP27" i="1"/>
  <c r="IQ27" i="1"/>
  <c r="IR27" i="1"/>
  <c r="IS27" i="1"/>
  <c r="IT27" i="1"/>
  <c r="IU27" i="1"/>
  <c r="IV27" i="1"/>
  <c r="IW27" i="1"/>
  <c r="IX27" i="1"/>
  <c r="IY27" i="1"/>
  <c r="IZ27" i="1"/>
  <c r="JA27" i="1"/>
  <c r="JB27" i="1"/>
  <c r="JC27" i="1"/>
  <c r="JD27" i="1"/>
  <c r="JE27" i="1"/>
  <c r="JF27" i="1"/>
  <c r="JG27" i="1"/>
  <c r="JH27" i="1"/>
  <c r="JI27" i="1"/>
  <c r="JJ27" i="1"/>
  <c r="JK27" i="1"/>
  <c r="JL27" i="1"/>
  <c r="JM27" i="1"/>
  <c r="JN27" i="1"/>
  <c r="JO27" i="1"/>
  <c r="JP27" i="1"/>
  <c r="JQ27" i="1"/>
  <c r="JR27" i="1"/>
  <c r="JS27" i="1"/>
  <c r="JT27" i="1"/>
  <c r="JU27" i="1"/>
  <c r="JV27" i="1"/>
  <c r="JW27" i="1"/>
  <c r="JX27" i="1"/>
  <c r="JY27" i="1"/>
  <c r="JZ27" i="1"/>
  <c r="KA27" i="1"/>
  <c r="KB27" i="1"/>
  <c r="KC27" i="1"/>
  <c r="KD27" i="1"/>
  <c r="KE27" i="1"/>
  <c r="KF27" i="1"/>
  <c r="KG27" i="1"/>
  <c r="KH27" i="1"/>
  <c r="KI27" i="1"/>
  <c r="KJ27" i="1"/>
  <c r="KK27" i="1"/>
  <c r="KL27" i="1"/>
  <c r="KM27" i="1"/>
  <c r="KN27" i="1"/>
  <c r="KO27" i="1"/>
  <c r="KP27" i="1"/>
  <c r="KQ27" i="1"/>
  <c r="KR27" i="1"/>
  <c r="KS27" i="1"/>
  <c r="KT27" i="1"/>
  <c r="KU27" i="1"/>
  <c r="KV27" i="1"/>
  <c r="KW27" i="1"/>
  <c r="KX27" i="1"/>
  <c r="KY27" i="1"/>
  <c r="KZ27" i="1"/>
  <c r="LA27" i="1"/>
  <c r="LB27" i="1"/>
  <c r="LC27" i="1"/>
  <c r="LD27" i="1"/>
  <c r="LE27" i="1"/>
  <c r="LF27" i="1"/>
  <c r="LG27" i="1"/>
  <c r="LH27" i="1"/>
  <c r="LI27" i="1"/>
  <c r="LJ27" i="1"/>
  <c r="LK27" i="1"/>
  <c r="LL27" i="1"/>
  <c r="LM27" i="1"/>
  <c r="LN27" i="1"/>
  <c r="LO27" i="1"/>
  <c r="LP27" i="1"/>
  <c r="LQ27" i="1"/>
  <c r="LR27" i="1"/>
  <c r="LS27" i="1"/>
  <c r="LT27" i="1"/>
  <c r="LU27" i="1"/>
  <c r="LV27" i="1"/>
  <c r="LW27" i="1"/>
  <c r="LX27" i="1"/>
  <c r="LY27" i="1"/>
  <c r="LZ27" i="1"/>
  <c r="MA27" i="1"/>
  <c r="MB27" i="1"/>
  <c r="MC27" i="1"/>
  <c r="MD27" i="1"/>
  <c r="ME27" i="1"/>
  <c r="MF27" i="1"/>
  <c r="MG27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IW25" i="1"/>
  <c r="IX25" i="1"/>
  <c r="IY25" i="1"/>
  <c r="IZ25" i="1"/>
  <c r="JA25" i="1"/>
  <c r="JB25" i="1"/>
  <c r="JC25" i="1"/>
  <c r="JD25" i="1"/>
  <c r="JE25" i="1"/>
  <c r="JF25" i="1"/>
  <c r="JG25" i="1"/>
  <c r="JH25" i="1"/>
  <c r="JI25" i="1"/>
  <c r="JJ25" i="1"/>
  <c r="JK25" i="1"/>
  <c r="JL25" i="1"/>
  <c r="JM25" i="1"/>
  <c r="JN25" i="1"/>
  <c r="JO25" i="1"/>
  <c r="JP25" i="1"/>
  <c r="JQ25" i="1"/>
  <c r="JR25" i="1"/>
  <c r="JS25" i="1"/>
  <c r="JT25" i="1"/>
  <c r="JU25" i="1"/>
  <c r="JV25" i="1"/>
  <c r="JW25" i="1"/>
  <c r="JX25" i="1"/>
  <c r="JY25" i="1"/>
  <c r="JZ25" i="1"/>
  <c r="KA25" i="1"/>
  <c r="KB25" i="1"/>
  <c r="KC25" i="1"/>
  <c r="KD25" i="1"/>
  <c r="KE25" i="1"/>
  <c r="KF25" i="1"/>
  <c r="KG25" i="1"/>
  <c r="KH25" i="1"/>
  <c r="KI25" i="1"/>
  <c r="KJ25" i="1"/>
  <c r="KK25" i="1"/>
  <c r="KL25" i="1"/>
  <c r="KM25" i="1"/>
  <c r="KN25" i="1"/>
  <c r="KO25" i="1"/>
  <c r="KP25" i="1"/>
  <c r="KQ25" i="1"/>
  <c r="KR25" i="1"/>
  <c r="KS25" i="1"/>
  <c r="KT25" i="1"/>
  <c r="KU25" i="1"/>
  <c r="KV25" i="1"/>
  <c r="KW25" i="1"/>
  <c r="KX25" i="1"/>
  <c r="KY25" i="1"/>
  <c r="KZ25" i="1"/>
  <c r="LA25" i="1"/>
  <c r="LB25" i="1"/>
  <c r="LC25" i="1"/>
  <c r="LD25" i="1"/>
  <c r="LE25" i="1"/>
  <c r="LF25" i="1"/>
  <c r="LG25" i="1"/>
  <c r="LH25" i="1"/>
  <c r="LI25" i="1"/>
  <c r="LJ25" i="1"/>
  <c r="LK25" i="1"/>
  <c r="LL25" i="1"/>
  <c r="LM25" i="1"/>
  <c r="LN25" i="1"/>
  <c r="LO25" i="1"/>
  <c r="LP25" i="1"/>
  <c r="LQ25" i="1"/>
  <c r="LR25" i="1"/>
  <c r="LS25" i="1"/>
  <c r="LT25" i="1"/>
  <c r="LU25" i="1"/>
  <c r="LV25" i="1"/>
  <c r="LW25" i="1"/>
  <c r="LX25" i="1"/>
  <c r="LY25" i="1"/>
  <c r="LZ25" i="1"/>
  <c r="MA25" i="1"/>
  <c r="MB25" i="1"/>
  <c r="MC25" i="1"/>
  <c r="MD25" i="1"/>
  <c r="ME25" i="1"/>
  <c r="MF25" i="1"/>
  <c r="MG25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HR23" i="1"/>
  <c r="HS23" i="1"/>
  <c r="HT23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JM23" i="1"/>
  <c r="JN23" i="1"/>
  <c r="JO23" i="1"/>
  <c r="JP23" i="1"/>
  <c r="JQ23" i="1"/>
  <c r="JR23" i="1"/>
  <c r="JS23" i="1"/>
  <c r="JT23" i="1"/>
  <c r="JU23" i="1"/>
  <c r="JV23" i="1"/>
  <c r="JW23" i="1"/>
  <c r="JX23" i="1"/>
  <c r="JY23" i="1"/>
  <c r="JZ23" i="1"/>
  <c r="KA23" i="1"/>
  <c r="KB23" i="1"/>
  <c r="KC23" i="1"/>
  <c r="KD23" i="1"/>
  <c r="KE23" i="1"/>
  <c r="KF23" i="1"/>
  <c r="KG23" i="1"/>
  <c r="KH23" i="1"/>
  <c r="KI23" i="1"/>
  <c r="KJ23" i="1"/>
  <c r="KK23" i="1"/>
  <c r="KL23" i="1"/>
  <c r="KM23" i="1"/>
  <c r="KN23" i="1"/>
  <c r="KO23" i="1"/>
  <c r="KP23" i="1"/>
  <c r="KQ23" i="1"/>
  <c r="KR23" i="1"/>
  <c r="KS23" i="1"/>
  <c r="KT23" i="1"/>
  <c r="KU23" i="1"/>
  <c r="KV23" i="1"/>
  <c r="KW23" i="1"/>
  <c r="KX23" i="1"/>
  <c r="KY23" i="1"/>
  <c r="KZ23" i="1"/>
  <c r="LA23" i="1"/>
  <c r="LB23" i="1"/>
  <c r="LC23" i="1"/>
  <c r="LD23" i="1"/>
  <c r="LE23" i="1"/>
  <c r="LF23" i="1"/>
  <c r="LG23" i="1"/>
  <c r="LH23" i="1"/>
  <c r="LI23" i="1"/>
  <c r="LJ23" i="1"/>
  <c r="LK23" i="1"/>
  <c r="LL23" i="1"/>
  <c r="LM23" i="1"/>
  <c r="LN23" i="1"/>
  <c r="LO23" i="1"/>
  <c r="LP23" i="1"/>
  <c r="LQ23" i="1"/>
  <c r="LR23" i="1"/>
  <c r="LS23" i="1"/>
  <c r="LT23" i="1"/>
  <c r="LU23" i="1"/>
  <c r="LV23" i="1"/>
  <c r="LW23" i="1"/>
  <c r="LX23" i="1"/>
  <c r="LY23" i="1"/>
  <c r="LZ23" i="1"/>
  <c r="MA23" i="1"/>
  <c r="MB23" i="1"/>
  <c r="MC23" i="1"/>
  <c r="MD23" i="1"/>
  <c r="ME23" i="1"/>
  <c r="MF23" i="1"/>
  <c r="MG23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EY21" i="1"/>
  <c r="EZ21" i="1"/>
  <c r="FA21" i="1"/>
  <c r="FB21" i="1"/>
  <c r="FC21" i="1"/>
  <c r="FD21" i="1"/>
  <c r="FE21" i="1"/>
  <c r="FF21" i="1"/>
  <c r="FG21" i="1"/>
  <c r="FH21" i="1"/>
  <c r="FI21" i="1"/>
  <c r="FJ21" i="1"/>
  <c r="FK21" i="1"/>
  <c r="FL21" i="1"/>
  <c r="FM21" i="1"/>
  <c r="FN21" i="1"/>
  <c r="FO21" i="1"/>
  <c r="FP21" i="1"/>
  <c r="FQ21" i="1"/>
  <c r="FR21" i="1"/>
  <c r="FS21" i="1"/>
  <c r="FT21" i="1"/>
  <c r="FU21" i="1"/>
  <c r="FV21" i="1"/>
  <c r="FW21" i="1"/>
  <c r="FX21" i="1"/>
  <c r="FY21" i="1"/>
  <c r="FZ21" i="1"/>
  <c r="GA21" i="1"/>
  <c r="GB21" i="1"/>
  <c r="GC21" i="1"/>
  <c r="GD21" i="1"/>
  <c r="GE21" i="1"/>
  <c r="GF21" i="1"/>
  <c r="GG21" i="1"/>
  <c r="GH21" i="1"/>
  <c r="GI21" i="1"/>
  <c r="GJ21" i="1"/>
  <c r="GK21" i="1"/>
  <c r="GL21" i="1"/>
  <c r="GM21" i="1"/>
  <c r="GN21" i="1"/>
  <c r="GO21" i="1"/>
  <c r="GP21" i="1"/>
  <c r="GQ21" i="1"/>
  <c r="GR21" i="1"/>
  <c r="GS21" i="1"/>
  <c r="GT21" i="1"/>
  <c r="GU21" i="1"/>
  <c r="GV21" i="1"/>
  <c r="GW21" i="1"/>
  <c r="GX21" i="1"/>
  <c r="GY21" i="1"/>
  <c r="GZ21" i="1"/>
  <c r="HA21" i="1"/>
  <c r="HB21" i="1"/>
  <c r="HC21" i="1"/>
  <c r="HD21" i="1"/>
  <c r="HE21" i="1"/>
  <c r="HF21" i="1"/>
  <c r="HG21" i="1"/>
  <c r="HH21" i="1"/>
  <c r="HI21" i="1"/>
  <c r="HJ21" i="1"/>
  <c r="HK21" i="1"/>
  <c r="HL21" i="1"/>
  <c r="HM21" i="1"/>
  <c r="HN21" i="1"/>
  <c r="HO21" i="1"/>
  <c r="HP21" i="1"/>
  <c r="HQ21" i="1"/>
  <c r="HR21" i="1"/>
  <c r="HS21" i="1"/>
  <c r="HT21" i="1"/>
  <c r="HU21" i="1"/>
  <c r="HV21" i="1"/>
  <c r="HW21" i="1"/>
  <c r="HX21" i="1"/>
  <c r="HY21" i="1"/>
  <c r="HZ21" i="1"/>
  <c r="IA21" i="1"/>
  <c r="IB21" i="1"/>
  <c r="IC21" i="1"/>
  <c r="ID21" i="1"/>
  <c r="IE21" i="1"/>
  <c r="IF21" i="1"/>
  <c r="IG21" i="1"/>
  <c r="IH21" i="1"/>
  <c r="II21" i="1"/>
  <c r="IJ21" i="1"/>
  <c r="IK21" i="1"/>
  <c r="IL21" i="1"/>
  <c r="IM21" i="1"/>
  <c r="IN21" i="1"/>
  <c r="IO21" i="1"/>
  <c r="IP21" i="1"/>
  <c r="IQ21" i="1"/>
  <c r="IR21" i="1"/>
  <c r="IS21" i="1"/>
  <c r="IT21" i="1"/>
  <c r="IU21" i="1"/>
  <c r="IV21" i="1"/>
  <c r="IW21" i="1"/>
  <c r="IX21" i="1"/>
  <c r="IY21" i="1"/>
  <c r="IZ21" i="1"/>
  <c r="JA21" i="1"/>
  <c r="JB21" i="1"/>
  <c r="JC21" i="1"/>
  <c r="JD21" i="1"/>
  <c r="JE21" i="1"/>
  <c r="JF21" i="1"/>
  <c r="JG21" i="1"/>
  <c r="JH21" i="1"/>
  <c r="JI21" i="1"/>
  <c r="JJ21" i="1"/>
  <c r="JK21" i="1"/>
  <c r="JL21" i="1"/>
  <c r="JM21" i="1"/>
  <c r="JN21" i="1"/>
  <c r="JO21" i="1"/>
  <c r="JP21" i="1"/>
  <c r="JQ21" i="1"/>
  <c r="JR21" i="1"/>
  <c r="JS21" i="1"/>
  <c r="JT21" i="1"/>
  <c r="JU21" i="1"/>
  <c r="JV21" i="1"/>
  <c r="JW21" i="1"/>
  <c r="JX21" i="1"/>
  <c r="JY21" i="1"/>
  <c r="JZ21" i="1"/>
  <c r="KA21" i="1"/>
  <c r="KB21" i="1"/>
  <c r="KC21" i="1"/>
  <c r="KD21" i="1"/>
  <c r="KE21" i="1"/>
  <c r="KF21" i="1"/>
  <c r="KG21" i="1"/>
  <c r="KH21" i="1"/>
  <c r="KI21" i="1"/>
  <c r="KJ21" i="1"/>
  <c r="KK21" i="1"/>
  <c r="KL21" i="1"/>
  <c r="KM21" i="1"/>
  <c r="KN21" i="1"/>
  <c r="KO21" i="1"/>
  <c r="KP21" i="1"/>
  <c r="KQ21" i="1"/>
  <c r="KR21" i="1"/>
  <c r="KS21" i="1"/>
  <c r="KT21" i="1"/>
  <c r="KU21" i="1"/>
  <c r="KV21" i="1"/>
  <c r="KW21" i="1"/>
  <c r="KX21" i="1"/>
  <c r="KY21" i="1"/>
  <c r="KZ21" i="1"/>
  <c r="LA21" i="1"/>
  <c r="LB21" i="1"/>
  <c r="LC21" i="1"/>
  <c r="LD21" i="1"/>
  <c r="LE21" i="1"/>
  <c r="LF21" i="1"/>
  <c r="LG21" i="1"/>
  <c r="LH21" i="1"/>
  <c r="LI21" i="1"/>
  <c r="LJ21" i="1"/>
  <c r="LK21" i="1"/>
  <c r="LL21" i="1"/>
  <c r="LM21" i="1"/>
  <c r="LN21" i="1"/>
  <c r="LO21" i="1"/>
  <c r="LP21" i="1"/>
  <c r="LQ21" i="1"/>
  <c r="LR21" i="1"/>
  <c r="LS21" i="1"/>
  <c r="LT21" i="1"/>
  <c r="LU21" i="1"/>
  <c r="LV21" i="1"/>
  <c r="LW21" i="1"/>
  <c r="LX21" i="1"/>
  <c r="LY21" i="1"/>
  <c r="LZ21" i="1"/>
  <c r="MA21" i="1"/>
  <c r="MB21" i="1"/>
  <c r="MC21" i="1"/>
  <c r="MD21" i="1"/>
  <c r="ME21" i="1"/>
  <c r="MF21" i="1"/>
  <c r="MG21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EY19" i="1"/>
  <c r="EZ19" i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GK19" i="1"/>
  <c r="GL19" i="1"/>
  <c r="GM19" i="1"/>
  <c r="GN19" i="1"/>
  <c r="GO19" i="1"/>
  <c r="GP19" i="1"/>
  <c r="GQ19" i="1"/>
  <c r="GR19" i="1"/>
  <c r="GS19" i="1"/>
  <c r="GT19" i="1"/>
  <c r="GU19" i="1"/>
  <c r="GV19" i="1"/>
  <c r="GW19" i="1"/>
  <c r="GX19" i="1"/>
  <c r="GY19" i="1"/>
  <c r="GZ19" i="1"/>
  <c r="HA19" i="1"/>
  <c r="HB19" i="1"/>
  <c r="HC19" i="1"/>
  <c r="HD19" i="1"/>
  <c r="HE19" i="1"/>
  <c r="HF19" i="1"/>
  <c r="HG19" i="1"/>
  <c r="HH19" i="1"/>
  <c r="HI19" i="1"/>
  <c r="HJ19" i="1"/>
  <c r="HK19" i="1"/>
  <c r="HL19" i="1"/>
  <c r="HM19" i="1"/>
  <c r="HN19" i="1"/>
  <c r="HO19" i="1"/>
  <c r="HP19" i="1"/>
  <c r="HQ19" i="1"/>
  <c r="HR19" i="1"/>
  <c r="HS19" i="1"/>
  <c r="HT19" i="1"/>
  <c r="HU19" i="1"/>
  <c r="HV19" i="1"/>
  <c r="HW19" i="1"/>
  <c r="HX19" i="1"/>
  <c r="HY19" i="1"/>
  <c r="HZ19" i="1"/>
  <c r="IA19" i="1"/>
  <c r="IB19" i="1"/>
  <c r="IC19" i="1"/>
  <c r="ID19" i="1"/>
  <c r="IE19" i="1"/>
  <c r="IF19" i="1"/>
  <c r="IG19" i="1"/>
  <c r="IH19" i="1"/>
  <c r="II19" i="1"/>
  <c r="IJ19" i="1"/>
  <c r="IK19" i="1"/>
  <c r="IL19" i="1"/>
  <c r="IM19" i="1"/>
  <c r="IN19" i="1"/>
  <c r="IO19" i="1"/>
  <c r="IP19" i="1"/>
  <c r="IQ19" i="1"/>
  <c r="IR19" i="1"/>
  <c r="IS19" i="1"/>
  <c r="IT19" i="1"/>
  <c r="IU19" i="1"/>
  <c r="IV19" i="1"/>
  <c r="IW19" i="1"/>
  <c r="IX19" i="1"/>
  <c r="IY19" i="1"/>
  <c r="IZ19" i="1"/>
  <c r="JA19" i="1"/>
  <c r="JB19" i="1"/>
  <c r="JC19" i="1"/>
  <c r="JD19" i="1"/>
  <c r="JE19" i="1"/>
  <c r="JF19" i="1"/>
  <c r="JG19" i="1"/>
  <c r="JH19" i="1"/>
  <c r="JI19" i="1"/>
  <c r="JJ19" i="1"/>
  <c r="JK19" i="1"/>
  <c r="JL19" i="1"/>
  <c r="JM19" i="1"/>
  <c r="JN19" i="1"/>
  <c r="JO19" i="1"/>
  <c r="JP19" i="1"/>
  <c r="JQ19" i="1"/>
  <c r="JR19" i="1"/>
  <c r="JS19" i="1"/>
  <c r="JT19" i="1"/>
  <c r="JU19" i="1"/>
  <c r="JV19" i="1"/>
  <c r="JW19" i="1"/>
  <c r="JX19" i="1"/>
  <c r="JY19" i="1"/>
  <c r="JZ19" i="1"/>
  <c r="KA19" i="1"/>
  <c r="KB19" i="1"/>
  <c r="KC19" i="1"/>
  <c r="KD19" i="1"/>
  <c r="KE19" i="1"/>
  <c r="KF19" i="1"/>
  <c r="KG19" i="1"/>
  <c r="KH19" i="1"/>
  <c r="KI19" i="1"/>
  <c r="KJ19" i="1"/>
  <c r="KK19" i="1"/>
  <c r="KL19" i="1"/>
  <c r="KM19" i="1"/>
  <c r="KN19" i="1"/>
  <c r="KO19" i="1"/>
  <c r="KP19" i="1"/>
  <c r="KQ19" i="1"/>
  <c r="KR19" i="1"/>
  <c r="KS19" i="1"/>
  <c r="KT19" i="1"/>
  <c r="KU19" i="1"/>
  <c r="KV19" i="1"/>
  <c r="KW19" i="1"/>
  <c r="KX19" i="1"/>
  <c r="KY19" i="1"/>
  <c r="KZ19" i="1"/>
  <c r="LA19" i="1"/>
  <c r="LB19" i="1"/>
  <c r="LC19" i="1"/>
  <c r="LD19" i="1"/>
  <c r="LE19" i="1"/>
  <c r="LF19" i="1"/>
  <c r="LG19" i="1"/>
  <c r="LH19" i="1"/>
  <c r="LI19" i="1"/>
  <c r="LJ19" i="1"/>
  <c r="LK19" i="1"/>
  <c r="LL19" i="1"/>
  <c r="LM19" i="1"/>
  <c r="LN19" i="1"/>
  <c r="LO19" i="1"/>
  <c r="LP19" i="1"/>
  <c r="LQ19" i="1"/>
  <c r="LR19" i="1"/>
  <c r="LS19" i="1"/>
  <c r="LT19" i="1"/>
  <c r="LU19" i="1"/>
  <c r="LV19" i="1"/>
  <c r="LW19" i="1"/>
  <c r="LX19" i="1"/>
  <c r="LY19" i="1"/>
  <c r="LZ19" i="1"/>
  <c r="MA19" i="1"/>
  <c r="MB19" i="1"/>
  <c r="MC19" i="1"/>
  <c r="MD19" i="1"/>
  <c r="ME19" i="1"/>
  <c r="MF19" i="1"/>
  <c r="MG19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EY17" i="1"/>
  <c r="EZ17" i="1"/>
  <c r="FA17" i="1"/>
  <c r="FB17" i="1"/>
  <c r="FC17" i="1"/>
  <c r="FD17" i="1"/>
  <c r="FE17" i="1"/>
  <c r="FF17" i="1"/>
  <c r="FG17" i="1"/>
  <c r="FH17" i="1"/>
  <c r="FI17" i="1"/>
  <c r="FJ17" i="1"/>
  <c r="FK17" i="1"/>
  <c r="FL17" i="1"/>
  <c r="FM17" i="1"/>
  <c r="FN17" i="1"/>
  <c r="FO17" i="1"/>
  <c r="FP17" i="1"/>
  <c r="FQ17" i="1"/>
  <c r="FR17" i="1"/>
  <c r="FS17" i="1"/>
  <c r="FT17" i="1"/>
  <c r="FU17" i="1"/>
  <c r="FV17" i="1"/>
  <c r="FW17" i="1"/>
  <c r="FX17" i="1"/>
  <c r="FY17" i="1"/>
  <c r="FZ17" i="1"/>
  <c r="GA17" i="1"/>
  <c r="GB17" i="1"/>
  <c r="GC17" i="1"/>
  <c r="GD17" i="1"/>
  <c r="GE17" i="1"/>
  <c r="GF17" i="1"/>
  <c r="GG17" i="1"/>
  <c r="GH17" i="1"/>
  <c r="GI17" i="1"/>
  <c r="GJ17" i="1"/>
  <c r="GK17" i="1"/>
  <c r="GL17" i="1"/>
  <c r="GM17" i="1"/>
  <c r="GN17" i="1"/>
  <c r="GO17" i="1"/>
  <c r="GP17" i="1"/>
  <c r="GQ17" i="1"/>
  <c r="GR17" i="1"/>
  <c r="GS17" i="1"/>
  <c r="GT17" i="1"/>
  <c r="GU17" i="1"/>
  <c r="GV17" i="1"/>
  <c r="GW17" i="1"/>
  <c r="GX17" i="1"/>
  <c r="GY17" i="1"/>
  <c r="GZ17" i="1"/>
  <c r="HA17" i="1"/>
  <c r="HB17" i="1"/>
  <c r="HC17" i="1"/>
  <c r="HD17" i="1"/>
  <c r="HE17" i="1"/>
  <c r="HF17" i="1"/>
  <c r="HG17" i="1"/>
  <c r="HH17" i="1"/>
  <c r="HI17" i="1"/>
  <c r="HJ17" i="1"/>
  <c r="HK17" i="1"/>
  <c r="HL17" i="1"/>
  <c r="HM17" i="1"/>
  <c r="HN17" i="1"/>
  <c r="HO17" i="1"/>
  <c r="HP17" i="1"/>
  <c r="HQ17" i="1"/>
  <c r="HR17" i="1"/>
  <c r="HS17" i="1"/>
  <c r="HT17" i="1"/>
  <c r="HU17" i="1"/>
  <c r="HV17" i="1"/>
  <c r="HW17" i="1"/>
  <c r="HX17" i="1"/>
  <c r="HY17" i="1"/>
  <c r="HZ17" i="1"/>
  <c r="IA17" i="1"/>
  <c r="IB17" i="1"/>
  <c r="IC17" i="1"/>
  <c r="ID17" i="1"/>
  <c r="IE17" i="1"/>
  <c r="IF17" i="1"/>
  <c r="IG17" i="1"/>
  <c r="IH17" i="1"/>
  <c r="II17" i="1"/>
  <c r="IJ17" i="1"/>
  <c r="IK17" i="1"/>
  <c r="IL17" i="1"/>
  <c r="IM17" i="1"/>
  <c r="IN17" i="1"/>
  <c r="IO17" i="1"/>
  <c r="IP17" i="1"/>
  <c r="IQ17" i="1"/>
  <c r="IR17" i="1"/>
  <c r="IS17" i="1"/>
  <c r="IT17" i="1"/>
  <c r="IU17" i="1"/>
  <c r="IV17" i="1"/>
  <c r="IW17" i="1"/>
  <c r="IX17" i="1"/>
  <c r="IY17" i="1"/>
  <c r="IZ17" i="1"/>
  <c r="JA17" i="1"/>
  <c r="JB17" i="1"/>
  <c r="JC17" i="1"/>
  <c r="JD17" i="1"/>
  <c r="JE17" i="1"/>
  <c r="JF17" i="1"/>
  <c r="JG17" i="1"/>
  <c r="JH17" i="1"/>
  <c r="JI17" i="1"/>
  <c r="JJ17" i="1"/>
  <c r="JK17" i="1"/>
  <c r="JL17" i="1"/>
  <c r="JM17" i="1"/>
  <c r="JN17" i="1"/>
  <c r="JO17" i="1"/>
  <c r="JP17" i="1"/>
  <c r="JQ17" i="1"/>
  <c r="JR17" i="1"/>
  <c r="JS17" i="1"/>
  <c r="JT17" i="1"/>
  <c r="JU17" i="1"/>
  <c r="JV17" i="1"/>
  <c r="JW17" i="1"/>
  <c r="JX17" i="1"/>
  <c r="JY17" i="1"/>
  <c r="JZ17" i="1"/>
  <c r="KA17" i="1"/>
  <c r="KB17" i="1"/>
  <c r="KC17" i="1"/>
  <c r="KD17" i="1"/>
  <c r="KE17" i="1"/>
  <c r="KF17" i="1"/>
  <c r="KG17" i="1"/>
  <c r="KH17" i="1"/>
  <c r="KI17" i="1"/>
  <c r="KJ17" i="1"/>
  <c r="KK17" i="1"/>
  <c r="KL17" i="1"/>
  <c r="KM17" i="1"/>
  <c r="KN17" i="1"/>
  <c r="KO17" i="1"/>
  <c r="KP17" i="1"/>
  <c r="KQ17" i="1"/>
  <c r="KR17" i="1"/>
  <c r="KS17" i="1"/>
  <c r="KT17" i="1"/>
  <c r="KU17" i="1"/>
  <c r="KV17" i="1"/>
  <c r="KW17" i="1"/>
  <c r="KX17" i="1"/>
  <c r="KY17" i="1"/>
  <c r="KZ17" i="1"/>
  <c r="LA17" i="1"/>
  <c r="LB17" i="1"/>
  <c r="LC17" i="1"/>
  <c r="LD17" i="1"/>
  <c r="LE17" i="1"/>
  <c r="LF17" i="1"/>
  <c r="LG17" i="1"/>
  <c r="LH17" i="1"/>
  <c r="LI17" i="1"/>
  <c r="LJ17" i="1"/>
  <c r="LK17" i="1"/>
  <c r="LL17" i="1"/>
  <c r="LM17" i="1"/>
  <c r="LN17" i="1"/>
  <c r="LO17" i="1"/>
  <c r="LP17" i="1"/>
  <c r="LQ17" i="1"/>
  <c r="LR17" i="1"/>
  <c r="LS17" i="1"/>
  <c r="LT17" i="1"/>
  <c r="LU17" i="1"/>
  <c r="LV17" i="1"/>
  <c r="LW17" i="1"/>
  <c r="LX17" i="1"/>
  <c r="LY17" i="1"/>
  <c r="LZ17" i="1"/>
  <c r="MA17" i="1"/>
  <c r="MB17" i="1"/>
  <c r="MC17" i="1"/>
  <c r="MD17" i="1"/>
  <c r="ME17" i="1"/>
  <c r="MF17" i="1"/>
  <c r="MG1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EY15" i="1"/>
  <c r="EZ15" i="1"/>
  <c r="FA15" i="1"/>
  <c r="FB15" i="1"/>
  <c r="FC15" i="1"/>
  <c r="FD15" i="1"/>
  <c r="FE15" i="1"/>
  <c r="FF15" i="1"/>
  <c r="FG15" i="1"/>
  <c r="FH15" i="1"/>
  <c r="FI15" i="1"/>
  <c r="FJ15" i="1"/>
  <c r="FK15" i="1"/>
  <c r="FL15" i="1"/>
  <c r="FM15" i="1"/>
  <c r="FN15" i="1"/>
  <c r="FO15" i="1"/>
  <c r="FP15" i="1"/>
  <c r="FQ15" i="1"/>
  <c r="FR15" i="1"/>
  <c r="FS15" i="1"/>
  <c r="FT15" i="1"/>
  <c r="FU15" i="1"/>
  <c r="FV15" i="1"/>
  <c r="FW15" i="1"/>
  <c r="FX15" i="1"/>
  <c r="FY15" i="1"/>
  <c r="FZ15" i="1"/>
  <c r="GA15" i="1"/>
  <c r="GB15" i="1"/>
  <c r="GC15" i="1"/>
  <c r="GD15" i="1"/>
  <c r="GE15" i="1"/>
  <c r="GF15" i="1"/>
  <c r="GG15" i="1"/>
  <c r="GH15" i="1"/>
  <c r="GI15" i="1"/>
  <c r="GJ15" i="1"/>
  <c r="GK15" i="1"/>
  <c r="GL15" i="1"/>
  <c r="GM15" i="1"/>
  <c r="GN15" i="1"/>
  <c r="GO15" i="1"/>
  <c r="GP15" i="1"/>
  <c r="GQ15" i="1"/>
  <c r="GR15" i="1"/>
  <c r="GS15" i="1"/>
  <c r="GT15" i="1"/>
  <c r="GU15" i="1"/>
  <c r="GV15" i="1"/>
  <c r="GW15" i="1"/>
  <c r="GX15" i="1"/>
  <c r="GY15" i="1"/>
  <c r="GZ15" i="1"/>
  <c r="HA15" i="1"/>
  <c r="HB15" i="1"/>
  <c r="HC15" i="1"/>
  <c r="HD15" i="1"/>
  <c r="HE15" i="1"/>
  <c r="HF15" i="1"/>
  <c r="HG15" i="1"/>
  <c r="HH15" i="1"/>
  <c r="HI15" i="1"/>
  <c r="HJ15" i="1"/>
  <c r="HK15" i="1"/>
  <c r="HL15" i="1"/>
  <c r="HM15" i="1"/>
  <c r="HN15" i="1"/>
  <c r="HO15" i="1"/>
  <c r="HP15" i="1"/>
  <c r="HQ15" i="1"/>
  <c r="HR15" i="1"/>
  <c r="HS15" i="1"/>
  <c r="HT15" i="1"/>
  <c r="HU15" i="1"/>
  <c r="HV15" i="1"/>
  <c r="HW15" i="1"/>
  <c r="HX15" i="1"/>
  <c r="HY15" i="1"/>
  <c r="HZ15" i="1"/>
  <c r="IA15" i="1"/>
  <c r="IB15" i="1"/>
  <c r="IC15" i="1"/>
  <c r="ID15" i="1"/>
  <c r="IE15" i="1"/>
  <c r="IF15" i="1"/>
  <c r="IG15" i="1"/>
  <c r="IH15" i="1"/>
  <c r="II15" i="1"/>
  <c r="IJ15" i="1"/>
  <c r="IK15" i="1"/>
  <c r="IL15" i="1"/>
  <c r="IM15" i="1"/>
  <c r="IN15" i="1"/>
  <c r="IO15" i="1"/>
  <c r="IP15" i="1"/>
  <c r="IQ15" i="1"/>
  <c r="IR15" i="1"/>
  <c r="IS15" i="1"/>
  <c r="IT15" i="1"/>
  <c r="IU15" i="1"/>
  <c r="IV15" i="1"/>
  <c r="IW15" i="1"/>
  <c r="IX15" i="1"/>
  <c r="IY15" i="1"/>
  <c r="IZ15" i="1"/>
  <c r="JA15" i="1"/>
  <c r="JB15" i="1"/>
  <c r="JC15" i="1"/>
  <c r="JD15" i="1"/>
  <c r="JE15" i="1"/>
  <c r="JF15" i="1"/>
  <c r="JG15" i="1"/>
  <c r="JH15" i="1"/>
  <c r="JI15" i="1"/>
  <c r="JJ15" i="1"/>
  <c r="JK15" i="1"/>
  <c r="JL15" i="1"/>
  <c r="JM15" i="1"/>
  <c r="JN15" i="1"/>
  <c r="JO15" i="1"/>
  <c r="JP15" i="1"/>
  <c r="JQ15" i="1"/>
  <c r="JR15" i="1"/>
  <c r="JS15" i="1"/>
  <c r="JT15" i="1"/>
  <c r="JU15" i="1"/>
  <c r="JV15" i="1"/>
  <c r="JW15" i="1"/>
  <c r="JX15" i="1"/>
  <c r="JY15" i="1"/>
  <c r="JZ15" i="1"/>
  <c r="KA15" i="1"/>
  <c r="KB15" i="1"/>
  <c r="KC15" i="1"/>
  <c r="KD15" i="1"/>
  <c r="KE15" i="1"/>
  <c r="KF15" i="1"/>
  <c r="KG15" i="1"/>
  <c r="KH15" i="1"/>
  <c r="KI15" i="1"/>
  <c r="KJ15" i="1"/>
  <c r="KK15" i="1"/>
  <c r="KL15" i="1"/>
  <c r="KM15" i="1"/>
  <c r="KN15" i="1"/>
  <c r="KO15" i="1"/>
  <c r="KP15" i="1"/>
  <c r="KQ15" i="1"/>
  <c r="KR15" i="1"/>
  <c r="KS15" i="1"/>
  <c r="KT15" i="1"/>
  <c r="KU15" i="1"/>
  <c r="KV15" i="1"/>
  <c r="KW15" i="1"/>
  <c r="KX15" i="1"/>
  <c r="KY15" i="1"/>
  <c r="KZ15" i="1"/>
  <c r="LA15" i="1"/>
  <c r="LB15" i="1"/>
  <c r="LC15" i="1"/>
  <c r="LD15" i="1"/>
  <c r="LE15" i="1"/>
  <c r="LF15" i="1"/>
  <c r="LG15" i="1"/>
  <c r="LH15" i="1"/>
  <c r="LI15" i="1"/>
  <c r="LJ15" i="1"/>
  <c r="LK15" i="1"/>
  <c r="LL15" i="1"/>
  <c r="LM15" i="1"/>
  <c r="LN15" i="1"/>
  <c r="LO15" i="1"/>
  <c r="LP15" i="1"/>
  <c r="LQ15" i="1"/>
  <c r="LR15" i="1"/>
  <c r="LS15" i="1"/>
  <c r="LT15" i="1"/>
  <c r="LU15" i="1"/>
  <c r="LV15" i="1"/>
  <c r="LW15" i="1"/>
  <c r="LX15" i="1"/>
  <c r="LY15" i="1"/>
  <c r="LZ15" i="1"/>
  <c r="MA15" i="1"/>
  <c r="MB15" i="1"/>
  <c r="MC15" i="1"/>
  <c r="MD15" i="1"/>
  <c r="ME15" i="1"/>
  <c r="MF15" i="1"/>
  <c r="MG15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EY13" i="1"/>
  <c r="EZ13" i="1"/>
  <c r="FA13" i="1"/>
  <c r="FB13" i="1"/>
  <c r="FC13" i="1"/>
  <c r="FD13" i="1"/>
  <c r="FE13" i="1"/>
  <c r="FF13" i="1"/>
  <c r="FG13" i="1"/>
  <c r="FH13" i="1"/>
  <c r="FI13" i="1"/>
  <c r="FJ13" i="1"/>
  <c r="FK13" i="1"/>
  <c r="FL13" i="1"/>
  <c r="FM13" i="1"/>
  <c r="FN13" i="1"/>
  <c r="FO13" i="1"/>
  <c r="FP13" i="1"/>
  <c r="FQ13" i="1"/>
  <c r="FR13" i="1"/>
  <c r="FS13" i="1"/>
  <c r="FT13" i="1"/>
  <c r="FU13" i="1"/>
  <c r="FV13" i="1"/>
  <c r="FW13" i="1"/>
  <c r="FX13" i="1"/>
  <c r="FY13" i="1"/>
  <c r="FZ13" i="1"/>
  <c r="GA13" i="1"/>
  <c r="GB13" i="1"/>
  <c r="GC13" i="1"/>
  <c r="GD13" i="1"/>
  <c r="GE13" i="1"/>
  <c r="GF13" i="1"/>
  <c r="GG13" i="1"/>
  <c r="GH13" i="1"/>
  <c r="GI13" i="1"/>
  <c r="GJ13" i="1"/>
  <c r="GK13" i="1"/>
  <c r="GL13" i="1"/>
  <c r="GM13" i="1"/>
  <c r="GN13" i="1"/>
  <c r="GO13" i="1"/>
  <c r="GP13" i="1"/>
  <c r="GQ13" i="1"/>
  <c r="GR13" i="1"/>
  <c r="GS13" i="1"/>
  <c r="GT13" i="1"/>
  <c r="GU13" i="1"/>
  <c r="GV13" i="1"/>
  <c r="GW13" i="1"/>
  <c r="GX13" i="1"/>
  <c r="GY13" i="1"/>
  <c r="GZ13" i="1"/>
  <c r="HA13" i="1"/>
  <c r="HB13" i="1"/>
  <c r="HC13" i="1"/>
  <c r="HD13" i="1"/>
  <c r="HE13" i="1"/>
  <c r="HF13" i="1"/>
  <c r="HG13" i="1"/>
  <c r="HH13" i="1"/>
  <c r="HI13" i="1"/>
  <c r="HJ13" i="1"/>
  <c r="HK13" i="1"/>
  <c r="HL13" i="1"/>
  <c r="HM13" i="1"/>
  <c r="HN13" i="1"/>
  <c r="HO13" i="1"/>
  <c r="HP13" i="1"/>
  <c r="HQ13" i="1"/>
  <c r="HR13" i="1"/>
  <c r="HS13" i="1"/>
  <c r="HT13" i="1"/>
  <c r="HU13" i="1"/>
  <c r="HV13" i="1"/>
  <c r="HW13" i="1"/>
  <c r="HX13" i="1"/>
  <c r="HY13" i="1"/>
  <c r="HZ13" i="1"/>
  <c r="IA13" i="1"/>
  <c r="IB13" i="1"/>
  <c r="IC13" i="1"/>
  <c r="ID13" i="1"/>
  <c r="IE13" i="1"/>
  <c r="IF13" i="1"/>
  <c r="IG13" i="1"/>
  <c r="IH13" i="1"/>
  <c r="II13" i="1"/>
  <c r="IJ13" i="1"/>
  <c r="IK13" i="1"/>
  <c r="IL13" i="1"/>
  <c r="IM13" i="1"/>
  <c r="IN13" i="1"/>
  <c r="IO13" i="1"/>
  <c r="IP13" i="1"/>
  <c r="IQ13" i="1"/>
  <c r="IR13" i="1"/>
  <c r="IS13" i="1"/>
  <c r="IT13" i="1"/>
  <c r="IU13" i="1"/>
  <c r="IV13" i="1"/>
  <c r="IW13" i="1"/>
  <c r="IX13" i="1"/>
  <c r="IY13" i="1"/>
  <c r="IZ13" i="1"/>
  <c r="JA13" i="1"/>
  <c r="JB13" i="1"/>
  <c r="JC13" i="1"/>
  <c r="JD13" i="1"/>
  <c r="JE13" i="1"/>
  <c r="JF13" i="1"/>
  <c r="JG13" i="1"/>
  <c r="JH13" i="1"/>
  <c r="JI13" i="1"/>
  <c r="JJ13" i="1"/>
  <c r="JK13" i="1"/>
  <c r="JL13" i="1"/>
  <c r="JM13" i="1"/>
  <c r="JN13" i="1"/>
  <c r="JO13" i="1"/>
  <c r="JP13" i="1"/>
  <c r="JQ13" i="1"/>
  <c r="JR13" i="1"/>
  <c r="JS13" i="1"/>
  <c r="JT13" i="1"/>
  <c r="JU13" i="1"/>
  <c r="JV13" i="1"/>
  <c r="JW13" i="1"/>
  <c r="JX13" i="1"/>
  <c r="JY13" i="1"/>
  <c r="JZ13" i="1"/>
  <c r="KA13" i="1"/>
  <c r="KB13" i="1"/>
  <c r="KC13" i="1"/>
  <c r="KD13" i="1"/>
  <c r="KE13" i="1"/>
  <c r="KF13" i="1"/>
  <c r="KG13" i="1"/>
  <c r="KH13" i="1"/>
  <c r="KI13" i="1"/>
  <c r="KJ13" i="1"/>
  <c r="KK13" i="1"/>
  <c r="KL13" i="1"/>
  <c r="KM13" i="1"/>
  <c r="KN13" i="1"/>
  <c r="KO13" i="1"/>
  <c r="KP13" i="1"/>
  <c r="KQ13" i="1"/>
  <c r="KR13" i="1"/>
  <c r="KS13" i="1"/>
  <c r="KT13" i="1"/>
  <c r="KU13" i="1"/>
  <c r="KV13" i="1"/>
  <c r="KW13" i="1"/>
  <c r="KX13" i="1"/>
  <c r="KY13" i="1"/>
  <c r="KZ13" i="1"/>
  <c r="LA13" i="1"/>
  <c r="LB13" i="1"/>
  <c r="LC13" i="1"/>
  <c r="LD13" i="1"/>
  <c r="LE13" i="1"/>
  <c r="LF13" i="1"/>
  <c r="LG13" i="1"/>
  <c r="LH13" i="1"/>
  <c r="LI13" i="1"/>
  <c r="LJ13" i="1"/>
  <c r="LK13" i="1"/>
  <c r="LL13" i="1"/>
  <c r="LM13" i="1"/>
  <c r="LN13" i="1"/>
  <c r="LO13" i="1"/>
  <c r="LP13" i="1"/>
  <c r="LQ13" i="1"/>
  <c r="LR13" i="1"/>
  <c r="LS13" i="1"/>
  <c r="LT13" i="1"/>
  <c r="LU13" i="1"/>
  <c r="LV13" i="1"/>
  <c r="LW13" i="1"/>
  <c r="LX13" i="1"/>
  <c r="LY13" i="1"/>
  <c r="LZ13" i="1"/>
  <c r="MA13" i="1"/>
  <c r="MB13" i="1"/>
  <c r="MC13" i="1"/>
  <c r="MD13" i="1"/>
  <c r="ME13" i="1"/>
  <c r="MF13" i="1"/>
  <c r="MG13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EY11" i="1"/>
  <c r="EZ11" i="1"/>
  <c r="FA11" i="1"/>
  <c r="FB11" i="1"/>
  <c r="FC11" i="1"/>
  <c r="FD11" i="1"/>
  <c r="FE11" i="1"/>
  <c r="FF11" i="1"/>
  <c r="FG11" i="1"/>
  <c r="FH11" i="1"/>
  <c r="FI11" i="1"/>
  <c r="FJ11" i="1"/>
  <c r="FK11" i="1"/>
  <c r="FL11" i="1"/>
  <c r="FM11" i="1"/>
  <c r="FN11" i="1"/>
  <c r="FO11" i="1"/>
  <c r="FP11" i="1"/>
  <c r="FQ11" i="1"/>
  <c r="FR11" i="1"/>
  <c r="FS11" i="1"/>
  <c r="FT11" i="1"/>
  <c r="FU11" i="1"/>
  <c r="FV11" i="1"/>
  <c r="FW11" i="1"/>
  <c r="FX11" i="1"/>
  <c r="FY11" i="1"/>
  <c r="FZ11" i="1"/>
  <c r="GA11" i="1"/>
  <c r="GB11" i="1"/>
  <c r="GC11" i="1"/>
  <c r="GD11" i="1"/>
  <c r="GE11" i="1"/>
  <c r="GF11" i="1"/>
  <c r="GG11" i="1"/>
  <c r="GH11" i="1"/>
  <c r="GI11" i="1"/>
  <c r="GJ11" i="1"/>
  <c r="GK11" i="1"/>
  <c r="GL11" i="1"/>
  <c r="GM11" i="1"/>
  <c r="GN11" i="1"/>
  <c r="GO11" i="1"/>
  <c r="GP11" i="1"/>
  <c r="GQ11" i="1"/>
  <c r="GR11" i="1"/>
  <c r="GS11" i="1"/>
  <c r="GT11" i="1"/>
  <c r="GU11" i="1"/>
  <c r="GV11" i="1"/>
  <c r="GW11" i="1"/>
  <c r="GX11" i="1"/>
  <c r="GY11" i="1"/>
  <c r="GZ11" i="1"/>
  <c r="HA11" i="1"/>
  <c r="HB11" i="1"/>
  <c r="HC11" i="1"/>
  <c r="HD11" i="1"/>
  <c r="HE11" i="1"/>
  <c r="HF11" i="1"/>
  <c r="HG11" i="1"/>
  <c r="HH11" i="1"/>
  <c r="HI11" i="1"/>
  <c r="HJ11" i="1"/>
  <c r="HK11" i="1"/>
  <c r="HL11" i="1"/>
  <c r="HM11" i="1"/>
  <c r="HN11" i="1"/>
  <c r="HO11" i="1"/>
  <c r="HP11" i="1"/>
  <c r="HQ11" i="1"/>
  <c r="HR11" i="1"/>
  <c r="HS11" i="1"/>
  <c r="HT11" i="1"/>
  <c r="HU11" i="1"/>
  <c r="HV11" i="1"/>
  <c r="HW11" i="1"/>
  <c r="HX11" i="1"/>
  <c r="HY11" i="1"/>
  <c r="HZ11" i="1"/>
  <c r="IA11" i="1"/>
  <c r="IB11" i="1"/>
  <c r="IC11" i="1"/>
  <c r="ID11" i="1"/>
  <c r="IE11" i="1"/>
  <c r="IF11" i="1"/>
  <c r="IG11" i="1"/>
  <c r="IH11" i="1"/>
  <c r="II11" i="1"/>
  <c r="IJ11" i="1"/>
  <c r="IK11" i="1"/>
  <c r="IL11" i="1"/>
  <c r="IM11" i="1"/>
  <c r="IN11" i="1"/>
  <c r="IO11" i="1"/>
  <c r="IP11" i="1"/>
  <c r="IQ11" i="1"/>
  <c r="IR11" i="1"/>
  <c r="IS11" i="1"/>
  <c r="IT11" i="1"/>
  <c r="IU11" i="1"/>
  <c r="IV11" i="1"/>
  <c r="IW11" i="1"/>
  <c r="IX11" i="1"/>
  <c r="IY11" i="1"/>
  <c r="IZ11" i="1"/>
  <c r="JA11" i="1"/>
  <c r="JB11" i="1"/>
  <c r="JC11" i="1"/>
  <c r="JD11" i="1"/>
  <c r="JE11" i="1"/>
  <c r="JF11" i="1"/>
  <c r="JG11" i="1"/>
  <c r="JH11" i="1"/>
  <c r="JI11" i="1"/>
  <c r="JJ11" i="1"/>
  <c r="JK11" i="1"/>
  <c r="JL11" i="1"/>
  <c r="JM11" i="1"/>
  <c r="JN11" i="1"/>
  <c r="JO11" i="1"/>
  <c r="JP11" i="1"/>
  <c r="JQ11" i="1"/>
  <c r="JR11" i="1"/>
  <c r="JS11" i="1"/>
  <c r="JT11" i="1"/>
  <c r="JU11" i="1"/>
  <c r="JV11" i="1"/>
  <c r="JW11" i="1"/>
  <c r="JX11" i="1"/>
  <c r="JY11" i="1"/>
  <c r="JZ11" i="1"/>
  <c r="KA11" i="1"/>
  <c r="KB11" i="1"/>
  <c r="KC11" i="1"/>
  <c r="KD11" i="1"/>
  <c r="KE11" i="1"/>
  <c r="KF11" i="1"/>
  <c r="KG11" i="1"/>
  <c r="KH11" i="1"/>
  <c r="KI11" i="1"/>
  <c r="KJ11" i="1"/>
  <c r="KK11" i="1"/>
  <c r="KL11" i="1"/>
  <c r="KM11" i="1"/>
  <c r="KN11" i="1"/>
  <c r="KO11" i="1"/>
  <c r="KP11" i="1"/>
  <c r="KQ11" i="1"/>
  <c r="KR11" i="1"/>
  <c r="KS11" i="1"/>
  <c r="KT11" i="1"/>
  <c r="KU11" i="1"/>
  <c r="KV11" i="1"/>
  <c r="KW11" i="1"/>
  <c r="KX11" i="1"/>
  <c r="KY11" i="1"/>
  <c r="KZ11" i="1"/>
  <c r="LA11" i="1"/>
  <c r="LB11" i="1"/>
  <c r="LC11" i="1"/>
  <c r="LD11" i="1"/>
  <c r="LE11" i="1"/>
  <c r="LF11" i="1"/>
  <c r="LG11" i="1"/>
  <c r="LH11" i="1"/>
  <c r="LI11" i="1"/>
  <c r="LJ11" i="1"/>
  <c r="LK11" i="1"/>
  <c r="LL11" i="1"/>
  <c r="LM11" i="1"/>
  <c r="LN11" i="1"/>
  <c r="LO11" i="1"/>
  <c r="LP11" i="1"/>
  <c r="LQ11" i="1"/>
  <c r="LR11" i="1"/>
  <c r="LS11" i="1"/>
  <c r="LT11" i="1"/>
  <c r="LU11" i="1"/>
  <c r="LV11" i="1"/>
  <c r="LW11" i="1"/>
  <c r="LX11" i="1"/>
  <c r="LY11" i="1"/>
  <c r="LZ11" i="1"/>
  <c r="MA11" i="1"/>
  <c r="MB11" i="1"/>
  <c r="MC11" i="1"/>
  <c r="MD11" i="1"/>
  <c r="ME11" i="1"/>
  <c r="MF11" i="1"/>
  <c r="MG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EY9" i="1"/>
  <c r="EZ9" i="1"/>
  <c r="FA9" i="1"/>
  <c r="FB9" i="1"/>
  <c r="FC9" i="1"/>
  <c r="FD9" i="1"/>
  <c r="FE9" i="1"/>
  <c r="FF9" i="1"/>
  <c r="FG9" i="1"/>
  <c r="FH9" i="1"/>
  <c r="FI9" i="1"/>
  <c r="FJ9" i="1"/>
  <c r="FK9" i="1"/>
  <c r="FL9" i="1"/>
  <c r="FM9" i="1"/>
  <c r="FN9" i="1"/>
  <c r="FO9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D9" i="1"/>
  <c r="GE9" i="1"/>
  <c r="GF9" i="1"/>
  <c r="GG9" i="1"/>
  <c r="GH9" i="1"/>
  <c r="GI9" i="1"/>
  <c r="GJ9" i="1"/>
  <c r="GK9" i="1"/>
  <c r="GL9" i="1"/>
  <c r="GM9" i="1"/>
  <c r="GN9" i="1"/>
  <c r="GO9" i="1"/>
  <c r="GP9" i="1"/>
  <c r="GQ9" i="1"/>
  <c r="GR9" i="1"/>
  <c r="GS9" i="1"/>
  <c r="GT9" i="1"/>
  <c r="GU9" i="1"/>
  <c r="GV9" i="1"/>
  <c r="GW9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L9" i="1"/>
  <c r="HM9" i="1"/>
  <c r="HN9" i="1"/>
  <c r="HO9" i="1"/>
  <c r="HP9" i="1"/>
  <c r="HQ9" i="1"/>
  <c r="HR9" i="1"/>
  <c r="HS9" i="1"/>
  <c r="HT9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Z9" i="1"/>
  <c r="JA9" i="1"/>
  <c r="JB9" i="1"/>
  <c r="JC9" i="1"/>
  <c r="JD9" i="1"/>
  <c r="JE9" i="1"/>
  <c r="JF9" i="1"/>
  <c r="JG9" i="1"/>
  <c r="JH9" i="1"/>
  <c r="JI9" i="1"/>
  <c r="JJ9" i="1"/>
  <c r="JK9" i="1"/>
  <c r="JL9" i="1"/>
  <c r="JM9" i="1"/>
  <c r="JN9" i="1"/>
  <c r="JO9" i="1"/>
  <c r="JP9" i="1"/>
  <c r="JQ9" i="1"/>
  <c r="JR9" i="1"/>
  <c r="JS9" i="1"/>
  <c r="JT9" i="1"/>
  <c r="JU9" i="1"/>
  <c r="JV9" i="1"/>
  <c r="JW9" i="1"/>
  <c r="JX9" i="1"/>
  <c r="JY9" i="1"/>
  <c r="JZ9" i="1"/>
  <c r="KA9" i="1"/>
  <c r="KB9" i="1"/>
  <c r="KC9" i="1"/>
  <c r="KD9" i="1"/>
  <c r="KE9" i="1"/>
  <c r="KF9" i="1"/>
  <c r="KG9" i="1"/>
  <c r="KH9" i="1"/>
  <c r="KI9" i="1"/>
  <c r="KJ9" i="1"/>
  <c r="KK9" i="1"/>
  <c r="KL9" i="1"/>
  <c r="KM9" i="1"/>
  <c r="KN9" i="1"/>
  <c r="KO9" i="1"/>
  <c r="KP9" i="1"/>
  <c r="KQ9" i="1"/>
  <c r="KR9" i="1"/>
  <c r="KS9" i="1"/>
  <c r="KT9" i="1"/>
  <c r="KU9" i="1"/>
  <c r="KV9" i="1"/>
  <c r="KW9" i="1"/>
  <c r="KX9" i="1"/>
  <c r="KY9" i="1"/>
  <c r="KZ9" i="1"/>
  <c r="LA9" i="1"/>
  <c r="LB9" i="1"/>
  <c r="LC9" i="1"/>
  <c r="LD9" i="1"/>
  <c r="LE9" i="1"/>
  <c r="LF9" i="1"/>
  <c r="LG9" i="1"/>
  <c r="LH9" i="1"/>
  <c r="LI9" i="1"/>
  <c r="LJ9" i="1"/>
  <c r="LK9" i="1"/>
  <c r="LL9" i="1"/>
  <c r="LM9" i="1"/>
  <c r="LN9" i="1"/>
  <c r="LO9" i="1"/>
  <c r="LP9" i="1"/>
  <c r="LQ9" i="1"/>
  <c r="LR9" i="1"/>
  <c r="LS9" i="1"/>
  <c r="LT9" i="1"/>
  <c r="LU9" i="1"/>
  <c r="LV9" i="1"/>
  <c r="LW9" i="1"/>
  <c r="LX9" i="1"/>
  <c r="LY9" i="1"/>
  <c r="LZ9" i="1"/>
  <c r="MA9" i="1"/>
  <c r="MB9" i="1"/>
  <c r="MC9" i="1"/>
  <c r="MD9" i="1"/>
  <c r="ME9" i="1"/>
  <c r="MF9" i="1"/>
  <c r="MG9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Q81" i="1"/>
  <c r="ER81" i="1"/>
  <c r="ES81" i="1"/>
  <c r="ET81" i="1"/>
  <c r="EU81" i="1"/>
  <c r="EV81" i="1"/>
  <c r="EW81" i="1"/>
  <c r="EX81" i="1"/>
  <c r="EY81" i="1"/>
  <c r="EZ81" i="1"/>
  <c r="FA81" i="1"/>
  <c r="FB81" i="1"/>
  <c r="FC81" i="1"/>
  <c r="FD81" i="1"/>
  <c r="FE81" i="1"/>
  <c r="FF81" i="1"/>
  <c r="FG81" i="1"/>
  <c r="FH81" i="1"/>
  <c r="FI81" i="1"/>
  <c r="FJ81" i="1"/>
  <c r="FK81" i="1"/>
  <c r="FL81" i="1"/>
  <c r="FM81" i="1"/>
  <c r="FN81" i="1"/>
  <c r="FO81" i="1"/>
  <c r="FP81" i="1"/>
  <c r="FQ81" i="1"/>
  <c r="FR81" i="1"/>
  <c r="FS81" i="1"/>
  <c r="FT81" i="1"/>
  <c r="FU81" i="1"/>
  <c r="FV81" i="1"/>
  <c r="FW81" i="1"/>
  <c r="FX81" i="1"/>
  <c r="FY81" i="1"/>
  <c r="FZ81" i="1"/>
  <c r="GA81" i="1"/>
  <c r="GB81" i="1"/>
  <c r="GC81" i="1"/>
  <c r="GD81" i="1"/>
  <c r="GE81" i="1"/>
  <c r="GF81" i="1"/>
  <c r="GG81" i="1"/>
  <c r="GH81" i="1"/>
  <c r="GI81" i="1"/>
  <c r="GJ81" i="1"/>
  <c r="GK81" i="1"/>
  <c r="GL81" i="1"/>
  <c r="GM81" i="1"/>
  <c r="GN81" i="1"/>
  <c r="GO81" i="1"/>
  <c r="GP81" i="1"/>
  <c r="GQ81" i="1"/>
  <c r="GR81" i="1"/>
  <c r="GS81" i="1"/>
  <c r="GT81" i="1"/>
  <c r="GU81" i="1"/>
  <c r="GV81" i="1"/>
  <c r="GW81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HK81" i="1"/>
  <c r="HL81" i="1"/>
  <c r="HM81" i="1"/>
  <c r="HN81" i="1"/>
  <c r="HO81" i="1"/>
  <c r="HP81" i="1"/>
  <c r="HQ81" i="1"/>
  <c r="HR81" i="1"/>
  <c r="HS81" i="1"/>
  <c r="HT81" i="1"/>
  <c r="HU81" i="1"/>
  <c r="HV81" i="1"/>
  <c r="HW81" i="1"/>
  <c r="HX81" i="1"/>
  <c r="HY81" i="1"/>
  <c r="HZ81" i="1"/>
  <c r="IA81" i="1"/>
  <c r="IB81" i="1"/>
  <c r="IC81" i="1"/>
  <c r="ID81" i="1"/>
  <c r="IE81" i="1"/>
  <c r="IF81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Z81" i="1"/>
  <c r="JA81" i="1"/>
  <c r="JB81" i="1"/>
  <c r="JC81" i="1"/>
  <c r="JD81" i="1"/>
  <c r="JE81" i="1"/>
  <c r="JF81" i="1"/>
  <c r="JG81" i="1"/>
  <c r="JH81" i="1"/>
  <c r="JI81" i="1"/>
  <c r="JJ81" i="1"/>
  <c r="JK81" i="1"/>
  <c r="JL81" i="1"/>
  <c r="JM81" i="1"/>
  <c r="JN81" i="1"/>
  <c r="JO81" i="1"/>
  <c r="JP81" i="1"/>
  <c r="JQ81" i="1"/>
  <c r="JR81" i="1"/>
  <c r="JS81" i="1"/>
  <c r="JT81" i="1"/>
  <c r="JU81" i="1"/>
  <c r="JV81" i="1"/>
  <c r="JW81" i="1"/>
  <c r="JX81" i="1"/>
  <c r="JY81" i="1"/>
  <c r="JZ81" i="1"/>
  <c r="KA81" i="1"/>
  <c r="KB81" i="1"/>
  <c r="KC81" i="1"/>
  <c r="KD81" i="1"/>
  <c r="KE81" i="1"/>
  <c r="KF81" i="1"/>
  <c r="KG81" i="1"/>
  <c r="KH81" i="1"/>
  <c r="KI81" i="1"/>
  <c r="KJ81" i="1"/>
  <c r="KK81" i="1"/>
  <c r="KL81" i="1"/>
  <c r="KM81" i="1"/>
  <c r="KN81" i="1"/>
  <c r="KO81" i="1"/>
  <c r="KP81" i="1"/>
  <c r="KQ81" i="1"/>
  <c r="KR81" i="1"/>
  <c r="KS81" i="1"/>
  <c r="KT81" i="1"/>
  <c r="KU81" i="1"/>
  <c r="KV81" i="1"/>
  <c r="KW81" i="1"/>
  <c r="KX81" i="1"/>
  <c r="KY81" i="1"/>
  <c r="KZ81" i="1"/>
  <c r="LA81" i="1"/>
  <c r="LB81" i="1"/>
  <c r="LC81" i="1"/>
  <c r="LD81" i="1"/>
  <c r="LE81" i="1"/>
  <c r="LF81" i="1"/>
  <c r="LG81" i="1"/>
  <c r="LH81" i="1"/>
  <c r="LI81" i="1"/>
  <c r="LJ81" i="1"/>
  <c r="LK81" i="1"/>
  <c r="LL81" i="1"/>
  <c r="LM81" i="1"/>
  <c r="LN81" i="1"/>
  <c r="LO81" i="1"/>
  <c r="LP81" i="1"/>
  <c r="LQ81" i="1"/>
  <c r="LR81" i="1"/>
  <c r="LS81" i="1"/>
  <c r="LT81" i="1"/>
  <c r="LU81" i="1"/>
  <c r="LV81" i="1"/>
  <c r="LW81" i="1"/>
  <c r="LX81" i="1"/>
  <c r="LY81" i="1"/>
  <c r="LZ81" i="1"/>
  <c r="MA81" i="1"/>
  <c r="MB81" i="1"/>
  <c r="MC81" i="1"/>
  <c r="MD81" i="1"/>
  <c r="ME81" i="1"/>
  <c r="MF81" i="1"/>
  <c r="MG81" i="1"/>
  <c r="D3" i="1"/>
  <c r="D5" i="1" s="1"/>
  <c r="D7" i="1" s="1"/>
  <c r="E3" i="1"/>
  <c r="E5" i="1" s="1"/>
  <c r="E7" i="1" s="1"/>
  <c r="F3" i="1"/>
  <c r="F5" i="1" s="1"/>
  <c r="F7" i="1" s="1"/>
  <c r="G3" i="1"/>
  <c r="G5" i="1" s="1"/>
  <c r="G7" i="1" s="1"/>
  <c r="H3" i="1"/>
  <c r="H5" i="1" s="1"/>
  <c r="H7" i="1" s="1"/>
  <c r="I3" i="1"/>
  <c r="I5" i="1" s="1"/>
  <c r="I7" i="1" s="1"/>
  <c r="J3" i="1"/>
  <c r="J5" i="1" s="1"/>
  <c r="J7" i="1" s="1"/>
  <c r="K3" i="1"/>
  <c r="K5" i="1" s="1"/>
  <c r="K7" i="1" s="1"/>
  <c r="L3" i="1"/>
  <c r="L5" i="1" s="1"/>
  <c r="L7" i="1" s="1"/>
  <c r="M3" i="1"/>
  <c r="M5" i="1" s="1"/>
  <c r="M7" i="1" s="1"/>
  <c r="N3" i="1"/>
  <c r="N5" i="1" s="1"/>
  <c r="N7" i="1" s="1"/>
  <c r="O3" i="1"/>
  <c r="O5" i="1" s="1"/>
  <c r="O7" i="1" s="1"/>
  <c r="P3" i="1"/>
  <c r="P5" i="1" s="1"/>
  <c r="P7" i="1" s="1"/>
  <c r="Q3" i="1"/>
  <c r="Q5" i="1" s="1"/>
  <c r="Q7" i="1" s="1"/>
  <c r="R3" i="1"/>
  <c r="R5" i="1" s="1"/>
  <c r="R7" i="1" s="1"/>
  <c r="S3" i="1"/>
  <c r="S5" i="1" s="1"/>
  <c r="S7" i="1" s="1"/>
  <c r="T3" i="1"/>
  <c r="T5" i="1" s="1"/>
  <c r="T7" i="1" s="1"/>
  <c r="U3" i="1"/>
  <c r="U5" i="1" s="1"/>
  <c r="U7" i="1" s="1"/>
  <c r="V3" i="1"/>
  <c r="V5" i="1" s="1"/>
  <c r="V7" i="1" s="1"/>
  <c r="W3" i="1"/>
  <c r="W5" i="1" s="1"/>
  <c r="W7" i="1" s="1"/>
  <c r="X3" i="1"/>
  <c r="X5" i="1" s="1"/>
  <c r="X7" i="1" s="1"/>
  <c r="Y3" i="1"/>
  <c r="Y5" i="1" s="1"/>
  <c r="Y7" i="1" s="1"/>
  <c r="Z3" i="1"/>
  <c r="Z5" i="1" s="1"/>
  <c r="Z7" i="1" s="1"/>
  <c r="AA3" i="1"/>
  <c r="AA5" i="1" s="1"/>
  <c r="AA7" i="1" s="1"/>
  <c r="AB3" i="1"/>
  <c r="AB5" i="1" s="1"/>
  <c r="AB7" i="1" s="1"/>
  <c r="AC3" i="1"/>
  <c r="AC5" i="1" s="1"/>
  <c r="AC7" i="1" s="1"/>
  <c r="AD3" i="1"/>
  <c r="AD5" i="1" s="1"/>
  <c r="AD7" i="1" s="1"/>
  <c r="AE3" i="1"/>
  <c r="AE5" i="1" s="1"/>
  <c r="AE7" i="1" s="1"/>
  <c r="AF3" i="1"/>
  <c r="AF5" i="1" s="1"/>
  <c r="AF7" i="1" s="1"/>
  <c r="AG3" i="1"/>
  <c r="AG5" i="1" s="1"/>
  <c r="AG7" i="1" s="1"/>
  <c r="AH3" i="1"/>
  <c r="AH5" i="1" s="1"/>
  <c r="AH7" i="1" s="1"/>
  <c r="AI3" i="1"/>
  <c r="AI5" i="1" s="1"/>
  <c r="AI7" i="1" s="1"/>
  <c r="AJ3" i="1"/>
  <c r="AJ5" i="1" s="1"/>
  <c r="AJ7" i="1" s="1"/>
  <c r="AK3" i="1"/>
  <c r="AK5" i="1" s="1"/>
  <c r="AK7" i="1" s="1"/>
  <c r="AL3" i="1"/>
  <c r="AL5" i="1" s="1"/>
  <c r="AL7" i="1" s="1"/>
  <c r="AM3" i="1"/>
  <c r="AM5" i="1" s="1"/>
  <c r="AM7" i="1" s="1"/>
  <c r="AN3" i="1"/>
  <c r="AN5" i="1" s="1"/>
  <c r="AN7" i="1" s="1"/>
  <c r="AO3" i="1"/>
  <c r="AO5" i="1" s="1"/>
  <c r="AO7" i="1" s="1"/>
  <c r="AP3" i="1"/>
  <c r="AP5" i="1" s="1"/>
  <c r="AP7" i="1" s="1"/>
  <c r="AQ3" i="1"/>
  <c r="AQ5" i="1" s="1"/>
  <c r="AQ7" i="1" s="1"/>
  <c r="AR3" i="1"/>
  <c r="AR5" i="1" s="1"/>
  <c r="AR7" i="1" s="1"/>
  <c r="AS3" i="1"/>
  <c r="AS5" i="1" s="1"/>
  <c r="AS7" i="1" s="1"/>
  <c r="AT3" i="1"/>
  <c r="AT5" i="1" s="1"/>
  <c r="AT7" i="1" s="1"/>
  <c r="AU3" i="1"/>
  <c r="AU5" i="1" s="1"/>
  <c r="AU7" i="1" s="1"/>
  <c r="AV3" i="1"/>
  <c r="AV5" i="1" s="1"/>
  <c r="AV7" i="1" s="1"/>
  <c r="AW3" i="1"/>
  <c r="AW5" i="1" s="1"/>
  <c r="AW7" i="1" s="1"/>
  <c r="AX3" i="1"/>
  <c r="AX5" i="1" s="1"/>
  <c r="AX7" i="1" s="1"/>
  <c r="AY3" i="1"/>
  <c r="AY5" i="1" s="1"/>
  <c r="AY7" i="1" s="1"/>
  <c r="AZ3" i="1"/>
  <c r="AZ5" i="1" s="1"/>
  <c r="AZ7" i="1" s="1"/>
  <c r="BA3" i="1"/>
  <c r="BA5" i="1" s="1"/>
  <c r="BA7" i="1" s="1"/>
  <c r="BB3" i="1"/>
  <c r="BB5" i="1" s="1"/>
  <c r="BB7" i="1" s="1"/>
  <c r="BC3" i="1"/>
  <c r="BC5" i="1" s="1"/>
  <c r="BC7" i="1" s="1"/>
  <c r="BD3" i="1"/>
  <c r="BD5" i="1" s="1"/>
  <c r="BD7" i="1" s="1"/>
  <c r="BE3" i="1"/>
  <c r="BE5" i="1" s="1"/>
  <c r="BE7" i="1" s="1"/>
  <c r="BF3" i="1"/>
  <c r="BF5" i="1" s="1"/>
  <c r="BF7" i="1" s="1"/>
  <c r="BG3" i="1"/>
  <c r="BG5" i="1" s="1"/>
  <c r="BG7" i="1" s="1"/>
  <c r="BH3" i="1"/>
  <c r="BH5" i="1" s="1"/>
  <c r="BH7" i="1" s="1"/>
  <c r="BI3" i="1"/>
  <c r="BI5" i="1" s="1"/>
  <c r="BI7" i="1" s="1"/>
  <c r="BJ3" i="1"/>
  <c r="BJ5" i="1" s="1"/>
  <c r="BJ7" i="1" s="1"/>
  <c r="BK3" i="1"/>
  <c r="BK5" i="1" s="1"/>
  <c r="BK7" i="1" s="1"/>
  <c r="BL3" i="1"/>
  <c r="BL5" i="1" s="1"/>
  <c r="BL7" i="1" s="1"/>
  <c r="BM3" i="1"/>
  <c r="BM5" i="1" s="1"/>
  <c r="BM7" i="1" s="1"/>
  <c r="BN3" i="1"/>
  <c r="BN5" i="1" s="1"/>
  <c r="BN7" i="1" s="1"/>
  <c r="BO3" i="1"/>
  <c r="BO5" i="1" s="1"/>
  <c r="BO7" i="1" s="1"/>
  <c r="BP3" i="1"/>
  <c r="BP5" i="1" s="1"/>
  <c r="BP7" i="1" s="1"/>
  <c r="BQ3" i="1"/>
  <c r="BQ5" i="1" s="1"/>
  <c r="BQ7" i="1" s="1"/>
  <c r="BR3" i="1"/>
  <c r="BR5" i="1" s="1"/>
  <c r="BR7" i="1" s="1"/>
  <c r="BS3" i="1"/>
  <c r="BS5" i="1" s="1"/>
  <c r="BS7" i="1" s="1"/>
  <c r="BT3" i="1"/>
  <c r="BT5" i="1" s="1"/>
  <c r="BT7" i="1" s="1"/>
  <c r="BU3" i="1"/>
  <c r="BU5" i="1" s="1"/>
  <c r="BU7" i="1" s="1"/>
  <c r="BV3" i="1"/>
  <c r="BV5" i="1" s="1"/>
  <c r="BV7" i="1" s="1"/>
  <c r="BW3" i="1"/>
  <c r="BW5" i="1" s="1"/>
  <c r="BW7" i="1" s="1"/>
  <c r="BX3" i="1"/>
  <c r="BX5" i="1" s="1"/>
  <c r="BX7" i="1" s="1"/>
  <c r="BY3" i="1"/>
  <c r="BY5" i="1" s="1"/>
  <c r="BY7" i="1" s="1"/>
  <c r="BZ3" i="1"/>
  <c r="BZ5" i="1" s="1"/>
  <c r="BZ7" i="1" s="1"/>
  <c r="CA3" i="1"/>
  <c r="CA5" i="1" s="1"/>
  <c r="CA7" i="1" s="1"/>
  <c r="CB3" i="1"/>
  <c r="CB5" i="1" s="1"/>
  <c r="CB7" i="1" s="1"/>
  <c r="CC3" i="1"/>
  <c r="CC5" i="1" s="1"/>
  <c r="CC7" i="1" s="1"/>
  <c r="CD3" i="1"/>
  <c r="CD5" i="1" s="1"/>
  <c r="CD7" i="1" s="1"/>
  <c r="CE3" i="1"/>
  <c r="CE5" i="1" s="1"/>
  <c r="CE7" i="1" s="1"/>
  <c r="CF3" i="1"/>
  <c r="CF5" i="1" s="1"/>
  <c r="CF7" i="1" s="1"/>
  <c r="CG3" i="1"/>
  <c r="CG5" i="1" s="1"/>
  <c r="CG7" i="1" s="1"/>
  <c r="CH3" i="1"/>
  <c r="CH5" i="1" s="1"/>
  <c r="CH7" i="1" s="1"/>
  <c r="CI3" i="1"/>
  <c r="CI5" i="1" s="1"/>
  <c r="CI7" i="1" s="1"/>
  <c r="CJ3" i="1"/>
  <c r="CJ5" i="1" s="1"/>
  <c r="CJ7" i="1" s="1"/>
  <c r="CK3" i="1"/>
  <c r="CK5" i="1" s="1"/>
  <c r="CK7" i="1" s="1"/>
  <c r="CL3" i="1"/>
  <c r="CL5" i="1" s="1"/>
  <c r="CL7" i="1" s="1"/>
  <c r="CM3" i="1"/>
  <c r="CM5" i="1" s="1"/>
  <c r="CM7" i="1" s="1"/>
  <c r="CN3" i="1"/>
  <c r="CN5" i="1" s="1"/>
  <c r="CN7" i="1" s="1"/>
  <c r="CO3" i="1"/>
  <c r="CO5" i="1" s="1"/>
  <c r="CO7" i="1" s="1"/>
  <c r="CP3" i="1"/>
  <c r="CP5" i="1" s="1"/>
  <c r="CP7" i="1" s="1"/>
  <c r="CQ3" i="1"/>
  <c r="CQ5" i="1" s="1"/>
  <c r="CQ7" i="1" s="1"/>
  <c r="CR3" i="1"/>
  <c r="CR5" i="1" s="1"/>
  <c r="CR7" i="1" s="1"/>
  <c r="CS3" i="1"/>
  <c r="CS5" i="1" s="1"/>
  <c r="CS7" i="1" s="1"/>
  <c r="CT3" i="1"/>
  <c r="CT5" i="1" s="1"/>
  <c r="CT7" i="1" s="1"/>
  <c r="CU3" i="1"/>
  <c r="CU5" i="1" s="1"/>
  <c r="CU7" i="1" s="1"/>
  <c r="CV3" i="1"/>
  <c r="CV5" i="1" s="1"/>
  <c r="CV7" i="1" s="1"/>
  <c r="CW3" i="1"/>
  <c r="CW5" i="1" s="1"/>
  <c r="CW7" i="1" s="1"/>
  <c r="CX3" i="1"/>
  <c r="CX5" i="1" s="1"/>
  <c r="CX7" i="1" s="1"/>
  <c r="CY3" i="1"/>
  <c r="CY5" i="1" s="1"/>
  <c r="CY7" i="1" s="1"/>
  <c r="CZ3" i="1"/>
  <c r="CZ5" i="1" s="1"/>
  <c r="CZ7" i="1" s="1"/>
  <c r="DA3" i="1"/>
  <c r="DA5" i="1" s="1"/>
  <c r="DA7" i="1" s="1"/>
  <c r="DB3" i="1"/>
  <c r="DB5" i="1" s="1"/>
  <c r="DB7" i="1" s="1"/>
  <c r="DC3" i="1"/>
  <c r="DC5" i="1" s="1"/>
  <c r="DC7" i="1" s="1"/>
  <c r="DD3" i="1"/>
  <c r="DD5" i="1" s="1"/>
  <c r="DD7" i="1" s="1"/>
  <c r="DE3" i="1"/>
  <c r="DE5" i="1" s="1"/>
  <c r="DE7" i="1" s="1"/>
  <c r="DF3" i="1"/>
  <c r="DF5" i="1" s="1"/>
  <c r="DF7" i="1" s="1"/>
  <c r="DG3" i="1"/>
  <c r="DG5" i="1" s="1"/>
  <c r="DG7" i="1" s="1"/>
  <c r="DH3" i="1"/>
  <c r="DH5" i="1" s="1"/>
  <c r="DH7" i="1" s="1"/>
  <c r="DI3" i="1"/>
  <c r="DI5" i="1" s="1"/>
  <c r="DI7" i="1" s="1"/>
  <c r="DJ3" i="1"/>
  <c r="DJ5" i="1" s="1"/>
  <c r="DJ7" i="1" s="1"/>
  <c r="DK3" i="1"/>
  <c r="DK5" i="1" s="1"/>
  <c r="DK7" i="1" s="1"/>
  <c r="DL3" i="1"/>
  <c r="DL5" i="1" s="1"/>
  <c r="DL7" i="1" s="1"/>
  <c r="DM3" i="1"/>
  <c r="DM5" i="1" s="1"/>
  <c r="DM7" i="1" s="1"/>
  <c r="DN3" i="1"/>
  <c r="DN5" i="1" s="1"/>
  <c r="DN7" i="1" s="1"/>
  <c r="DO3" i="1"/>
  <c r="DO5" i="1" s="1"/>
  <c r="DO7" i="1" s="1"/>
  <c r="DP3" i="1"/>
  <c r="DP5" i="1" s="1"/>
  <c r="DP7" i="1" s="1"/>
  <c r="DQ3" i="1"/>
  <c r="DQ5" i="1" s="1"/>
  <c r="DQ7" i="1" s="1"/>
  <c r="DR3" i="1"/>
  <c r="DR5" i="1" s="1"/>
  <c r="DR7" i="1" s="1"/>
  <c r="DS3" i="1"/>
  <c r="DS5" i="1" s="1"/>
  <c r="DS7" i="1" s="1"/>
  <c r="DT3" i="1"/>
  <c r="DT5" i="1" s="1"/>
  <c r="DT7" i="1" s="1"/>
  <c r="DU3" i="1"/>
  <c r="DU5" i="1" s="1"/>
  <c r="DU7" i="1" s="1"/>
  <c r="DV3" i="1"/>
  <c r="DV5" i="1" s="1"/>
  <c r="DV7" i="1" s="1"/>
  <c r="DW3" i="1"/>
  <c r="DW5" i="1" s="1"/>
  <c r="DW7" i="1" s="1"/>
  <c r="DX3" i="1"/>
  <c r="DX5" i="1" s="1"/>
  <c r="DX7" i="1" s="1"/>
  <c r="DY3" i="1"/>
  <c r="DY5" i="1" s="1"/>
  <c r="DY7" i="1" s="1"/>
  <c r="DZ3" i="1"/>
  <c r="DZ5" i="1" s="1"/>
  <c r="DZ7" i="1" s="1"/>
  <c r="EA3" i="1"/>
  <c r="EA5" i="1" s="1"/>
  <c r="EA7" i="1" s="1"/>
  <c r="EB3" i="1"/>
  <c r="EB5" i="1" s="1"/>
  <c r="EB7" i="1" s="1"/>
  <c r="EC3" i="1"/>
  <c r="EC5" i="1" s="1"/>
  <c r="EC7" i="1" s="1"/>
  <c r="ED3" i="1"/>
  <c r="ED5" i="1" s="1"/>
  <c r="ED7" i="1" s="1"/>
  <c r="EE3" i="1"/>
  <c r="EE5" i="1" s="1"/>
  <c r="EE7" i="1" s="1"/>
  <c r="EF3" i="1"/>
  <c r="EF5" i="1" s="1"/>
  <c r="EF7" i="1" s="1"/>
  <c r="EG3" i="1"/>
  <c r="EG5" i="1" s="1"/>
  <c r="EG7" i="1" s="1"/>
  <c r="EH3" i="1"/>
  <c r="EH5" i="1" s="1"/>
  <c r="EH7" i="1" s="1"/>
  <c r="EI3" i="1"/>
  <c r="EI5" i="1" s="1"/>
  <c r="EI7" i="1" s="1"/>
  <c r="EJ3" i="1"/>
  <c r="EJ5" i="1" s="1"/>
  <c r="EJ7" i="1" s="1"/>
  <c r="EK3" i="1"/>
  <c r="EK5" i="1" s="1"/>
  <c r="EK7" i="1" s="1"/>
  <c r="EL3" i="1"/>
  <c r="EL5" i="1" s="1"/>
  <c r="EL7" i="1" s="1"/>
  <c r="EM3" i="1"/>
  <c r="EM5" i="1" s="1"/>
  <c r="EM7" i="1" s="1"/>
  <c r="EN3" i="1"/>
  <c r="EN5" i="1" s="1"/>
  <c r="EN7" i="1" s="1"/>
  <c r="EO3" i="1"/>
  <c r="EO5" i="1" s="1"/>
  <c r="EO7" i="1" s="1"/>
  <c r="EP3" i="1"/>
  <c r="EP5" i="1" s="1"/>
  <c r="EP7" i="1" s="1"/>
  <c r="EQ3" i="1"/>
  <c r="EQ5" i="1" s="1"/>
  <c r="EQ7" i="1" s="1"/>
  <c r="ER3" i="1"/>
  <c r="ER5" i="1" s="1"/>
  <c r="ER7" i="1" s="1"/>
  <c r="ES3" i="1"/>
  <c r="ES5" i="1" s="1"/>
  <c r="ES7" i="1" s="1"/>
  <c r="ET3" i="1"/>
  <c r="ET5" i="1" s="1"/>
  <c r="ET7" i="1" s="1"/>
  <c r="EU3" i="1"/>
  <c r="EU5" i="1" s="1"/>
  <c r="EU7" i="1" s="1"/>
  <c r="EV3" i="1"/>
  <c r="EV5" i="1" s="1"/>
  <c r="EV7" i="1" s="1"/>
  <c r="EW3" i="1"/>
  <c r="EW5" i="1" s="1"/>
  <c r="EW7" i="1" s="1"/>
  <c r="EX3" i="1"/>
  <c r="EX5" i="1" s="1"/>
  <c r="EX7" i="1" s="1"/>
  <c r="EY3" i="1"/>
  <c r="EY5" i="1" s="1"/>
  <c r="EY7" i="1" s="1"/>
  <c r="EZ3" i="1"/>
  <c r="EZ5" i="1" s="1"/>
  <c r="EZ7" i="1" s="1"/>
  <c r="FA3" i="1"/>
  <c r="FA5" i="1" s="1"/>
  <c r="FA7" i="1" s="1"/>
  <c r="FB3" i="1"/>
  <c r="FB5" i="1" s="1"/>
  <c r="FB7" i="1" s="1"/>
  <c r="FC3" i="1"/>
  <c r="FC5" i="1" s="1"/>
  <c r="FC7" i="1" s="1"/>
  <c r="FD3" i="1"/>
  <c r="FD5" i="1" s="1"/>
  <c r="FD7" i="1" s="1"/>
  <c r="FE3" i="1"/>
  <c r="FE5" i="1" s="1"/>
  <c r="FE7" i="1" s="1"/>
  <c r="FF3" i="1"/>
  <c r="FF5" i="1" s="1"/>
  <c r="FF7" i="1" s="1"/>
  <c r="FG3" i="1"/>
  <c r="FG5" i="1" s="1"/>
  <c r="FG7" i="1" s="1"/>
  <c r="FH3" i="1"/>
  <c r="FH5" i="1" s="1"/>
  <c r="FH7" i="1" s="1"/>
  <c r="FI3" i="1"/>
  <c r="FI5" i="1" s="1"/>
  <c r="FI7" i="1" s="1"/>
  <c r="FJ3" i="1"/>
  <c r="FJ5" i="1" s="1"/>
  <c r="FJ7" i="1" s="1"/>
  <c r="FK3" i="1"/>
  <c r="FK5" i="1" s="1"/>
  <c r="FK7" i="1" s="1"/>
  <c r="FL3" i="1"/>
  <c r="FL5" i="1" s="1"/>
  <c r="FL7" i="1" s="1"/>
  <c r="FM3" i="1"/>
  <c r="FM5" i="1" s="1"/>
  <c r="FM7" i="1" s="1"/>
  <c r="FN3" i="1"/>
  <c r="FN5" i="1" s="1"/>
  <c r="FN7" i="1" s="1"/>
  <c r="FO3" i="1"/>
  <c r="FO5" i="1" s="1"/>
  <c r="FO7" i="1" s="1"/>
  <c r="FP3" i="1"/>
  <c r="FP5" i="1" s="1"/>
  <c r="FP7" i="1" s="1"/>
  <c r="FQ3" i="1"/>
  <c r="FQ5" i="1" s="1"/>
  <c r="FQ7" i="1" s="1"/>
  <c r="FR3" i="1"/>
  <c r="FR5" i="1" s="1"/>
  <c r="FR7" i="1" s="1"/>
  <c r="FS3" i="1"/>
  <c r="FS5" i="1" s="1"/>
  <c r="FS7" i="1" s="1"/>
  <c r="FT3" i="1"/>
  <c r="FT5" i="1" s="1"/>
  <c r="FT7" i="1" s="1"/>
  <c r="FU3" i="1"/>
  <c r="FU5" i="1" s="1"/>
  <c r="FU7" i="1" s="1"/>
  <c r="FV3" i="1"/>
  <c r="FV5" i="1" s="1"/>
  <c r="FV7" i="1" s="1"/>
  <c r="FW3" i="1"/>
  <c r="FW5" i="1" s="1"/>
  <c r="FW7" i="1" s="1"/>
  <c r="FX3" i="1"/>
  <c r="FX5" i="1" s="1"/>
  <c r="FX7" i="1" s="1"/>
  <c r="FY3" i="1"/>
  <c r="FY5" i="1" s="1"/>
  <c r="FY7" i="1" s="1"/>
  <c r="FZ3" i="1"/>
  <c r="FZ5" i="1" s="1"/>
  <c r="FZ7" i="1" s="1"/>
  <c r="GA3" i="1"/>
  <c r="GA5" i="1" s="1"/>
  <c r="GA7" i="1" s="1"/>
  <c r="GB3" i="1"/>
  <c r="GB5" i="1" s="1"/>
  <c r="GB7" i="1" s="1"/>
  <c r="GC3" i="1"/>
  <c r="GC5" i="1" s="1"/>
  <c r="GC7" i="1" s="1"/>
  <c r="GD3" i="1"/>
  <c r="GD5" i="1" s="1"/>
  <c r="GD7" i="1" s="1"/>
  <c r="GE3" i="1"/>
  <c r="GE5" i="1" s="1"/>
  <c r="GE7" i="1" s="1"/>
  <c r="GF3" i="1"/>
  <c r="GF5" i="1" s="1"/>
  <c r="GF7" i="1" s="1"/>
  <c r="GG3" i="1"/>
  <c r="GG5" i="1" s="1"/>
  <c r="GG7" i="1" s="1"/>
  <c r="GH3" i="1"/>
  <c r="GH5" i="1" s="1"/>
  <c r="GH7" i="1" s="1"/>
  <c r="GI3" i="1"/>
  <c r="GI5" i="1" s="1"/>
  <c r="GI7" i="1" s="1"/>
  <c r="GJ3" i="1"/>
  <c r="GJ5" i="1" s="1"/>
  <c r="GJ7" i="1" s="1"/>
  <c r="GK3" i="1"/>
  <c r="GK5" i="1" s="1"/>
  <c r="GK7" i="1" s="1"/>
  <c r="GL3" i="1"/>
  <c r="GL5" i="1" s="1"/>
  <c r="GL7" i="1" s="1"/>
  <c r="GM3" i="1"/>
  <c r="GM5" i="1" s="1"/>
  <c r="GM7" i="1" s="1"/>
  <c r="GN3" i="1"/>
  <c r="GN5" i="1" s="1"/>
  <c r="GN7" i="1" s="1"/>
  <c r="GO3" i="1"/>
  <c r="GO5" i="1" s="1"/>
  <c r="GO7" i="1" s="1"/>
  <c r="GP3" i="1"/>
  <c r="GP5" i="1" s="1"/>
  <c r="GP7" i="1" s="1"/>
  <c r="GQ3" i="1"/>
  <c r="GQ5" i="1" s="1"/>
  <c r="GQ7" i="1" s="1"/>
  <c r="GR3" i="1"/>
  <c r="GR5" i="1" s="1"/>
  <c r="GR7" i="1" s="1"/>
  <c r="GS3" i="1"/>
  <c r="GS5" i="1" s="1"/>
  <c r="GS7" i="1" s="1"/>
  <c r="GT3" i="1"/>
  <c r="GT5" i="1" s="1"/>
  <c r="GT7" i="1" s="1"/>
  <c r="GU3" i="1"/>
  <c r="GU5" i="1" s="1"/>
  <c r="GU7" i="1" s="1"/>
  <c r="GV3" i="1"/>
  <c r="GV5" i="1" s="1"/>
  <c r="GV7" i="1" s="1"/>
  <c r="GW3" i="1"/>
  <c r="GW5" i="1" s="1"/>
  <c r="GW7" i="1" s="1"/>
  <c r="GX3" i="1"/>
  <c r="GX5" i="1" s="1"/>
  <c r="GX7" i="1" s="1"/>
  <c r="GY3" i="1"/>
  <c r="GY5" i="1" s="1"/>
  <c r="GY7" i="1" s="1"/>
  <c r="GZ3" i="1"/>
  <c r="GZ5" i="1" s="1"/>
  <c r="GZ7" i="1" s="1"/>
  <c r="HA3" i="1"/>
  <c r="HA5" i="1" s="1"/>
  <c r="HA7" i="1" s="1"/>
  <c r="HB3" i="1"/>
  <c r="HB5" i="1" s="1"/>
  <c r="HB7" i="1" s="1"/>
  <c r="HC3" i="1"/>
  <c r="HC5" i="1" s="1"/>
  <c r="HC7" i="1" s="1"/>
  <c r="HD3" i="1"/>
  <c r="HD5" i="1" s="1"/>
  <c r="HD7" i="1" s="1"/>
  <c r="HE3" i="1"/>
  <c r="HE5" i="1" s="1"/>
  <c r="HE7" i="1" s="1"/>
  <c r="HF3" i="1"/>
  <c r="HF5" i="1" s="1"/>
  <c r="HF7" i="1" s="1"/>
  <c r="HG3" i="1"/>
  <c r="HG5" i="1" s="1"/>
  <c r="HG7" i="1" s="1"/>
  <c r="HH3" i="1"/>
  <c r="HH5" i="1" s="1"/>
  <c r="HH7" i="1" s="1"/>
  <c r="HI3" i="1"/>
  <c r="HI5" i="1" s="1"/>
  <c r="HI7" i="1" s="1"/>
  <c r="HJ3" i="1"/>
  <c r="HJ5" i="1" s="1"/>
  <c r="HJ7" i="1" s="1"/>
  <c r="HK3" i="1"/>
  <c r="HK5" i="1" s="1"/>
  <c r="HK7" i="1" s="1"/>
  <c r="HL3" i="1"/>
  <c r="HL5" i="1" s="1"/>
  <c r="HL7" i="1" s="1"/>
  <c r="HM3" i="1"/>
  <c r="HM5" i="1" s="1"/>
  <c r="HM7" i="1" s="1"/>
  <c r="HN3" i="1"/>
  <c r="HN5" i="1" s="1"/>
  <c r="HN7" i="1" s="1"/>
  <c r="HO3" i="1"/>
  <c r="HO5" i="1" s="1"/>
  <c r="HO7" i="1" s="1"/>
  <c r="HP3" i="1"/>
  <c r="HP5" i="1" s="1"/>
  <c r="HP7" i="1" s="1"/>
  <c r="HQ3" i="1"/>
  <c r="HQ5" i="1" s="1"/>
  <c r="HQ7" i="1" s="1"/>
  <c r="HR3" i="1"/>
  <c r="HR5" i="1" s="1"/>
  <c r="HR7" i="1" s="1"/>
  <c r="HS3" i="1"/>
  <c r="HS5" i="1" s="1"/>
  <c r="HS7" i="1" s="1"/>
  <c r="HT3" i="1"/>
  <c r="HT5" i="1" s="1"/>
  <c r="HT7" i="1" s="1"/>
  <c r="HU3" i="1"/>
  <c r="HU5" i="1" s="1"/>
  <c r="HU7" i="1" s="1"/>
  <c r="HV3" i="1"/>
  <c r="HV5" i="1" s="1"/>
  <c r="HV7" i="1" s="1"/>
  <c r="HW3" i="1"/>
  <c r="HW5" i="1" s="1"/>
  <c r="HW7" i="1" s="1"/>
  <c r="HX3" i="1"/>
  <c r="HX5" i="1" s="1"/>
  <c r="HX7" i="1" s="1"/>
  <c r="HY3" i="1"/>
  <c r="HY5" i="1" s="1"/>
  <c r="HY7" i="1" s="1"/>
  <c r="HZ3" i="1"/>
  <c r="HZ5" i="1" s="1"/>
  <c r="HZ7" i="1" s="1"/>
  <c r="IA3" i="1"/>
  <c r="IA5" i="1" s="1"/>
  <c r="IA7" i="1" s="1"/>
  <c r="IB3" i="1"/>
  <c r="IB5" i="1" s="1"/>
  <c r="IB7" i="1" s="1"/>
  <c r="IC3" i="1"/>
  <c r="IC5" i="1" s="1"/>
  <c r="IC7" i="1" s="1"/>
  <c r="ID3" i="1"/>
  <c r="ID5" i="1" s="1"/>
  <c r="ID7" i="1" s="1"/>
  <c r="IE3" i="1"/>
  <c r="IE5" i="1" s="1"/>
  <c r="IE7" i="1" s="1"/>
  <c r="IF3" i="1"/>
  <c r="IF5" i="1" s="1"/>
  <c r="IF7" i="1" s="1"/>
  <c r="IG3" i="1"/>
  <c r="IG5" i="1" s="1"/>
  <c r="IG7" i="1" s="1"/>
  <c r="IH3" i="1"/>
  <c r="IH5" i="1" s="1"/>
  <c r="IH7" i="1" s="1"/>
  <c r="II3" i="1"/>
  <c r="II5" i="1" s="1"/>
  <c r="II7" i="1" s="1"/>
  <c r="IJ3" i="1"/>
  <c r="IJ5" i="1" s="1"/>
  <c r="IJ7" i="1" s="1"/>
  <c r="IK3" i="1"/>
  <c r="IK5" i="1" s="1"/>
  <c r="IK7" i="1" s="1"/>
  <c r="IL3" i="1"/>
  <c r="IL5" i="1" s="1"/>
  <c r="IL7" i="1" s="1"/>
  <c r="IM3" i="1"/>
  <c r="IM5" i="1" s="1"/>
  <c r="IM7" i="1" s="1"/>
  <c r="IN3" i="1"/>
  <c r="IN5" i="1" s="1"/>
  <c r="IN7" i="1" s="1"/>
  <c r="IO3" i="1"/>
  <c r="IO5" i="1" s="1"/>
  <c r="IO7" i="1" s="1"/>
  <c r="IP3" i="1"/>
  <c r="IP5" i="1" s="1"/>
  <c r="IP7" i="1" s="1"/>
  <c r="IQ3" i="1"/>
  <c r="IQ5" i="1" s="1"/>
  <c r="IQ7" i="1" s="1"/>
  <c r="IR3" i="1"/>
  <c r="IR5" i="1" s="1"/>
  <c r="IR7" i="1" s="1"/>
  <c r="IS3" i="1"/>
  <c r="IS5" i="1" s="1"/>
  <c r="IS7" i="1" s="1"/>
  <c r="IT3" i="1"/>
  <c r="IT5" i="1" s="1"/>
  <c r="IT7" i="1" s="1"/>
  <c r="IU3" i="1"/>
  <c r="IU5" i="1" s="1"/>
  <c r="IU7" i="1" s="1"/>
  <c r="IV3" i="1"/>
  <c r="IV5" i="1" s="1"/>
  <c r="IV7" i="1" s="1"/>
  <c r="IW3" i="1"/>
  <c r="IW5" i="1" s="1"/>
  <c r="IW7" i="1" s="1"/>
  <c r="IX3" i="1"/>
  <c r="IX5" i="1" s="1"/>
  <c r="IX7" i="1" s="1"/>
  <c r="IY3" i="1"/>
  <c r="IY5" i="1" s="1"/>
  <c r="IY7" i="1" s="1"/>
  <c r="IZ3" i="1"/>
  <c r="IZ5" i="1" s="1"/>
  <c r="IZ7" i="1" s="1"/>
  <c r="JA3" i="1"/>
  <c r="JA5" i="1" s="1"/>
  <c r="JA7" i="1" s="1"/>
  <c r="JB3" i="1"/>
  <c r="JB5" i="1" s="1"/>
  <c r="JB7" i="1" s="1"/>
  <c r="JC3" i="1"/>
  <c r="JC5" i="1" s="1"/>
  <c r="JC7" i="1" s="1"/>
  <c r="JD3" i="1"/>
  <c r="JD5" i="1" s="1"/>
  <c r="JD7" i="1" s="1"/>
  <c r="JE3" i="1"/>
  <c r="JE5" i="1" s="1"/>
  <c r="JE7" i="1" s="1"/>
  <c r="JF3" i="1"/>
  <c r="JF5" i="1" s="1"/>
  <c r="JF7" i="1" s="1"/>
  <c r="JG3" i="1"/>
  <c r="JG5" i="1" s="1"/>
  <c r="JG7" i="1" s="1"/>
  <c r="JH3" i="1"/>
  <c r="JH5" i="1" s="1"/>
  <c r="JH7" i="1" s="1"/>
  <c r="JI3" i="1"/>
  <c r="JI5" i="1" s="1"/>
  <c r="JI7" i="1" s="1"/>
  <c r="JJ3" i="1"/>
  <c r="JJ5" i="1" s="1"/>
  <c r="JJ7" i="1" s="1"/>
  <c r="JK3" i="1"/>
  <c r="JK5" i="1" s="1"/>
  <c r="JK7" i="1" s="1"/>
  <c r="JL3" i="1"/>
  <c r="JL5" i="1" s="1"/>
  <c r="JL7" i="1" s="1"/>
  <c r="JM3" i="1"/>
  <c r="JM5" i="1" s="1"/>
  <c r="JM7" i="1" s="1"/>
  <c r="JN3" i="1"/>
  <c r="JN5" i="1" s="1"/>
  <c r="JN7" i="1" s="1"/>
  <c r="JO3" i="1"/>
  <c r="JO5" i="1" s="1"/>
  <c r="JO7" i="1" s="1"/>
  <c r="JP3" i="1"/>
  <c r="JP5" i="1" s="1"/>
  <c r="JP7" i="1" s="1"/>
  <c r="JQ3" i="1"/>
  <c r="JQ5" i="1" s="1"/>
  <c r="JQ7" i="1" s="1"/>
  <c r="JR3" i="1"/>
  <c r="JR5" i="1" s="1"/>
  <c r="JR7" i="1" s="1"/>
  <c r="JS3" i="1"/>
  <c r="JS5" i="1" s="1"/>
  <c r="JS7" i="1" s="1"/>
  <c r="JT3" i="1"/>
  <c r="JT5" i="1" s="1"/>
  <c r="JT7" i="1" s="1"/>
  <c r="JU3" i="1"/>
  <c r="JU5" i="1" s="1"/>
  <c r="JU7" i="1" s="1"/>
  <c r="JV3" i="1"/>
  <c r="JV5" i="1" s="1"/>
  <c r="JV7" i="1" s="1"/>
  <c r="JW3" i="1"/>
  <c r="JW5" i="1" s="1"/>
  <c r="JW7" i="1" s="1"/>
  <c r="JX3" i="1"/>
  <c r="JX5" i="1" s="1"/>
  <c r="JX7" i="1" s="1"/>
  <c r="JY3" i="1"/>
  <c r="JY5" i="1" s="1"/>
  <c r="JY7" i="1" s="1"/>
  <c r="JZ3" i="1"/>
  <c r="JZ5" i="1" s="1"/>
  <c r="JZ7" i="1" s="1"/>
  <c r="KA3" i="1"/>
  <c r="KA5" i="1" s="1"/>
  <c r="KA7" i="1" s="1"/>
  <c r="KB3" i="1"/>
  <c r="KB5" i="1" s="1"/>
  <c r="KB7" i="1" s="1"/>
  <c r="KC3" i="1"/>
  <c r="KC5" i="1" s="1"/>
  <c r="KC7" i="1" s="1"/>
  <c r="KD3" i="1"/>
  <c r="KD5" i="1" s="1"/>
  <c r="KD7" i="1" s="1"/>
  <c r="KE3" i="1"/>
  <c r="KE5" i="1" s="1"/>
  <c r="KE7" i="1" s="1"/>
  <c r="KF3" i="1"/>
  <c r="KF5" i="1" s="1"/>
  <c r="KF7" i="1" s="1"/>
  <c r="KG3" i="1"/>
  <c r="KG5" i="1" s="1"/>
  <c r="KG7" i="1" s="1"/>
  <c r="KH3" i="1"/>
  <c r="KH5" i="1" s="1"/>
  <c r="KH7" i="1" s="1"/>
  <c r="KI3" i="1"/>
  <c r="KI5" i="1" s="1"/>
  <c r="KI7" i="1" s="1"/>
  <c r="KJ3" i="1"/>
  <c r="KJ5" i="1" s="1"/>
  <c r="KJ7" i="1" s="1"/>
  <c r="KK3" i="1"/>
  <c r="KK5" i="1" s="1"/>
  <c r="KK7" i="1" s="1"/>
  <c r="KL3" i="1"/>
  <c r="KL5" i="1" s="1"/>
  <c r="KL7" i="1" s="1"/>
  <c r="KM3" i="1"/>
  <c r="KM5" i="1" s="1"/>
  <c r="KM7" i="1" s="1"/>
  <c r="KN3" i="1"/>
  <c r="KN5" i="1" s="1"/>
  <c r="KN7" i="1" s="1"/>
  <c r="KO3" i="1"/>
  <c r="KO5" i="1" s="1"/>
  <c r="KO7" i="1" s="1"/>
  <c r="KP3" i="1"/>
  <c r="KP5" i="1" s="1"/>
  <c r="KP7" i="1" s="1"/>
  <c r="KQ3" i="1"/>
  <c r="KQ5" i="1" s="1"/>
  <c r="KQ7" i="1" s="1"/>
  <c r="KR3" i="1"/>
  <c r="KR5" i="1" s="1"/>
  <c r="KR7" i="1" s="1"/>
  <c r="KS3" i="1"/>
  <c r="KS5" i="1" s="1"/>
  <c r="KS7" i="1" s="1"/>
  <c r="KT3" i="1"/>
  <c r="KT5" i="1" s="1"/>
  <c r="KT7" i="1" s="1"/>
  <c r="KU3" i="1"/>
  <c r="KU5" i="1" s="1"/>
  <c r="KU7" i="1" s="1"/>
  <c r="KV3" i="1"/>
  <c r="KV5" i="1" s="1"/>
  <c r="KV7" i="1" s="1"/>
  <c r="KW3" i="1"/>
  <c r="KW5" i="1" s="1"/>
  <c r="KW7" i="1" s="1"/>
  <c r="KX3" i="1"/>
  <c r="KX5" i="1" s="1"/>
  <c r="KX7" i="1" s="1"/>
  <c r="KY3" i="1"/>
  <c r="KY5" i="1" s="1"/>
  <c r="KY7" i="1" s="1"/>
  <c r="KZ3" i="1"/>
  <c r="KZ5" i="1" s="1"/>
  <c r="KZ7" i="1" s="1"/>
  <c r="LA3" i="1"/>
  <c r="LA5" i="1" s="1"/>
  <c r="LA7" i="1" s="1"/>
  <c r="LB3" i="1"/>
  <c r="LB5" i="1" s="1"/>
  <c r="LB7" i="1" s="1"/>
  <c r="LC3" i="1"/>
  <c r="LC5" i="1" s="1"/>
  <c r="LC7" i="1" s="1"/>
  <c r="LD3" i="1"/>
  <c r="LD5" i="1" s="1"/>
  <c r="LD7" i="1" s="1"/>
  <c r="LE3" i="1"/>
  <c r="LE5" i="1" s="1"/>
  <c r="LE7" i="1" s="1"/>
  <c r="LF3" i="1"/>
  <c r="LF5" i="1" s="1"/>
  <c r="LF7" i="1" s="1"/>
  <c r="LG3" i="1"/>
  <c r="LG5" i="1" s="1"/>
  <c r="LG7" i="1" s="1"/>
  <c r="LH3" i="1"/>
  <c r="LH5" i="1" s="1"/>
  <c r="LH7" i="1" s="1"/>
  <c r="LI3" i="1"/>
  <c r="LI5" i="1" s="1"/>
  <c r="LI7" i="1" s="1"/>
  <c r="LJ3" i="1"/>
  <c r="LJ5" i="1" s="1"/>
  <c r="LJ7" i="1" s="1"/>
  <c r="LK3" i="1"/>
  <c r="LK5" i="1" s="1"/>
  <c r="LK7" i="1" s="1"/>
  <c r="LL3" i="1"/>
  <c r="LL5" i="1" s="1"/>
  <c r="LL7" i="1" s="1"/>
  <c r="LM3" i="1"/>
  <c r="LM5" i="1" s="1"/>
  <c r="LM7" i="1" s="1"/>
  <c r="LN3" i="1"/>
  <c r="LN5" i="1" s="1"/>
  <c r="LN7" i="1" s="1"/>
  <c r="LO3" i="1"/>
  <c r="LO5" i="1" s="1"/>
  <c r="LO7" i="1" s="1"/>
  <c r="LP3" i="1"/>
  <c r="LP5" i="1" s="1"/>
  <c r="LP7" i="1" s="1"/>
  <c r="LQ3" i="1"/>
  <c r="LQ5" i="1" s="1"/>
  <c r="LQ7" i="1" s="1"/>
  <c r="LR3" i="1"/>
  <c r="LR5" i="1" s="1"/>
  <c r="LR7" i="1" s="1"/>
  <c r="LS3" i="1"/>
  <c r="LS5" i="1" s="1"/>
  <c r="LS7" i="1" s="1"/>
  <c r="LT3" i="1"/>
  <c r="LT5" i="1" s="1"/>
  <c r="LT7" i="1" s="1"/>
  <c r="LU3" i="1"/>
  <c r="LU5" i="1" s="1"/>
  <c r="LU7" i="1" s="1"/>
  <c r="LV3" i="1"/>
  <c r="LV5" i="1" s="1"/>
  <c r="LV7" i="1" s="1"/>
  <c r="LW3" i="1"/>
  <c r="LW5" i="1" s="1"/>
  <c r="LW7" i="1" s="1"/>
  <c r="LX3" i="1"/>
  <c r="LX5" i="1" s="1"/>
  <c r="LX7" i="1" s="1"/>
  <c r="LY3" i="1"/>
  <c r="LY5" i="1" s="1"/>
  <c r="LY7" i="1" s="1"/>
  <c r="LZ3" i="1"/>
  <c r="LZ5" i="1" s="1"/>
  <c r="LZ7" i="1" s="1"/>
  <c r="MA3" i="1"/>
  <c r="MA5" i="1" s="1"/>
  <c r="MA7" i="1" s="1"/>
  <c r="MB3" i="1"/>
  <c r="MB5" i="1" s="1"/>
  <c r="MB7" i="1" s="1"/>
  <c r="MC3" i="1"/>
  <c r="MC5" i="1" s="1"/>
  <c r="MC7" i="1" s="1"/>
  <c r="MD3" i="1"/>
  <c r="MD5" i="1" s="1"/>
  <c r="MD7" i="1" s="1"/>
  <c r="ME3" i="1"/>
  <c r="ME5" i="1" s="1"/>
  <c r="ME7" i="1" s="1"/>
  <c r="MF3" i="1"/>
  <c r="MF5" i="1" s="1"/>
  <c r="MF7" i="1" s="1"/>
  <c r="MG3" i="1"/>
  <c r="MG5" i="1" s="1"/>
  <c r="MG7" i="1" s="1"/>
  <c r="C3" i="1"/>
  <c r="MH8" i="2" l="1"/>
  <c r="MH3" i="1"/>
  <c r="C5" i="1"/>
  <c r="MH5" i="1" s="1"/>
  <c r="MH9" i="2" l="1"/>
  <c r="MJ9" i="2" s="1"/>
  <c r="C7" i="1"/>
  <c r="MH7" i="1" s="1"/>
  <c r="MH10" i="2" l="1"/>
  <c r="C9" i="1"/>
  <c r="MH11" i="2" l="1"/>
  <c r="MJ11" i="2" s="1"/>
  <c r="C11" i="1"/>
  <c r="MH9" i="1"/>
  <c r="MH12" i="2" l="1"/>
  <c r="C13" i="1"/>
  <c r="MH11" i="1"/>
  <c r="MH13" i="2" l="1"/>
  <c r="MJ13" i="2" s="1"/>
  <c r="C15" i="1"/>
  <c r="MH13" i="1"/>
  <c r="MH14" i="2" l="1"/>
  <c r="C17" i="1"/>
  <c r="MH15" i="1"/>
  <c r="MH2" i="1"/>
  <c r="MH15" i="2" l="1"/>
  <c r="MJ15" i="2" s="1"/>
  <c r="C19" i="1"/>
  <c r="MH17" i="1"/>
  <c r="MH16" i="2" l="1"/>
  <c r="C21" i="1"/>
  <c r="MH19" i="1"/>
  <c r="MH17" i="2" l="1"/>
  <c r="MJ17" i="2" s="1"/>
  <c r="C23" i="1"/>
  <c r="MH21" i="1"/>
  <c r="MH18" i="2" l="1"/>
  <c r="C25" i="1"/>
  <c r="MH23" i="1"/>
  <c r="MH19" i="2" l="1"/>
  <c r="C27" i="1"/>
  <c r="MH25" i="1"/>
  <c r="MH20" i="2" l="1"/>
  <c r="C29" i="1"/>
  <c r="MH27" i="1"/>
  <c r="MH21" i="2" l="1"/>
  <c r="C31" i="1"/>
  <c r="MH29" i="1"/>
  <c r="MH22" i="2" l="1"/>
  <c r="C33" i="1"/>
  <c r="MH31" i="1"/>
  <c r="MH23" i="2" l="1"/>
  <c r="C35" i="1"/>
  <c r="MH33" i="1"/>
  <c r="MH24" i="2" l="1"/>
  <c r="C37" i="1"/>
  <c r="MH35" i="1"/>
  <c r="MH25" i="2" l="1"/>
  <c r="C39" i="1"/>
  <c r="MH37" i="1"/>
  <c r="MH26" i="2" l="1"/>
  <c r="C41" i="1"/>
  <c r="MH39" i="1"/>
  <c r="MH27" i="2" l="1"/>
  <c r="C43" i="1"/>
  <c r="MH41" i="1"/>
  <c r="MH28" i="2" l="1"/>
  <c r="C45" i="1"/>
  <c r="MH43" i="1"/>
  <c r="MH29" i="2" l="1"/>
  <c r="C47" i="1"/>
  <c r="MH45" i="1"/>
  <c r="MH30" i="2" l="1"/>
  <c r="C49" i="1"/>
  <c r="MH47" i="1"/>
  <c r="MH31" i="2" l="1"/>
  <c r="C51" i="1"/>
  <c r="MH49" i="1"/>
  <c r="MH32" i="2" l="1"/>
  <c r="C53" i="1"/>
  <c r="MH51" i="1"/>
  <c r="MH33" i="2" l="1"/>
  <c r="C55" i="1"/>
  <c r="MH53" i="1"/>
  <c r="MH34" i="2" l="1"/>
  <c r="C57" i="1"/>
  <c r="MH55" i="1"/>
  <c r="MH35" i="2" l="1"/>
  <c r="C59" i="1"/>
  <c r="MH57" i="1"/>
  <c r="MH36" i="2" l="1"/>
  <c r="C61" i="1"/>
  <c r="MH59" i="1"/>
  <c r="MH37" i="2" l="1"/>
  <c r="MJ37" i="2" s="1"/>
  <c r="C63" i="1"/>
  <c r="MH61" i="1"/>
  <c r="MH38" i="2" l="1"/>
  <c r="C65" i="1"/>
  <c r="MH63" i="1"/>
  <c r="MH39" i="2" l="1"/>
  <c r="MJ39" i="2" s="1"/>
  <c r="C67" i="1"/>
  <c r="MH65" i="1"/>
  <c r="MH40" i="2" l="1"/>
  <c r="C69" i="1"/>
  <c r="MH67" i="1"/>
  <c r="MH41" i="2" l="1"/>
  <c r="C71" i="1"/>
  <c r="MH69" i="1"/>
  <c r="MH42" i="2" l="1"/>
  <c r="C73" i="1"/>
  <c r="MH71" i="1"/>
  <c r="MH43" i="2" l="1"/>
  <c r="C75" i="1"/>
  <c r="MH73" i="1"/>
  <c r="MH44" i="2" l="1"/>
  <c r="C77" i="1"/>
  <c r="MH75" i="1"/>
  <c r="MH45" i="2" l="1"/>
  <c r="C79" i="1"/>
  <c r="MH77" i="1"/>
  <c r="MH46" i="2" l="1"/>
  <c r="C81" i="1"/>
  <c r="MH81" i="1" s="1"/>
  <c r="MH79" i="1"/>
  <c r="MH47" i="2" l="1"/>
  <c r="MH48" i="2" l="1"/>
  <c r="MH49" i="2" l="1"/>
  <c r="MH50" i="2" l="1"/>
  <c r="MH51" i="2" l="1"/>
  <c r="MH52" i="2" l="1"/>
  <c r="MH53" i="2" l="1"/>
  <c r="MH54" i="2" l="1"/>
  <c r="MH55" i="2" l="1"/>
  <c r="MH56" i="2" l="1"/>
  <c r="MH57" i="2"/>
  <c r="MJ57" i="2" s="1"/>
  <c r="K309" i="7"/>
  <c r="K293" i="7" s="1"/>
  <c r="K262" i="7" s="1"/>
  <c r="K252" i="7" s="1"/>
  <c r="K250" i="7" s="1"/>
  <c r="K245" i="7" s="1"/>
  <c r="K239" i="7" s="1"/>
  <c r="K231" i="7" s="1"/>
  <c r="K227" i="7" s="1"/>
  <c r="K223" i="7" s="1"/>
  <c r="K221" i="7" s="1"/>
  <c r="K217" i="7" s="1"/>
  <c r="K213" i="7" s="1"/>
  <c r="K211" i="7" s="1"/>
  <c r="K209" i="7" s="1"/>
  <c r="K207" i="7" s="1"/>
  <c r="K200" i="7" s="1"/>
  <c r="K196" i="7" s="1"/>
  <c r="K194" i="7" s="1"/>
  <c r="K190" i="7" s="1"/>
  <c r="K188" i="7" s="1"/>
  <c r="K169" i="7" s="1"/>
  <c r="K167" i="7" s="1"/>
  <c r="K165" i="7" s="1"/>
  <c r="K163" i="7" s="1"/>
  <c r="K159" i="7" s="1"/>
  <c r="K157" i="7" s="1"/>
  <c r="K153" i="7" s="1"/>
  <c r="K149" i="7" s="1"/>
  <c r="K147" i="7" s="1"/>
  <c r="K143" i="7" s="1"/>
  <c r="K138" i="7" s="1"/>
  <c r="K132" i="7" s="1"/>
  <c r="K124" i="7" s="1"/>
  <c r="K113" i="7" s="1"/>
  <c r="K109" i="7" s="1"/>
  <c r="K107" i="7" s="1"/>
  <c r="K105" i="7" s="1"/>
  <c r="K101" i="7" s="1"/>
  <c r="K97" i="7" s="1"/>
  <c r="K89" i="7" s="1"/>
  <c r="K87" i="7" s="1"/>
  <c r="K85" i="7" s="1"/>
  <c r="K81" i="7" s="1"/>
  <c r="K79" i="7" s="1"/>
  <c r="K75" i="7" s="1"/>
  <c r="K73" i="7" s="1"/>
  <c r="K60" i="7" s="1"/>
  <c r="K58" i="7" s="1"/>
  <c r="K54" i="7" s="1"/>
  <c r="K52" i="7" s="1"/>
  <c r="K50" i="7" s="1"/>
  <c r="K47" i="7" s="1"/>
  <c r="K45" i="7" s="1"/>
  <c r="K35" i="7" s="1"/>
  <c r="K33" i="7" s="1"/>
  <c r="K28" i="7" s="1"/>
  <c r="K26" i="7" s="1"/>
  <c r="K17" i="7" s="1"/>
  <c r="K4" i="7" s="1"/>
  <c r="K9" i="7"/>
  <c r="K11" i="7"/>
  <c r="K13" i="7"/>
  <c r="K15" i="7"/>
  <c r="K19" i="7"/>
  <c r="K22" i="7"/>
  <c r="K24" i="7"/>
  <c r="K31" i="7"/>
  <c r="K37" i="7"/>
  <c r="K39" i="7"/>
  <c r="K41" i="7"/>
  <c r="K43" i="7"/>
  <c r="K56" i="7"/>
  <c r="K62" i="7"/>
  <c r="K64" i="7"/>
  <c r="K66" i="7"/>
  <c r="K69" i="7"/>
  <c r="K71" i="7"/>
  <c r="K77" i="7"/>
  <c r="K83" i="7"/>
  <c r="K91" i="7"/>
  <c r="K93" i="7"/>
  <c r="K95" i="7"/>
  <c r="K99" i="7"/>
  <c r="K103" i="7"/>
  <c r="K111" i="7"/>
  <c r="K115" i="7"/>
  <c r="K117" i="7"/>
  <c r="K120" i="7"/>
  <c r="K122" i="7"/>
  <c r="K126" i="7"/>
  <c r="K128" i="7"/>
  <c r="K130" i="7"/>
  <c r="K134" i="7"/>
  <c r="K136" i="7"/>
  <c r="K141" i="7"/>
  <c r="K145" i="7"/>
  <c r="K151" i="7"/>
  <c r="K155" i="7"/>
  <c r="K161" i="7"/>
  <c r="K171" i="7"/>
  <c r="K173" i="7"/>
  <c r="K176" i="7"/>
  <c r="K179" i="7"/>
  <c r="K182" i="7"/>
  <c r="K184" i="7"/>
  <c r="K186" i="7"/>
  <c r="K192" i="7"/>
  <c r="K198" i="7"/>
  <c r="K202" i="7"/>
  <c r="K204" i="7"/>
  <c r="K219" i="7"/>
  <c r="K225" i="7"/>
  <c r="K229" i="7"/>
  <c r="K233" i="7"/>
  <c r="K235" i="7"/>
  <c r="K237" i="7"/>
  <c r="K241" i="7"/>
  <c r="K243" i="7"/>
  <c r="K247" i="7"/>
  <c r="K254" i="7"/>
  <c r="K256" i="7"/>
  <c r="K259" i="7"/>
  <c r="K264" i="7"/>
  <c r="K266" i="7"/>
  <c r="K269" i="7"/>
  <c r="K271" i="7"/>
  <c r="K273" i="7"/>
  <c r="K275" i="7"/>
  <c r="K277" i="7"/>
  <c r="K279" i="7"/>
  <c r="K281" i="7"/>
  <c r="K283" i="7"/>
  <c r="K285" i="7"/>
  <c r="K287" i="7"/>
  <c r="K289" i="7"/>
  <c r="K291" i="7"/>
  <c r="K296" i="7"/>
  <c r="K298" i="7"/>
  <c r="K301" i="7"/>
  <c r="K303" i="7"/>
  <c r="K305" i="7"/>
  <c r="K307" i="7"/>
  <c r="J307" i="7"/>
  <c r="J305" i="7"/>
  <c r="J303" i="7"/>
  <c r="J301" i="7"/>
  <c r="J298" i="7"/>
  <c r="J296" i="7"/>
  <c r="J309" i="7"/>
  <c r="J293" i="7"/>
  <c r="J291" i="7"/>
  <c r="J289" i="7"/>
  <c r="J287" i="7"/>
  <c r="J285" i="7"/>
  <c r="J283" i="7"/>
  <c r="J281" i="7"/>
  <c r="J279" i="7"/>
  <c r="J277" i="7"/>
  <c r="J275" i="7"/>
  <c r="J273" i="7"/>
  <c r="J271" i="7"/>
  <c r="J269" i="7"/>
  <c r="J266" i="7"/>
  <c r="J264" i="7"/>
  <c r="J262" i="7"/>
  <c r="J259" i="7"/>
  <c r="J256" i="7"/>
  <c r="J254" i="7"/>
  <c r="J252" i="7"/>
  <c r="J250" i="7" s="1"/>
  <c r="J245" i="7" s="1"/>
  <c r="J239" i="7" s="1"/>
  <c r="J231" i="7" s="1"/>
  <c r="J227" i="7" s="1"/>
  <c r="J223" i="7" s="1"/>
  <c r="J221" i="7" s="1"/>
  <c r="J217" i="7" s="1"/>
  <c r="J213" i="7" s="1"/>
  <c r="J211" i="7" s="1"/>
  <c r="J209" i="7" s="1"/>
  <c r="J207" i="7" s="1"/>
  <c r="J200" i="7" s="1"/>
  <c r="J196" i="7" s="1"/>
  <c r="J194" i="7" s="1"/>
  <c r="J190" i="7" s="1"/>
  <c r="J188" i="7" s="1"/>
  <c r="J169" i="7" s="1"/>
  <c r="J167" i="7" s="1"/>
  <c r="J165" i="7" s="1"/>
  <c r="J163" i="7" s="1"/>
  <c r="J159" i="7" s="1"/>
  <c r="J157" i="7" s="1"/>
  <c r="J153" i="7" s="1"/>
  <c r="J149" i="7" s="1"/>
  <c r="J147" i="7" s="1"/>
  <c r="J143" i="7" s="1"/>
  <c r="J138" i="7" s="1"/>
  <c r="J132" i="7" s="1"/>
  <c r="J124" i="7" s="1"/>
  <c r="J113" i="7" s="1"/>
  <c r="J109" i="7" s="1"/>
  <c r="J107" i="7" s="1"/>
  <c r="J105" i="7" s="1"/>
  <c r="J101" i="7" s="1"/>
  <c r="J97" i="7" s="1"/>
  <c r="J89" i="7" s="1"/>
  <c r="J87" i="7" s="1"/>
  <c r="J85" i="7" s="1"/>
  <c r="J81" i="7" s="1"/>
  <c r="J79" i="7" s="1"/>
  <c r="J75" i="7" s="1"/>
  <c r="J73" i="7" s="1"/>
  <c r="J60" i="7" s="1"/>
  <c r="J58" i="7" s="1"/>
  <c r="J54" i="7" s="1"/>
  <c r="J52" i="7" s="1"/>
  <c r="J50" i="7" s="1"/>
  <c r="J47" i="7" s="1"/>
  <c r="J45" i="7" s="1"/>
  <c r="J35" i="7" s="1"/>
  <c r="J33" i="7" s="1"/>
  <c r="J28" i="7" s="1"/>
  <c r="J26" i="7" s="1"/>
  <c r="J17" i="7" s="1"/>
  <c r="J6" i="7" s="1"/>
  <c r="J4" i="7" s="1"/>
  <c r="J247" i="7"/>
  <c r="J243" i="7"/>
  <c r="J241" i="7"/>
  <c r="J237" i="7"/>
  <c r="J235" i="7"/>
  <c r="J233" i="7"/>
  <c r="J229" i="7"/>
  <c r="J225" i="7"/>
  <c r="J219" i="7"/>
  <c r="J215" i="7"/>
  <c r="J204" i="7"/>
  <c r="J202" i="7"/>
  <c r="J198" i="7"/>
  <c r="J192" i="7"/>
  <c r="J186" i="7"/>
  <c r="J184" i="7"/>
  <c r="J182" i="7"/>
  <c r="J179" i="7"/>
  <c r="J176" i="7"/>
  <c r="J173" i="7"/>
  <c r="J171" i="7"/>
  <c r="J161" i="7"/>
  <c r="J155" i="7"/>
  <c r="J151" i="7"/>
  <c r="J145" i="7"/>
  <c r="J141" i="7"/>
  <c r="J136" i="7"/>
  <c r="J134" i="7"/>
  <c r="J130" i="7"/>
  <c r="J128" i="7"/>
  <c r="J126" i="7"/>
  <c r="J122" i="7"/>
  <c r="J120" i="7"/>
  <c r="J117" i="7"/>
  <c r="J115" i="7"/>
  <c r="J111" i="7"/>
  <c r="J103" i="7"/>
  <c r="J99" i="7"/>
  <c r="J95" i="7"/>
  <c r="J93" i="7"/>
  <c r="J91" i="7"/>
  <c r="J83" i="7"/>
  <c r="J77" i="7"/>
  <c r="J71" i="7"/>
  <c r="J69" i="7"/>
  <c r="J66" i="7"/>
  <c r="J64" i="7"/>
  <c r="J62" i="7"/>
  <c r="J56" i="7"/>
  <c r="J43" i="7"/>
  <c r="J41" i="7"/>
  <c r="J39" i="7"/>
  <c r="J37" i="7"/>
  <c r="J31" i="7"/>
  <c r="J24" i="7"/>
  <c r="J22" i="7"/>
  <c r="J19" i="7"/>
  <c r="J15" i="7"/>
  <c r="J13" i="7"/>
  <c r="J11" i="7"/>
  <c r="J9" i="7"/>
</calcChain>
</file>

<file path=xl/sharedStrings.xml><?xml version="1.0" encoding="utf-8"?>
<sst xmlns="http://schemas.openxmlformats.org/spreadsheetml/2006/main" count="10021" uniqueCount="1343">
  <si>
    <t>Administratia Națională a Penitenciarelor</t>
  </si>
  <si>
    <t>Agenția Rezerve Materiale</t>
  </si>
  <si>
    <t>AMT Botanica</t>
  </si>
  <si>
    <t>AMT Buiucani</t>
  </si>
  <si>
    <t>AMT Centru</t>
  </si>
  <si>
    <t>AMT Ciocana</t>
  </si>
  <si>
    <t>AMT Rîșcani</t>
  </si>
  <si>
    <t>CCD al MA</t>
  </si>
  <si>
    <t>Centru Medicină Legală</t>
  </si>
  <si>
    <t>CentruFtiziopneumReabilitare Copii ,,Cornești,,</t>
  </si>
  <si>
    <t>CFRC Tirnova_202172374547</t>
  </si>
  <si>
    <t>CIMF Alexandru Cojocaru</t>
  </si>
  <si>
    <t>CIMF CORCODEL GEORGETA</t>
  </si>
  <si>
    <t>CIMF Ludmila Saptefrati_20217295519</t>
  </si>
  <si>
    <t>CIMF Plesca Elena</t>
  </si>
  <si>
    <t>CIMF Todorov Svetlana_202172955116</t>
  </si>
  <si>
    <t>Clinica Universitara de AMP N.Testemitanu</t>
  </si>
  <si>
    <t>Clinica universitara stomato a U SMF N. Testemitanu</t>
  </si>
  <si>
    <t>CM LCRC-Munteanu</t>
  </si>
  <si>
    <t>CMF Balti</t>
  </si>
  <si>
    <t>CMF Floresti</t>
  </si>
  <si>
    <t>CMF L.Blega</t>
  </si>
  <si>
    <t>CMF PANFILII PAVEL</t>
  </si>
  <si>
    <t>CMF Satiamed</t>
  </si>
  <si>
    <t>CMF Trei Medici (CS Oliscani)</t>
  </si>
  <si>
    <t>CMF Trismed-Prim (CS Pelivan)</t>
  </si>
  <si>
    <t>CNAMUP</t>
  </si>
  <si>
    <t>CNTS</t>
  </si>
  <si>
    <t>CP Copii Dizab Orhei</t>
  </si>
  <si>
    <t>CP Internat Brinzeni</t>
  </si>
  <si>
    <t>CP PVPD Cocieri</t>
  </si>
  <si>
    <t>CPPsi PD CHisinau</t>
  </si>
  <si>
    <t>CPR pentru Copii de Virsta Frageda Chisinau_202172955124</t>
  </si>
  <si>
    <t>CPT Badiceni</t>
  </si>
  <si>
    <t>CPTPD Balti_202172955131</t>
  </si>
  <si>
    <t>CPTPD COcieri_202172955137</t>
  </si>
  <si>
    <t>CPTsi RCopii Balti</t>
  </si>
  <si>
    <t>CR Plasmice Taraclia</t>
  </si>
  <si>
    <t>CR Speranta- Vadul lui Voda</t>
  </si>
  <si>
    <t>CRC Ceadir Lunga</t>
  </si>
  <si>
    <t>CRDM</t>
  </si>
  <si>
    <t>Crihana Veche</t>
  </si>
  <si>
    <t>CRRC</t>
  </si>
  <si>
    <t>CRZCDCriuleni</t>
  </si>
  <si>
    <t>CS Anenii Noi</t>
  </si>
  <si>
    <t>CS AVDARMA</t>
  </si>
  <si>
    <t>CS Bacioi</t>
  </si>
  <si>
    <t>CS Badiceni</t>
  </si>
  <si>
    <t>CS Baimaclia</t>
  </si>
  <si>
    <t>CS Balabanesti</t>
  </si>
  <si>
    <t>CS Balatina</t>
  </si>
  <si>
    <t>CS Bardar</t>
  </si>
  <si>
    <t>Cs Basarabeasca</t>
  </si>
  <si>
    <t>CS Bașcalia</t>
  </si>
  <si>
    <t>CS Bilicenii Vechi</t>
  </si>
  <si>
    <t>CS Biruința</t>
  </si>
  <si>
    <t>CS Bobeica</t>
  </si>
  <si>
    <t>CS Bocșa</t>
  </si>
  <si>
    <t>CS Borogani</t>
  </si>
  <si>
    <t>CS Bravicea</t>
  </si>
  <si>
    <t>CS Braviceni</t>
  </si>
  <si>
    <t>CS Briceni</t>
  </si>
  <si>
    <t>CS Brinzenii Noi</t>
  </si>
  <si>
    <t>CS Bubuieci</t>
  </si>
  <si>
    <t>CS Budești</t>
  </si>
  <si>
    <t>CS Bujor</t>
  </si>
  <si>
    <t>CS Bulboaca</t>
  </si>
  <si>
    <t>CS Cahul</t>
  </si>
  <si>
    <t>CS Căinari</t>
  </si>
  <si>
    <t>CS Calarași</t>
  </si>
  <si>
    <t>CS Cantemir</t>
  </si>
  <si>
    <t>CS CAUSENI</t>
  </si>
  <si>
    <t>CS Cazaclia</t>
  </si>
  <si>
    <t>CS Cazanesti</t>
  </si>
  <si>
    <t>CS Ceadir Lunga_202172955142</t>
  </si>
  <si>
    <t>CS Cetireni</t>
  </si>
  <si>
    <t>CS Chetris</t>
  </si>
  <si>
    <t>CS Chetrosu</t>
  </si>
  <si>
    <t>CS Chiperceni</t>
  </si>
  <si>
    <t>CS Chirsova</t>
  </si>
  <si>
    <t>CS Chiscareni</t>
  </si>
  <si>
    <t>CS Cimislia</t>
  </si>
  <si>
    <t>CS Ciniseuti</t>
  </si>
  <si>
    <t>CS Ciocilteni</t>
  </si>
  <si>
    <t>CS CIoc-Maidan</t>
  </si>
  <si>
    <t>CS Ciolacu Nou</t>
  </si>
  <si>
    <t>CS Ciorescu</t>
  </si>
  <si>
    <t>CS Cioropcani_202172955147</t>
  </si>
  <si>
    <t>CS Ciuciulea</t>
  </si>
  <si>
    <t>CS Ciuciuleni</t>
  </si>
  <si>
    <t>CS Ciutulesti</t>
  </si>
  <si>
    <t>CS Cobani</t>
  </si>
  <si>
    <t>CS Cociulia</t>
  </si>
  <si>
    <t>CS Colibasi</t>
  </si>
  <si>
    <t>CS Colonita</t>
  </si>
  <si>
    <t>CS Comrat</t>
  </si>
  <si>
    <t>CS Copăceni</t>
  </si>
  <si>
    <t>CS Copanca</t>
  </si>
  <si>
    <t>CS Copceac</t>
  </si>
  <si>
    <t>CS Corlateni</t>
  </si>
  <si>
    <t>CS Cornesti</t>
  </si>
  <si>
    <t>CS Corten</t>
  </si>
  <si>
    <t>CS Cosauti</t>
  </si>
  <si>
    <t>CS Costesti</t>
  </si>
  <si>
    <t>CS Cotiujenii Mari</t>
  </si>
  <si>
    <t>CS Cotiujenii Mici</t>
  </si>
  <si>
    <t>CS Cricova</t>
  </si>
  <si>
    <t>CS Criuleni</t>
  </si>
  <si>
    <t>CS Crocmaz</t>
  </si>
  <si>
    <t>CS Cuhurestii de Sus</t>
  </si>
  <si>
    <t>CS Cupcini</t>
  </si>
  <si>
    <t>CS Danuteni</t>
  </si>
  <si>
    <t>CS Dezghingea</t>
  </si>
  <si>
    <t>CS Donduseni</t>
  </si>
  <si>
    <t>CS Draganesti</t>
  </si>
  <si>
    <t>CS Drochia</t>
  </si>
  <si>
    <t>CS Dubasari</t>
  </si>
  <si>
    <t>CS Dubasarii Vechi</t>
  </si>
  <si>
    <t>CS Durlești</t>
  </si>
  <si>
    <t>CS Edineț</t>
  </si>
  <si>
    <t>CS Falesti</t>
  </si>
  <si>
    <t>CS Filipeni</t>
  </si>
  <si>
    <t>CS Firladeni</t>
  </si>
  <si>
    <t>CS Flaminzeni-Coscodeni</t>
  </si>
  <si>
    <t>CS Floreni</t>
  </si>
  <si>
    <t>CS Frunza</t>
  </si>
  <si>
    <t>CS Fundurii Vechi</t>
  </si>
  <si>
    <t>CS Gavanoasa</t>
  </si>
  <si>
    <t>CS Ghetlova</t>
  </si>
  <si>
    <t>CS Ghindesti</t>
  </si>
  <si>
    <t>CS Giurgiulești</t>
  </si>
  <si>
    <t>CS Glinjeni</t>
  </si>
  <si>
    <t>CS Glodeni</t>
  </si>
  <si>
    <t>CS Grătiești</t>
  </si>
  <si>
    <t>CS Gribova</t>
  </si>
  <si>
    <t>CS Gura Galbenei</t>
  </si>
  <si>
    <t>CS Hasnesenii Mari_202182115655</t>
  </si>
  <si>
    <t>CS Hijdieni</t>
  </si>
  <si>
    <t>CS HIncesti</t>
  </si>
  <si>
    <t>CS Hirbovat</t>
  </si>
  <si>
    <t>CS Horesti</t>
  </si>
  <si>
    <t>CS Hrusova</t>
  </si>
  <si>
    <t>CS Iabloana</t>
  </si>
  <si>
    <t>CS Ialoveni</t>
  </si>
  <si>
    <t>CS Iargara</t>
  </si>
  <si>
    <t>CS Ignatei</t>
  </si>
  <si>
    <t>CS Isacova</t>
  </si>
  <si>
    <t>CS Iscalau</t>
  </si>
  <si>
    <t>CS Ivancea</t>
  </si>
  <si>
    <t>CS Larga</t>
  </si>
  <si>
    <t>CS Larga Noua</t>
  </si>
  <si>
    <t>CS Leova</t>
  </si>
  <si>
    <t>CS Limbenii Vechi</t>
  </si>
  <si>
    <t>CS LIpcani</t>
  </si>
  <si>
    <t>CS Lozova</t>
  </si>
  <si>
    <t>CS Magdacesti</t>
  </si>
  <si>
    <t>CS Manoilesti</t>
  </si>
  <si>
    <t>CS Maramonovca</t>
  </si>
  <si>
    <t>CS Marandeni</t>
  </si>
  <si>
    <t>CS Marculesti</t>
  </si>
  <si>
    <t>CS Mateuti</t>
  </si>
  <si>
    <t>CS Mereni</t>
  </si>
  <si>
    <t>CS Mihaileni</t>
  </si>
  <si>
    <t>CS Milestii Mici</t>
  </si>
  <si>
    <t>CS Mindic</t>
  </si>
  <si>
    <t>CS Mindresti</t>
  </si>
  <si>
    <t>CS Musaitu (Vinogradovca)_20218211445</t>
  </si>
  <si>
    <t>CS Napadeni</t>
  </si>
  <si>
    <t>CS Nisporeni</t>
  </si>
  <si>
    <t>CS Ochiul ALb</t>
  </si>
  <si>
    <t>CS Ocnita</t>
  </si>
  <si>
    <t>CS Olanesti</t>
  </si>
  <si>
    <t>CS Oniscani</t>
  </si>
  <si>
    <t>CS Orhei Nr.1</t>
  </si>
  <si>
    <t>CS Orhei nr.2</t>
  </si>
  <si>
    <t>CS Otaci</t>
  </si>
  <si>
    <t>CS Panasesti</t>
  </si>
  <si>
    <t>CS Parcani, Soroca</t>
  </si>
  <si>
    <t>CS Pelinia</t>
  </si>
  <si>
    <t>CS Pepeni</t>
  </si>
  <si>
    <t>CS Peresecina</t>
  </si>
  <si>
    <t>CS Petresti</t>
  </si>
  <si>
    <t>CS Pirjolteni</t>
  </si>
  <si>
    <t>CS Pirlita</t>
  </si>
  <si>
    <t>CS Pripiceni Razeni</t>
  </si>
  <si>
    <t>CS Prodanesti</t>
  </si>
  <si>
    <t>CS Puhoi</t>
  </si>
  <si>
    <t>CS Racovat</t>
  </si>
  <si>
    <t>CS Radoaia</t>
  </si>
  <si>
    <t>CS Raspopeni</t>
  </si>
  <si>
    <t>CS Razeni</t>
  </si>
  <si>
    <t>CS Recea, Riscani</t>
  </si>
  <si>
    <t>CS Rezina</t>
  </si>
  <si>
    <t>CS Riscani</t>
  </si>
  <si>
    <t>CS Roscani</t>
  </si>
  <si>
    <t>CS Rudi</t>
  </si>
  <si>
    <t>CS Ruseștii Noi</t>
  </si>
  <si>
    <t>CS Sadaclia</t>
  </si>
  <si>
    <t>CS Salcuta</t>
  </si>
  <si>
    <t>CS Sanatauca</t>
  </si>
  <si>
    <t>CS Saptebani</t>
  </si>
  <si>
    <t>Cs Sarateni</t>
  </si>
  <si>
    <t>CS Sculeni</t>
  </si>
  <si>
    <t>CS SIngerei</t>
  </si>
  <si>
    <t>CS Sipoteni</t>
  </si>
  <si>
    <t>CS Sireti</t>
  </si>
  <si>
    <t>CS Slobozia Cremene</t>
  </si>
  <si>
    <t>CS Slobozia Mare</t>
  </si>
  <si>
    <t>CS Sofia</t>
  </si>
  <si>
    <t>CS Soldanesti</t>
  </si>
  <si>
    <t>CS Soroca</t>
  </si>
  <si>
    <t>CS Soroca Noua</t>
  </si>
  <si>
    <t>CS Speia</t>
  </si>
  <si>
    <t>CS Stauceni</t>
  </si>
  <si>
    <t>CS Stefan Voda</t>
  </si>
  <si>
    <t>CS STraseni</t>
  </si>
  <si>
    <t>CS Sturzovca</t>
  </si>
  <si>
    <t>CS SUri</t>
  </si>
  <si>
    <t>CS Susleni</t>
  </si>
  <si>
    <t>CS Talmaza</t>
  </si>
  <si>
    <t>CS Tanatari_20218211615</t>
  </si>
  <si>
    <t>CS Taraclia</t>
  </si>
  <si>
    <t>CS Taraclia, Causeni</t>
  </si>
  <si>
    <t>CS Țarigrad</t>
  </si>
  <si>
    <t>CS Țaul</t>
  </si>
  <si>
    <t>CS Telenesti</t>
  </si>
  <si>
    <t>CS Tintareni</t>
  </si>
  <si>
    <t>CS Tipala</t>
  </si>
  <si>
    <t>CS Tocuz</t>
  </si>
  <si>
    <t>CS Tomai</t>
  </si>
  <si>
    <t>CS Truseni</t>
  </si>
  <si>
    <t>CS Tvardița</t>
  </si>
  <si>
    <t>CS Ungheni</t>
  </si>
  <si>
    <t>CS Vadeni</t>
  </si>
  <si>
    <t>CS Vadul Rascov</t>
  </si>
  <si>
    <t>CS Valcineț</t>
  </si>
  <si>
    <t>CS Valea Perjei</t>
  </si>
  <si>
    <t>CS Varatic</t>
  </si>
  <si>
    <t>CS Varnita</t>
  </si>
  <si>
    <t>CS Varzarestii-Noi- Pitusca</t>
  </si>
  <si>
    <t>CS Vasieni</t>
  </si>
  <si>
    <t>CS VASILCAU</t>
  </si>
  <si>
    <t>CS Vasileuti</t>
  </si>
  <si>
    <t>CS Vatra</t>
  </si>
  <si>
    <t>CS Visoca</t>
  </si>
  <si>
    <t>CS Vorniceni</t>
  </si>
  <si>
    <t>CS Vulcanesti</t>
  </si>
  <si>
    <t>CS Zaicana</t>
  </si>
  <si>
    <t>CS Zgurita</t>
  </si>
  <si>
    <t>CS Zirnesti</t>
  </si>
  <si>
    <t>CSM Balti</t>
  </si>
  <si>
    <t>CSM Chisinau</t>
  </si>
  <si>
    <t>CSM Copii Cisinau</t>
  </si>
  <si>
    <t>CSR Anenii Noi</t>
  </si>
  <si>
    <t>CSR Calarasi</t>
  </si>
  <si>
    <t>CSR Causeni</t>
  </si>
  <si>
    <t>CSR Ceadir-Lunga</t>
  </si>
  <si>
    <t>CSR Cimislia</t>
  </si>
  <si>
    <t>CSR Comrat</t>
  </si>
  <si>
    <t>CSR Criuleni</t>
  </si>
  <si>
    <t>CSR Donduseni</t>
  </si>
  <si>
    <t>CSR Floresti</t>
  </si>
  <si>
    <t>CSR HIncesti</t>
  </si>
  <si>
    <t>CSR Ialoveni</t>
  </si>
  <si>
    <t>CSR Ocnita</t>
  </si>
  <si>
    <t>CSR Orhei</t>
  </si>
  <si>
    <t>CSR Rezina</t>
  </si>
  <si>
    <t>CSR Riscani</t>
  </si>
  <si>
    <t>CSR Singerei</t>
  </si>
  <si>
    <t>CSR Soroca</t>
  </si>
  <si>
    <t>CSR STefan-Voda</t>
  </si>
  <si>
    <t>CSR STraseni</t>
  </si>
  <si>
    <t>CSR Taraclia</t>
  </si>
  <si>
    <t>CSR Ungheni</t>
  </si>
  <si>
    <t>DMDV</t>
  </si>
  <si>
    <t>DRN</t>
  </si>
  <si>
    <t>IFP Chiril Draganiuc</t>
  </si>
  <si>
    <t>INN</t>
  </si>
  <si>
    <t>Institutul de Cardiologie</t>
  </si>
  <si>
    <t>Institutul de Medicina Urgenta</t>
  </si>
  <si>
    <t>Institutul Mamei si Copilului</t>
  </si>
  <si>
    <t>Institutul Oncologic</t>
  </si>
  <si>
    <t>IPS Vulcanesti</t>
  </si>
  <si>
    <t>Maternitatea Municipala Nr.2</t>
  </si>
  <si>
    <t>Policlinica de STAT_202182115728</t>
  </si>
  <si>
    <t>Policlinica Stomatologica Republicana</t>
  </si>
  <si>
    <t>Saratenii Vechi, Telenesti</t>
  </si>
  <si>
    <t>SC Balti</t>
  </si>
  <si>
    <t>SCBI Toma CIorba</t>
  </si>
  <si>
    <t>SCM Arh. Mihail</t>
  </si>
  <si>
    <t>SCM Gh.Paladi</t>
  </si>
  <si>
    <t>SCM nr.4</t>
  </si>
  <si>
    <t>SCM Sfanta Treime</t>
  </si>
  <si>
    <t>SCMBCC</t>
  </si>
  <si>
    <t>SCMC al MA</t>
  </si>
  <si>
    <t>SCMC nr.1</t>
  </si>
  <si>
    <t>SCMC VIgnatenco</t>
  </si>
  <si>
    <t>SCMFtiziopneumologie</t>
  </si>
  <si>
    <t>SCMS MPS</t>
  </si>
  <si>
    <t>SCPsihiatrie</t>
  </si>
  <si>
    <t>SCR Timofei Mosneaga_202172955151</t>
  </si>
  <si>
    <t>SCTO</t>
  </si>
  <si>
    <t>SDMC</t>
  </si>
  <si>
    <t>SIS RM</t>
  </si>
  <si>
    <t>SM al MAI</t>
  </si>
  <si>
    <t>Spitalul Carpineni</t>
  </si>
  <si>
    <t>Spitalul de Stat</t>
  </si>
  <si>
    <t>SPsihiatrie Balti</t>
  </si>
  <si>
    <t>SPsihiatrie Orhei</t>
  </si>
  <si>
    <t>SR Anenii Noi_202172955312</t>
  </si>
  <si>
    <t>SR Basarabeasca</t>
  </si>
  <si>
    <t>SR Briceni</t>
  </si>
  <si>
    <t>SR Cahul</t>
  </si>
  <si>
    <t>SR Călărași</t>
  </si>
  <si>
    <t>SR Cantemir</t>
  </si>
  <si>
    <t>SR Căușeni</t>
  </si>
  <si>
    <t>SR Ceadir Lunga</t>
  </si>
  <si>
    <t>SR Cimislia</t>
  </si>
  <si>
    <t>SR Comrat</t>
  </si>
  <si>
    <t>SR Criuleni</t>
  </si>
  <si>
    <t>SR Donduseni</t>
  </si>
  <si>
    <t>SR Drochia</t>
  </si>
  <si>
    <t>SR Edinet</t>
  </si>
  <si>
    <t>Sr Falesti</t>
  </si>
  <si>
    <t>SR Floresti</t>
  </si>
  <si>
    <t>Sr Glodeni</t>
  </si>
  <si>
    <t>SR Hincesti_202172955324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</si>
  <si>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</si>
  <si>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</si>
  <si>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</si>
  <si>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</si>
  <si>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</si>
  <si>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</si>
  <si>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</si>
  <si>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</si>
  <si>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</si>
  <si>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</si>
  <si>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</si>
  <si>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Strășeni</t>
  </si>
  <si>
    <t>SR Taraclia</t>
  </si>
  <si>
    <t>SR Telenesti</t>
  </si>
  <si>
    <t>SR Ungheni</t>
  </si>
  <si>
    <t>SR Vulcanesti</t>
  </si>
  <si>
    <t>Grand Total</t>
  </si>
  <si>
    <t>Ac pentru punctie lombara 18 G</t>
  </si>
  <si>
    <t>Ac pentru punctie lombara 19G</t>
  </si>
  <si>
    <t>Ac pentru punctie lombara 20G</t>
  </si>
  <si>
    <t>Ac pentru punctie spinală (Whitacre) 22G</t>
  </si>
  <si>
    <t>Ac pentru puncție spinala (Whitacre) 24G</t>
  </si>
  <si>
    <t>Ac pentru punctie spinala (Whitacre) 25G</t>
  </si>
  <si>
    <t>Ac pentru punctie spinala (Whitacre) 26G</t>
  </si>
  <si>
    <t>Ac pentru punctie spinala (Whitacre) 27G</t>
  </si>
  <si>
    <t>Bandaj elastic - 7 m x 12 cm</t>
  </si>
  <si>
    <t>Cateter de aspiratie CH 14</t>
  </si>
  <si>
    <t>Cateter de aspiratie CH 14, cu supapă</t>
  </si>
  <si>
    <t>Cateter de aspiratie CH 16</t>
  </si>
  <si>
    <t>Cateter de aspiratie CH 16, cu supapă</t>
  </si>
  <si>
    <t>Cateter de aspiratie CH 18</t>
  </si>
  <si>
    <t>Cateter de aspiratie CH 18, cu supapă</t>
  </si>
  <si>
    <t>Emplastru ~ 2.5x500cm</t>
  </si>
  <si>
    <t>Emplastru ~ 5x500cm</t>
  </si>
  <si>
    <t>Emplastru bactericid (2,5x7,2)</t>
  </si>
  <si>
    <t>Halate de unica folosinta cu legaturi</t>
  </si>
  <si>
    <t xml:space="preserve">Injector seringă pentru perfuzie 50 ml </t>
  </si>
  <si>
    <t>Microperfuzoare sterile (fluturas) cu ac G 20</t>
  </si>
  <si>
    <t>Microperfuzoare sterile (fluturas) cu ac G 21</t>
  </si>
  <si>
    <t>Microperfuzoare sterile (fluturas) cu ac G 22</t>
  </si>
  <si>
    <t>Microperfuzoare sterile (fluturas) cu ac G23</t>
  </si>
  <si>
    <t>Microperfuzoare sterile (fluturas) cu ac G24</t>
  </si>
  <si>
    <t>Microperfuzoare sterile (fluturas) cu ac G25</t>
  </si>
  <si>
    <t>Microperfuzoare sterile (fluturas) cu ac G27</t>
  </si>
  <si>
    <t>Saci pentru autoclav, 50kg</t>
  </si>
  <si>
    <t>Seringa Jane 120-150 ml</t>
  </si>
  <si>
    <t>Seringa Jane 60 ml (steril)</t>
  </si>
  <si>
    <t>Set ginecologic</t>
  </si>
  <si>
    <t>Set pentru anestezie epidurala, cu filtru, ac G18</t>
  </si>
  <si>
    <t>Sistem pentru nutritie enterala, gravitational</t>
  </si>
  <si>
    <t>Sisteme stomice</t>
  </si>
  <si>
    <t>Sonda (cateter) urinara Foley CH 26</t>
  </si>
  <si>
    <t>Sonda (cateter) urinara Foley CH 28</t>
  </si>
  <si>
    <t>Sonda (cateter) urinara Foley CH 30</t>
  </si>
  <si>
    <t>Specula ginecologica tip Cusco M</t>
  </si>
  <si>
    <t xml:space="preserve">Tamponașe sterile fără alcool,  p/u aplicarea după procedura (large size) </t>
  </si>
  <si>
    <t>Tamponașe sterile fără alcool,  p/u aplicarea după procedura (standard size)</t>
  </si>
  <si>
    <t>Nr Lot</t>
  </si>
  <si>
    <t>Row Labels</t>
  </si>
  <si>
    <t>Nr. Lot</t>
  </si>
  <si>
    <t>Cod</t>
  </si>
  <si>
    <t>Denumire Lot</t>
  </si>
  <si>
    <t>Preţ unitar (fără TVA)</t>
  </si>
  <si>
    <t>Preţ unitar (cu TVA)</t>
  </si>
  <si>
    <t>Suma (fără TVA)</t>
  </si>
  <si>
    <t>Suma (cu TVA)</t>
  </si>
  <si>
    <t>Model art/ Producător/ Țara de Origine</t>
  </si>
  <si>
    <t>Ofertant</t>
  </si>
  <si>
    <t>4-80289</t>
  </si>
  <si>
    <t>HT-43/China /Haitech</t>
  </si>
  <si>
    <t>SOGNO</t>
  </si>
  <si>
    <t>5-80289</t>
  </si>
  <si>
    <t>6-80289</t>
  </si>
  <si>
    <t>7-80289</t>
  </si>
  <si>
    <t>8-80289</t>
  </si>
  <si>
    <t>18-80289</t>
  </si>
  <si>
    <t>MED-M</t>
  </si>
  <si>
    <t>19-80289</t>
  </si>
  <si>
    <t>Medglobalfarm</t>
  </si>
  <si>
    <t>28-80289</t>
  </si>
  <si>
    <t>Saci/pungi autoclavabile, 50-80L</t>
  </si>
  <si>
    <t xml:space="preserve">039.30.004/ Germania/Isolab </t>
  </si>
  <si>
    <t>Ecochimie</t>
  </si>
  <si>
    <t>30-80289</t>
  </si>
  <si>
    <t>IM Natusana SRL</t>
  </si>
  <si>
    <t>34-80289</t>
  </si>
  <si>
    <t>ICS "Farmina" SRL</t>
  </si>
  <si>
    <t>38-80289</t>
  </si>
  <si>
    <t>Wound Plaster 72*25mm/ China/FL Medical Co., Ltd</t>
  </si>
  <si>
    <t>FY1611/ China/Ningbo Foyomed Medical Instruments</t>
  </si>
  <si>
    <t>Disposable Siringe 60ml GT037-100/ China/ Ningbo Greetmed Medical Instruments Co, Ltd</t>
  </si>
  <si>
    <t>One-pc open Pouch (XL by clamp closure) 1087000F/ China/ BAO-Health Instrument Co., Ltd</t>
  </si>
  <si>
    <t>Disposable Vaginal Speculum with side screw GT159-100/China/Ningbo Greetmed Medical Instruments Co, Ltd</t>
  </si>
  <si>
    <t>Cantitatea</t>
  </si>
  <si>
    <t>Столбец1</t>
  </si>
  <si>
    <t>Столбец2</t>
  </si>
  <si>
    <t>Столбец3</t>
  </si>
  <si>
    <t>Значения</t>
  </si>
  <si>
    <t xml:space="preserve"> Administratia Națională a Penitenciarelor</t>
  </si>
  <si>
    <t xml:space="preserve"> Agenția Rezerve Materiale</t>
  </si>
  <si>
    <t xml:space="preserve"> AMT Botanica</t>
  </si>
  <si>
    <t xml:space="preserve"> AMT Buiucani</t>
  </si>
  <si>
    <t xml:space="preserve"> AMT Centru</t>
  </si>
  <si>
    <t xml:space="preserve"> AMT Ciocana</t>
  </si>
  <si>
    <t xml:space="preserve"> AMT Rîșcani</t>
  </si>
  <si>
    <t xml:space="preserve"> CCD al MA</t>
  </si>
  <si>
    <t xml:space="preserve"> Centru Medicină Legală</t>
  </si>
  <si>
    <t xml:space="preserve"> CentruFtiziopneumReabilitare Copii ,,Cornești,,</t>
  </si>
  <si>
    <t xml:space="preserve"> CFRC Tirnova_202172374547</t>
  </si>
  <si>
    <t xml:space="preserve"> CIMF Alexandru Cojocaru</t>
  </si>
  <si>
    <t xml:space="preserve"> CIMF CORCODEL GEORGETA</t>
  </si>
  <si>
    <t xml:space="preserve"> CIMF Ludmila Saptefrati_20217295519</t>
  </si>
  <si>
    <t xml:space="preserve"> CIMF Plesca Elena</t>
  </si>
  <si>
    <t xml:space="preserve"> CIMF Todorov Svetlana_202172955116</t>
  </si>
  <si>
    <t xml:space="preserve"> Clinica Universitara de AMP N.Testemitanu</t>
  </si>
  <si>
    <t xml:space="preserve"> Clinica universitara stomato a U SMF N. Testemitanu</t>
  </si>
  <si>
    <t xml:space="preserve"> CM LCRC-Munteanu</t>
  </si>
  <si>
    <t xml:space="preserve"> CMF Balti</t>
  </si>
  <si>
    <t xml:space="preserve"> CMF Floresti</t>
  </si>
  <si>
    <t xml:space="preserve"> CMF L.Blega</t>
  </si>
  <si>
    <t xml:space="preserve"> CMF PANFILII PAVEL</t>
  </si>
  <si>
    <t xml:space="preserve"> CMF Satiamed</t>
  </si>
  <si>
    <t xml:space="preserve"> CMF Trei Medici (CS Oliscani)</t>
  </si>
  <si>
    <t xml:space="preserve"> CMF Trismed-Prim (CS Pelivan)</t>
  </si>
  <si>
    <t xml:space="preserve"> CNAMUP</t>
  </si>
  <si>
    <t xml:space="preserve"> CNTS</t>
  </si>
  <si>
    <t xml:space="preserve"> CP Copii Dizab Orhei</t>
  </si>
  <si>
    <t xml:space="preserve"> CP Internat Brinzeni</t>
  </si>
  <si>
    <t xml:space="preserve"> CP PVPD Cocieri</t>
  </si>
  <si>
    <t xml:space="preserve"> CPPsi PD CHisinau</t>
  </si>
  <si>
    <t xml:space="preserve"> CPR pentru Copii de Virsta Frageda Chisinau_202172955124</t>
  </si>
  <si>
    <t xml:space="preserve"> CPT Badiceni</t>
  </si>
  <si>
    <t xml:space="preserve"> CPTPD Balti_202172955131</t>
  </si>
  <si>
    <t xml:space="preserve"> CPTPD COcieri_202172955137</t>
  </si>
  <si>
    <t xml:space="preserve"> CPTsi RCopii Balti</t>
  </si>
  <si>
    <t xml:space="preserve"> CR Plasmice Taraclia</t>
  </si>
  <si>
    <t xml:space="preserve"> CR Speranta- Vadul lui Voda</t>
  </si>
  <si>
    <t xml:space="preserve"> CRC Ceadir Lunga</t>
  </si>
  <si>
    <t xml:space="preserve"> CRDM</t>
  </si>
  <si>
    <t xml:space="preserve"> Crihana Veche</t>
  </si>
  <si>
    <t xml:space="preserve"> CRRC</t>
  </si>
  <si>
    <t xml:space="preserve"> CRZCDCriuleni</t>
  </si>
  <si>
    <t xml:space="preserve"> CS Anenii Noi</t>
  </si>
  <si>
    <t xml:space="preserve"> CS AVDARMA</t>
  </si>
  <si>
    <t xml:space="preserve"> CS Bacioi</t>
  </si>
  <si>
    <t xml:space="preserve"> CS Badiceni</t>
  </si>
  <si>
    <t xml:space="preserve"> CS Baimaclia</t>
  </si>
  <si>
    <t xml:space="preserve"> CS Balabanesti</t>
  </si>
  <si>
    <t xml:space="preserve"> CS Balatina</t>
  </si>
  <si>
    <t xml:space="preserve"> CS Bardar</t>
  </si>
  <si>
    <t xml:space="preserve"> Cs Basarabeasca</t>
  </si>
  <si>
    <t xml:space="preserve"> CS Bașcalia</t>
  </si>
  <si>
    <t xml:space="preserve"> CS Bilicenii Vechi</t>
  </si>
  <si>
    <t xml:space="preserve"> CS Biruința</t>
  </si>
  <si>
    <t xml:space="preserve"> CS Bobeica</t>
  </si>
  <si>
    <t xml:space="preserve"> CS Bocșa</t>
  </si>
  <si>
    <t xml:space="preserve"> CS Borogani</t>
  </si>
  <si>
    <t xml:space="preserve"> CS Bravicea</t>
  </si>
  <si>
    <t xml:space="preserve"> CS Braviceni</t>
  </si>
  <si>
    <t xml:space="preserve"> CS Briceni</t>
  </si>
  <si>
    <t xml:space="preserve"> CS Brinzenii Noi</t>
  </si>
  <si>
    <t xml:space="preserve"> CS Bubuieci</t>
  </si>
  <si>
    <t xml:space="preserve"> CS Budești</t>
  </si>
  <si>
    <t xml:space="preserve"> CS Bujor</t>
  </si>
  <si>
    <t xml:space="preserve"> CS Bulboaca</t>
  </si>
  <si>
    <t xml:space="preserve"> CS Cahul</t>
  </si>
  <si>
    <t xml:space="preserve"> CS Căinari</t>
  </si>
  <si>
    <t xml:space="preserve"> CS Calarași</t>
  </si>
  <si>
    <t xml:space="preserve"> CS Cantemir</t>
  </si>
  <si>
    <t xml:space="preserve"> CS CAUSENI</t>
  </si>
  <si>
    <t xml:space="preserve"> CS Cazaclia</t>
  </si>
  <si>
    <t xml:space="preserve"> CS Cazanesti</t>
  </si>
  <si>
    <t xml:space="preserve"> CS Ceadir Lunga_202172955142</t>
  </si>
  <si>
    <t xml:space="preserve"> CS Cetireni</t>
  </si>
  <si>
    <t xml:space="preserve"> CS Chetris</t>
  </si>
  <si>
    <t xml:space="preserve"> CS Chetrosu</t>
  </si>
  <si>
    <t xml:space="preserve"> CS Chiperceni</t>
  </si>
  <si>
    <t xml:space="preserve"> CS Chirsova</t>
  </si>
  <si>
    <t xml:space="preserve"> CS Chiscareni</t>
  </si>
  <si>
    <t xml:space="preserve"> CS Cimislia</t>
  </si>
  <si>
    <t xml:space="preserve"> CS Ciniseuti</t>
  </si>
  <si>
    <t xml:space="preserve"> CS Ciocilteni</t>
  </si>
  <si>
    <t xml:space="preserve"> CS CIoc-Maidan</t>
  </si>
  <si>
    <t xml:space="preserve"> CS Ciolacu Nou</t>
  </si>
  <si>
    <t xml:space="preserve"> CS Ciorescu</t>
  </si>
  <si>
    <t xml:space="preserve"> CS Cioropcani_202172955147</t>
  </si>
  <si>
    <t xml:space="preserve"> CS Ciuciulea</t>
  </si>
  <si>
    <t xml:space="preserve"> CS Ciuciuleni</t>
  </si>
  <si>
    <t xml:space="preserve"> CS Ciutulesti</t>
  </si>
  <si>
    <t xml:space="preserve"> CS Cobani</t>
  </si>
  <si>
    <t xml:space="preserve"> CS Cociulia</t>
  </si>
  <si>
    <t xml:space="preserve"> CS Colibasi</t>
  </si>
  <si>
    <t xml:space="preserve"> CS Colonita</t>
  </si>
  <si>
    <t xml:space="preserve"> CS Comrat</t>
  </si>
  <si>
    <t xml:space="preserve"> CS Copăceni</t>
  </si>
  <si>
    <t xml:space="preserve"> CS Copanca</t>
  </si>
  <si>
    <t xml:space="preserve"> CS Copceac</t>
  </si>
  <si>
    <t xml:space="preserve"> CS Corlateni</t>
  </si>
  <si>
    <t xml:space="preserve"> CS Cornesti</t>
  </si>
  <si>
    <t xml:space="preserve"> CS Corten</t>
  </si>
  <si>
    <t xml:space="preserve"> CS Cosauti</t>
  </si>
  <si>
    <t xml:space="preserve"> CS Costesti</t>
  </si>
  <si>
    <t xml:space="preserve"> CS Cotiujenii Mari</t>
  </si>
  <si>
    <t xml:space="preserve"> CS Cotiujenii Mici</t>
  </si>
  <si>
    <t xml:space="preserve"> CS Cricova</t>
  </si>
  <si>
    <t xml:space="preserve"> CS Criuleni</t>
  </si>
  <si>
    <t xml:space="preserve"> CS Crocmaz</t>
  </si>
  <si>
    <t xml:space="preserve"> CS Cuhurestii de Sus</t>
  </si>
  <si>
    <t xml:space="preserve"> CS Cupcini</t>
  </si>
  <si>
    <t xml:space="preserve"> CS Danuteni</t>
  </si>
  <si>
    <t xml:space="preserve"> CS Dezghingea</t>
  </si>
  <si>
    <t xml:space="preserve"> CS Donduseni</t>
  </si>
  <si>
    <t xml:space="preserve"> CS Draganesti</t>
  </si>
  <si>
    <t xml:space="preserve"> CS Drochia</t>
  </si>
  <si>
    <t xml:space="preserve"> CS Dubasari</t>
  </si>
  <si>
    <t xml:space="preserve"> CS Dubasarii Vechi</t>
  </si>
  <si>
    <t xml:space="preserve"> CS Durlești</t>
  </si>
  <si>
    <t xml:space="preserve"> CS Edineț</t>
  </si>
  <si>
    <t xml:space="preserve"> CS Falesti</t>
  </si>
  <si>
    <t xml:space="preserve"> CS Filipeni</t>
  </si>
  <si>
    <t xml:space="preserve"> CS Firladeni</t>
  </si>
  <si>
    <t xml:space="preserve"> CS Flaminzeni-Coscodeni</t>
  </si>
  <si>
    <t xml:space="preserve"> CS Floreni</t>
  </si>
  <si>
    <t xml:space="preserve"> CS Frunza</t>
  </si>
  <si>
    <t xml:space="preserve"> CS Fundurii Vechi</t>
  </si>
  <si>
    <t xml:space="preserve"> CS Gavanoasa</t>
  </si>
  <si>
    <t xml:space="preserve"> CS Ghetlova</t>
  </si>
  <si>
    <t xml:space="preserve"> CS Ghindesti</t>
  </si>
  <si>
    <t xml:space="preserve"> CS Giurgiulești</t>
  </si>
  <si>
    <t xml:space="preserve"> CS Glinjeni</t>
  </si>
  <si>
    <t xml:space="preserve"> CS Glodeni</t>
  </si>
  <si>
    <t xml:space="preserve"> CS Grătiești</t>
  </si>
  <si>
    <t xml:space="preserve"> CS Gribova</t>
  </si>
  <si>
    <t xml:space="preserve"> CS Gura Galbenei</t>
  </si>
  <si>
    <t xml:space="preserve"> CS Hasnesenii Mari_202182115655</t>
  </si>
  <si>
    <t xml:space="preserve"> CS Hijdieni</t>
  </si>
  <si>
    <t xml:space="preserve"> CS HIncesti</t>
  </si>
  <si>
    <t xml:space="preserve"> CS Hirbovat</t>
  </si>
  <si>
    <t xml:space="preserve"> CS Horesti</t>
  </si>
  <si>
    <t xml:space="preserve"> CS Hrusova</t>
  </si>
  <si>
    <t xml:space="preserve"> CS Iabloana</t>
  </si>
  <si>
    <t xml:space="preserve"> CS Ialoveni</t>
  </si>
  <si>
    <t xml:space="preserve"> CS Iargara</t>
  </si>
  <si>
    <t xml:space="preserve"> CS Ignatei</t>
  </si>
  <si>
    <t xml:space="preserve"> CS Isacova</t>
  </si>
  <si>
    <t xml:space="preserve"> CS Iscalau</t>
  </si>
  <si>
    <t xml:space="preserve"> CS Ivancea</t>
  </si>
  <si>
    <t xml:space="preserve"> CS Larga</t>
  </si>
  <si>
    <t xml:space="preserve"> CS Larga Noua</t>
  </si>
  <si>
    <t xml:space="preserve"> CS Leova</t>
  </si>
  <si>
    <t xml:space="preserve"> CS Limbenii Vechi</t>
  </si>
  <si>
    <t xml:space="preserve"> CS LIpcani</t>
  </si>
  <si>
    <t xml:space="preserve"> CS Lozova</t>
  </si>
  <si>
    <t xml:space="preserve"> CS Magdacesti</t>
  </si>
  <si>
    <t xml:space="preserve"> CS Manoilesti</t>
  </si>
  <si>
    <t xml:space="preserve"> CS Maramonovca</t>
  </si>
  <si>
    <t xml:space="preserve"> CS Marandeni</t>
  </si>
  <si>
    <t xml:space="preserve"> CS Marculesti</t>
  </si>
  <si>
    <t xml:space="preserve"> CS Mateuti</t>
  </si>
  <si>
    <t xml:space="preserve"> CS Mereni</t>
  </si>
  <si>
    <t xml:space="preserve"> CS Mihaileni</t>
  </si>
  <si>
    <t xml:space="preserve"> CS Milestii Mici</t>
  </si>
  <si>
    <t xml:space="preserve"> CS Mindic</t>
  </si>
  <si>
    <t xml:space="preserve"> CS Mindresti</t>
  </si>
  <si>
    <t xml:space="preserve"> CS Musaitu (Vinogradovca)_20218211445</t>
  </si>
  <si>
    <t xml:space="preserve"> CS Napadeni</t>
  </si>
  <si>
    <t xml:space="preserve"> CS Nisporeni</t>
  </si>
  <si>
    <t xml:space="preserve"> CS Ochiul ALb</t>
  </si>
  <si>
    <t xml:space="preserve"> CS Ocnita</t>
  </si>
  <si>
    <t xml:space="preserve"> CS Olanesti</t>
  </si>
  <si>
    <t xml:space="preserve"> CS Oniscani</t>
  </si>
  <si>
    <t xml:space="preserve"> CS Orhei Nr.1</t>
  </si>
  <si>
    <t xml:space="preserve"> CS Orhei nr.2</t>
  </si>
  <si>
    <t xml:space="preserve"> CS Otaci</t>
  </si>
  <si>
    <t xml:space="preserve"> CS Panasesti</t>
  </si>
  <si>
    <t xml:space="preserve"> CS Parcani, Soroca</t>
  </si>
  <si>
    <t xml:space="preserve"> CS Pelinia</t>
  </si>
  <si>
    <t xml:space="preserve"> CS Pepeni</t>
  </si>
  <si>
    <t xml:space="preserve"> CS Peresecina</t>
  </si>
  <si>
    <t xml:space="preserve"> CS Petresti</t>
  </si>
  <si>
    <t xml:space="preserve"> CS Pirjolteni</t>
  </si>
  <si>
    <t xml:space="preserve"> CS Pirlita</t>
  </si>
  <si>
    <t xml:space="preserve"> CS Pripiceni Razeni</t>
  </si>
  <si>
    <t xml:space="preserve"> CS Prodanesti</t>
  </si>
  <si>
    <t xml:space="preserve"> CS Puhoi</t>
  </si>
  <si>
    <t xml:space="preserve"> CS Racovat</t>
  </si>
  <si>
    <t xml:space="preserve"> CS Radoaia</t>
  </si>
  <si>
    <t xml:space="preserve"> CS Raspopeni</t>
  </si>
  <si>
    <t xml:space="preserve"> CS Razeni</t>
  </si>
  <si>
    <t xml:space="preserve"> CS Recea, Riscani</t>
  </si>
  <si>
    <t xml:space="preserve"> CS Rezina</t>
  </si>
  <si>
    <t xml:space="preserve"> CS Riscani</t>
  </si>
  <si>
    <t xml:space="preserve"> CS Roscani</t>
  </si>
  <si>
    <t xml:space="preserve"> CS Rudi</t>
  </si>
  <si>
    <t xml:space="preserve"> CS Ruseștii Noi</t>
  </si>
  <si>
    <t xml:space="preserve"> CS Sadaclia</t>
  </si>
  <si>
    <t xml:space="preserve"> CS Salcuta</t>
  </si>
  <si>
    <t xml:space="preserve"> CS Sanatauca</t>
  </si>
  <si>
    <t xml:space="preserve"> CS Saptebani</t>
  </si>
  <si>
    <t xml:space="preserve"> Cs Sarateni</t>
  </si>
  <si>
    <t xml:space="preserve"> CS Sculeni</t>
  </si>
  <si>
    <t xml:space="preserve"> CS SIngerei</t>
  </si>
  <si>
    <t xml:space="preserve"> CS Sipoteni</t>
  </si>
  <si>
    <t xml:space="preserve"> CS Sireti</t>
  </si>
  <si>
    <t xml:space="preserve"> CS Slobozia Cremene</t>
  </si>
  <si>
    <t xml:space="preserve"> CS Slobozia Mare</t>
  </si>
  <si>
    <t xml:space="preserve"> CS Sofia</t>
  </si>
  <si>
    <t xml:space="preserve"> CS Soldanesti</t>
  </si>
  <si>
    <t xml:space="preserve"> CS Soroca</t>
  </si>
  <si>
    <t xml:space="preserve"> CS Soroca Noua</t>
  </si>
  <si>
    <t xml:space="preserve"> CS Speia</t>
  </si>
  <si>
    <t xml:space="preserve"> CS Stauceni</t>
  </si>
  <si>
    <t xml:space="preserve"> CS Stefan Voda</t>
  </si>
  <si>
    <t xml:space="preserve"> CS STraseni</t>
  </si>
  <si>
    <t xml:space="preserve"> CS Sturzovca</t>
  </si>
  <si>
    <t xml:space="preserve"> CS SUri</t>
  </si>
  <si>
    <t xml:space="preserve"> CS Susleni</t>
  </si>
  <si>
    <t xml:space="preserve"> CS Talmaza</t>
  </si>
  <si>
    <t xml:space="preserve"> CS Tanatari_20218211615</t>
  </si>
  <si>
    <t xml:space="preserve"> CS Taraclia</t>
  </si>
  <si>
    <t xml:space="preserve"> CS Taraclia, Causeni</t>
  </si>
  <si>
    <t xml:space="preserve"> CS Țarigrad</t>
  </si>
  <si>
    <t xml:space="preserve"> CS Țaul</t>
  </si>
  <si>
    <t xml:space="preserve"> CS Telenesti</t>
  </si>
  <si>
    <t xml:space="preserve"> CS Tintareni</t>
  </si>
  <si>
    <t xml:space="preserve"> CS Tipala</t>
  </si>
  <si>
    <t xml:space="preserve"> CS Tocuz</t>
  </si>
  <si>
    <t xml:space="preserve"> CS Tomai</t>
  </si>
  <si>
    <t xml:space="preserve"> CS Truseni</t>
  </si>
  <si>
    <t xml:space="preserve"> CS Tvardița</t>
  </si>
  <si>
    <t xml:space="preserve"> CS Ungheni</t>
  </si>
  <si>
    <t xml:space="preserve"> CS Vadeni</t>
  </si>
  <si>
    <t xml:space="preserve"> CS Vadul Rascov</t>
  </si>
  <si>
    <t xml:space="preserve"> CS Valcineț</t>
  </si>
  <si>
    <t xml:space="preserve"> CS Valea Perjei</t>
  </si>
  <si>
    <t xml:space="preserve"> CS Varatic</t>
  </si>
  <si>
    <t xml:space="preserve"> CS Varnita</t>
  </si>
  <si>
    <t xml:space="preserve"> CS Varzarestii-Noi- Pitusca</t>
  </si>
  <si>
    <t xml:space="preserve"> CS Vasieni</t>
  </si>
  <si>
    <t xml:space="preserve"> CS VASILCAU</t>
  </si>
  <si>
    <t xml:space="preserve"> CS Vasileuti</t>
  </si>
  <si>
    <t xml:space="preserve"> CS Vatra</t>
  </si>
  <si>
    <t xml:space="preserve"> CS Visoca</t>
  </si>
  <si>
    <t xml:space="preserve"> CS Vorniceni</t>
  </si>
  <si>
    <t xml:space="preserve"> CS Vulcanesti</t>
  </si>
  <si>
    <t xml:space="preserve"> CS Zaicana</t>
  </si>
  <si>
    <t xml:space="preserve"> CS Zgurita</t>
  </si>
  <si>
    <t xml:space="preserve"> CS Zirnesti</t>
  </si>
  <si>
    <t xml:space="preserve"> CSM Balti</t>
  </si>
  <si>
    <t xml:space="preserve"> CSM Chisinau</t>
  </si>
  <si>
    <t xml:space="preserve"> CSM Copii Cisinau</t>
  </si>
  <si>
    <t xml:space="preserve"> CSR Anenii Noi</t>
  </si>
  <si>
    <t xml:space="preserve"> CSR Calarasi</t>
  </si>
  <si>
    <t xml:space="preserve"> CSR Causeni</t>
  </si>
  <si>
    <t xml:space="preserve"> CSR Ceadir-Lunga</t>
  </si>
  <si>
    <t xml:space="preserve"> CSR Cimislia</t>
  </si>
  <si>
    <t xml:space="preserve"> CSR Comrat</t>
  </si>
  <si>
    <t xml:space="preserve"> CSR Criuleni</t>
  </si>
  <si>
    <t xml:space="preserve"> CSR Donduseni</t>
  </si>
  <si>
    <t xml:space="preserve"> CSR Floresti</t>
  </si>
  <si>
    <t xml:space="preserve"> CSR HIncesti</t>
  </si>
  <si>
    <t xml:space="preserve"> CSR Ialoveni</t>
  </si>
  <si>
    <t xml:space="preserve"> CSR Ocnita</t>
  </si>
  <si>
    <t xml:space="preserve"> CSR Orhei</t>
  </si>
  <si>
    <t xml:space="preserve"> CSR Rezina</t>
  </si>
  <si>
    <t xml:space="preserve"> CSR Riscani</t>
  </si>
  <si>
    <t xml:space="preserve"> CSR Singerei</t>
  </si>
  <si>
    <t xml:space="preserve"> CSR Soroca</t>
  </si>
  <si>
    <t xml:space="preserve"> CSR STefan-Voda</t>
  </si>
  <si>
    <t xml:space="preserve"> CSR STraseni</t>
  </si>
  <si>
    <t xml:space="preserve"> CSR Taraclia</t>
  </si>
  <si>
    <t xml:space="preserve"> CSR Ungheni</t>
  </si>
  <si>
    <t xml:space="preserve"> DMDV</t>
  </si>
  <si>
    <t xml:space="preserve"> DRN</t>
  </si>
  <si>
    <t xml:space="preserve"> IFP Chiril Draganiuc</t>
  </si>
  <si>
    <t xml:space="preserve"> INN</t>
  </si>
  <si>
    <t xml:space="preserve"> Institutul de Cardiologie</t>
  </si>
  <si>
    <t xml:space="preserve"> Institutul de Medicina Urgenta</t>
  </si>
  <si>
    <t xml:space="preserve"> Institutul Mamei si Copilului</t>
  </si>
  <si>
    <t xml:space="preserve"> Institutul Oncologic</t>
  </si>
  <si>
    <t xml:space="preserve"> IPS Vulcanesti</t>
  </si>
  <si>
    <t xml:space="preserve"> Maternitatea Municipala Nr.2</t>
  </si>
  <si>
    <t xml:space="preserve"> Policlinica de STAT_202182115728</t>
  </si>
  <si>
    <t xml:space="preserve"> Policlinica Stomatologica Republicana</t>
  </si>
  <si>
    <t xml:space="preserve"> Saratenii Vechi, Telenesti</t>
  </si>
  <si>
    <t xml:space="preserve"> SC Balti</t>
  </si>
  <si>
    <t xml:space="preserve"> SCBI Toma CIorba</t>
  </si>
  <si>
    <t xml:space="preserve"> SCM Arh. Mihail</t>
  </si>
  <si>
    <t xml:space="preserve"> SCM Gh.Paladi</t>
  </si>
  <si>
    <t xml:space="preserve"> SCM nr.4</t>
  </si>
  <si>
    <t xml:space="preserve"> SCM Sfanta Treime</t>
  </si>
  <si>
    <t xml:space="preserve"> SCMBCC</t>
  </si>
  <si>
    <t xml:space="preserve"> SCMC al MA</t>
  </si>
  <si>
    <t xml:space="preserve"> SCMC nr.1</t>
  </si>
  <si>
    <t xml:space="preserve"> SCMC VIgnatenco</t>
  </si>
  <si>
    <t xml:space="preserve"> SCMFtiziopneumologie</t>
  </si>
  <si>
    <t xml:space="preserve"> SCMS MPS</t>
  </si>
  <si>
    <t xml:space="preserve"> SCPsihiatrie</t>
  </si>
  <si>
    <t xml:space="preserve"> SCR Timofei Mosneaga_202172955151</t>
  </si>
  <si>
    <t xml:space="preserve"> SCTO</t>
  </si>
  <si>
    <t xml:space="preserve"> SDMC</t>
  </si>
  <si>
    <t xml:space="preserve"> SIS RM</t>
  </si>
  <si>
    <t xml:space="preserve"> SM al MAI</t>
  </si>
  <si>
    <t xml:space="preserve"> Spitalul Carpineni</t>
  </si>
  <si>
    <t xml:space="preserve"> Spitalul de Stat</t>
  </si>
  <si>
    <t xml:space="preserve"> SPsihiatrie Balti</t>
  </si>
  <si>
    <t xml:space="preserve"> SPsihiatrie Orhei</t>
  </si>
  <si>
    <t xml:space="preserve"> SR Anenii Noi_202172955312</t>
  </si>
  <si>
    <t xml:space="preserve"> SR Basarabeasca</t>
  </si>
  <si>
    <t xml:space="preserve"> SR Briceni</t>
  </si>
  <si>
    <t xml:space="preserve"> SR Cahul</t>
  </si>
  <si>
    <t xml:space="preserve"> SR Călărași</t>
  </si>
  <si>
    <t xml:space="preserve"> SR Cantemir</t>
  </si>
  <si>
    <t xml:space="preserve"> SR Căușeni</t>
  </si>
  <si>
    <t xml:space="preserve"> SR Ceadir Lunga</t>
  </si>
  <si>
    <t xml:space="preserve"> SR Cimislia</t>
  </si>
  <si>
    <t xml:space="preserve"> SR Comrat</t>
  </si>
  <si>
    <t xml:space="preserve"> SR Criuleni</t>
  </si>
  <si>
    <t xml:space="preserve"> SR Donduseni</t>
  </si>
  <si>
    <t xml:space="preserve"> SR Drochia</t>
  </si>
  <si>
    <t xml:space="preserve"> SR Edinet</t>
  </si>
  <si>
    <t xml:space="preserve"> Sr Falesti</t>
  </si>
  <si>
    <t xml:space="preserve"> SR Floresti</t>
  </si>
  <si>
    <t xml:space="preserve"> Sr Glodeni</t>
  </si>
  <si>
    <t xml:space="preserve"> SR Hincesti_202172955324</t>
  </si>
  <si>
    <t xml:space="preserve"> SR Ialoveni</t>
  </si>
  <si>
    <t xml:space="preserve"> SR Leova</t>
  </si>
  <si>
    <t xml:space="preserve"> SR Nisporeni</t>
  </si>
  <si>
    <t xml:space="preserve"> Sr Ocnita</t>
  </si>
  <si>
    <t xml:space="preserve"> SR Orhei</t>
  </si>
  <si>
    <t xml:space="preserve"> SR Rezina</t>
  </si>
  <si>
    <t xml:space="preserve"> SR Riscani</t>
  </si>
  <si>
    <t xml:space="preserve"> SR Singerei</t>
  </si>
  <si>
    <t xml:space="preserve"> SR Soldanesti</t>
  </si>
  <si>
    <t xml:space="preserve"> SR Soroca</t>
  </si>
  <si>
    <t xml:space="preserve"> Sr STefan Voda</t>
  </si>
  <si>
    <t xml:space="preserve"> SR Strășeni</t>
  </si>
  <si>
    <t xml:space="preserve"> SR Taraclia</t>
  </si>
  <si>
    <t xml:space="preserve"> SR Telenesti</t>
  </si>
  <si>
    <t xml:space="preserve"> SR Ungheni</t>
  </si>
  <si>
    <t xml:space="preserve"> SR Vulcanesti</t>
  </si>
  <si>
    <t>Beneficiari</t>
  </si>
  <si>
    <t>Nr. De înregistrare CAPCS</t>
  </si>
  <si>
    <t>Cantitatea solicitată</t>
  </si>
  <si>
    <t>Suma inițială cu TVA</t>
  </si>
  <si>
    <t>Cantitatea real contractată</t>
  </si>
  <si>
    <t>Suma finală fară TVA</t>
  </si>
  <si>
    <t>Suma finală cu TVA</t>
  </si>
  <si>
    <t>21054504/01/01</t>
  </si>
  <si>
    <t>21054504/01/02</t>
  </si>
  <si>
    <t>21054504/01/03</t>
  </si>
  <si>
    <t>21054504/01/04</t>
  </si>
  <si>
    <t>21054504/01/05</t>
  </si>
  <si>
    <t>21054504/01/06</t>
  </si>
  <si>
    <t>21054504/01/07</t>
  </si>
  <si>
    <t>21054504/01/08</t>
  </si>
  <si>
    <t>21054504/01/09</t>
  </si>
  <si>
    <t>21054504/01/10</t>
  </si>
  <si>
    <t>21054504/01/11</t>
  </si>
  <si>
    <t>21054504/01/12</t>
  </si>
  <si>
    <t>21054504/01/13</t>
  </si>
  <si>
    <t>21054504/01/14</t>
  </si>
  <si>
    <t>21054504/02/01</t>
  </si>
  <si>
    <t>21054504/02/02</t>
  </si>
  <si>
    <t>21054504/02/03</t>
  </si>
  <si>
    <t>21054504/02/04</t>
  </si>
  <si>
    <t>21054504/02/05</t>
  </si>
  <si>
    <t>21054504/02/06</t>
  </si>
  <si>
    <t>21054504/02/07</t>
  </si>
  <si>
    <t>21054504/02/08</t>
  </si>
  <si>
    <t>21054504/02/09</t>
  </si>
  <si>
    <t>21054504/02/10</t>
  </si>
  <si>
    <t>21054504/02/11</t>
  </si>
  <si>
    <t>21054504/02/12</t>
  </si>
  <si>
    <t>21054504/02/13</t>
  </si>
  <si>
    <t>21054504/02/14</t>
  </si>
  <si>
    <t>21054504/02/15</t>
  </si>
  <si>
    <t>21054504/02/16</t>
  </si>
  <si>
    <t>21054504/02/17</t>
  </si>
  <si>
    <t>21054504/02/18</t>
  </si>
  <si>
    <t>21054504/02/19</t>
  </si>
  <si>
    <t>21054504/02/20</t>
  </si>
  <si>
    <t>21054504/02/21</t>
  </si>
  <si>
    <t>21054504/02/22</t>
  </si>
  <si>
    <t>21054504/02/23</t>
  </si>
  <si>
    <t>21054504/02/24</t>
  </si>
  <si>
    <t>21054504/02/25</t>
  </si>
  <si>
    <t>21054504/02/26</t>
  </si>
  <si>
    <t>21054504/02/27</t>
  </si>
  <si>
    <t>21054504/02/28</t>
  </si>
  <si>
    <t>Nr. Contractului</t>
  </si>
  <si>
    <t>21054504/03/01</t>
  </si>
  <si>
    <t>21054504/03/02</t>
  </si>
  <si>
    <t>21054504/03/03</t>
  </si>
  <si>
    <t>21054504/03/04</t>
  </si>
  <si>
    <t>21054504/03/05</t>
  </si>
  <si>
    <t>21054504/03/06</t>
  </si>
  <si>
    <t>21054504/03/07</t>
  </si>
  <si>
    <t>21054504/03/08</t>
  </si>
  <si>
    <t>21054504/03/09</t>
  </si>
  <si>
    <t>21054504/03/10</t>
  </si>
  <si>
    <t>21054504/03/11</t>
  </si>
  <si>
    <t>21054504/03/12</t>
  </si>
  <si>
    <t>21054504/03/13</t>
  </si>
  <si>
    <t>21054504/03/14</t>
  </si>
  <si>
    <t>21054504/03/15</t>
  </si>
  <si>
    <t>21054504/03/16</t>
  </si>
  <si>
    <t>21054504/03/17</t>
  </si>
  <si>
    <t>21054504/03/18</t>
  </si>
  <si>
    <t>21054504/03/19</t>
  </si>
  <si>
    <t>21054504/03/20</t>
  </si>
  <si>
    <t>21054504/03/21</t>
  </si>
  <si>
    <t>21054504/03/22</t>
  </si>
  <si>
    <t>21054504/03/23</t>
  </si>
  <si>
    <t>21054504/03/24</t>
  </si>
  <si>
    <t>21054504/03/25</t>
  </si>
  <si>
    <t>21054504/03/26</t>
  </si>
  <si>
    <t>21054504/03/27</t>
  </si>
  <si>
    <t>21054504/03/28</t>
  </si>
  <si>
    <t>21054504/03/29</t>
  </si>
  <si>
    <t>21054504/03/30</t>
  </si>
  <si>
    <t>21054504/03/31</t>
  </si>
  <si>
    <t>21054504/03/32</t>
  </si>
  <si>
    <t>21054504/03/33</t>
  </si>
  <si>
    <t>21054504/03/34</t>
  </si>
  <si>
    <t>21054504/03/35</t>
  </si>
  <si>
    <t>21054504/03/36</t>
  </si>
  <si>
    <t>21054504/03/37</t>
  </si>
  <si>
    <t>21054504/03/38</t>
  </si>
  <si>
    <t>21054504/03/39</t>
  </si>
  <si>
    <t>21054504/03/40</t>
  </si>
  <si>
    <t>21054504/03/41</t>
  </si>
  <si>
    <t>21054504/03/42</t>
  </si>
  <si>
    <t>21054504/03/43</t>
  </si>
  <si>
    <t>21054504/03/44</t>
  </si>
  <si>
    <t>21054504/03/45</t>
  </si>
  <si>
    <t>21054504/03/46</t>
  </si>
  <si>
    <t>21054504/03/47</t>
  </si>
  <si>
    <t>21054504/03/48</t>
  </si>
  <si>
    <t>21054504/03/49</t>
  </si>
  <si>
    <t>21054504/03/50</t>
  </si>
  <si>
    <t>21054504/03/51</t>
  </si>
  <si>
    <t>21054504/03/52</t>
  </si>
  <si>
    <t>21054504/03/53</t>
  </si>
  <si>
    <t>21054504/03/54</t>
  </si>
  <si>
    <t>21054504/03/55</t>
  </si>
  <si>
    <t>21054504/03/56</t>
  </si>
  <si>
    <t>21054504/03/57</t>
  </si>
  <si>
    <t>21054504/03/58</t>
  </si>
  <si>
    <t>21054504/03/59</t>
  </si>
  <si>
    <t>21054504/03/60</t>
  </si>
  <si>
    <t>21054504/03/61</t>
  </si>
  <si>
    <t>21054504/03/62</t>
  </si>
  <si>
    <t>21054504/03/63</t>
  </si>
  <si>
    <t>21054504/03/64</t>
  </si>
  <si>
    <t>21054504/03/65</t>
  </si>
  <si>
    <t>21054504/03/66</t>
  </si>
  <si>
    <t>21054504/03/67</t>
  </si>
  <si>
    <t>21054504/03/68</t>
  </si>
  <si>
    <t>21054504/03/69</t>
  </si>
  <si>
    <t>21054504/03/70</t>
  </si>
  <si>
    <t>21054504/03/71</t>
  </si>
  <si>
    <t>21054504/03/72</t>
  </si>
  <si>
    <t>21054504/03/73</t>
  </si>
  <si>
    <t>21054504/03/74</t>
  </si>
  <si>
    <t>21054504/03/75</t>
  </si>
  <si>
    <t>21054504/03/76</t>
  </si>
  <si>
    <t>21054504/03/77</t>
  </si>
  <si>
    <t>21054504/03/78</t>
  </si>
  <si>
    <t>21054504/03/79</t>
  </si>
  <si>
    <t>21054504/03/80</t>
  </si>
  <si>
    <t>21054504/03/81</t>
  </si>
  <si>
    <t>21054504/03/82</t>
  </si>
  <si>
    <t>21054504/03/83</t>
  </si>
  <si>
    <t>21054504/03/84</t>
  </si>
  <si>
    <t>21054504/03/85</t>
  </si>
  <si>
    <t>21054504/03/86</t>
  </si>
  <si>
    <t>21054504/03/87</t>
  </si>
  <si>
    <t>21054504/03/88</t>
  </si>
  <si>
    <t>21054504/03/89</t>
  </si>
  <si>
    <t>21054504/03/90</t>
  </si>
  <si>
    <t>21054504/03/91</t>
  </si>
  <si>
    <t>21054504/03/92</t>
  </si>
  <si>
    <t>21054504/03/93</t>
  </si>
  <si>
    <t>21054504/03/94</t>
  </si>
  <si>
    <t>21054504/03/95</t>
  </si>
  <si>
    <t>21054504/03/96</t>
  </si>
  <si>
    <t>21054504/03/97</t>
  </si>
  <si>
    <t>21054504/03/98</t>
  </si>
  <si>
    <t>21054504/03/99</t>
  </si>
  <si>
    <t>21054504/03/100</t>
  </si>
  <si>
    <t>21054504/03/101</t>
  </si>
  <si>
    <t>21054504/03/102</t>
  </si>
  <si>
    <t>21054504/03/103</t>
  </si>
  <si>
    <t>21054504/03/104</t>
  </si>
  <si>
    <t>21054504/03/105</t>
  </si>
  <si>
    <t>21054504/03/106</t>
  </si>
  <si>
    <t>21054504/03/107</t>
  </si>
  <si>
    <t>21054504/03/108</t>
  </si>
  <si>
    <t>21054504/03/109</t>
  </si>
  <si>
    <t>21054504/03/110</t>
  </si>
  <si>
    <t>21054504/03/111</t>
  </si>
  <si>
    <t>21054504/03/112</t>
  </si>
  <si>
    <t>21054504/03/113</t>
  </si>
  <si>
    <t>21054504/03/114</t>
  </si>
  <si>
    <t>21054504/03/115</t>
  </si>
  <si>
    <t>21054504/03/116</t>
  </si>
  <si>
    <t>21054504/03/117</t>
  </si>
  <si>
    <t>21054504/03/118</t>
  </si>
  <si>
    <t>21054504/03/119</t>
  </si>
  <si>
    <t>21054504/03/120</t>
  </si>
  <si>
    <t>21054504/03/121</t>
  </si>
  <si>
    <t>21054504/03/122</t>
  </si>
  <si>
    <t>21054504/03/123</t>
  </si>
  <si>
    <t>21054504/03/124</t>
  </si>
  <si>
    <t>21054504/03/125</t>
  </si>
  <si>
    <t>21054504/03/126</t>
  </si>
  <si>
    <t>21054504/03/127</t>
  </si>
  <si>
    <t>21054504/03/128</t>
  </si>
  <si>
    <t>21054504/03/129</t>
  </si>
  <si>
    <t>21054504/03/130</t>
  </si>
  <si>
    <t>21054504/03/131</t>
  </si>
  <si>
    <t>21054504/03/132</t>
  </si>
  <si>
    <t>21054504/03/133</t>
  </si>
  <si>
    <t>21054504/03/134</t>
  </si>
  <si>
    <t>21054504/03/135</t>
  </si>
  <si>
    <t>21054504/03/136</t>
  </si>
  <si>
    <t>21054504/03/137</t>
  </si>
  <si>
    <t>21054504/03/138</t>
  </si>
  <si>
    <t>21054504/03/139</t>
  </si>
  <si>
    <t>21054504/03/140</t>
  </si>
  <si>
    <t>21054504/03/141</t>
  </si>
  <si>
    <t>21054504/03/142</t>
  </si>
  <si>
    <t>21054504/03/143</t>
  </si>
  <si>
    <t>21054504/03/144</t>
  </si>
  <si>
    <t>21054504/03/145</t>
  </si>
  <si>
    <t>21054504/03/146</t>
  </si>
  <si>
    <t>21054504/03/147</t>
  </si>
  <si>
    <t>21054504/03/148</t>
  </si>
  <si>
    <t>21054504/03/149</t>
  </si>
  <si>
    <t>21054504/03/150</t>
  </si>
  <si>
    <t>21054504/03/151</t>
  </si>
  <si>
    <t>21054504/03/152</t>
  </si>
  <si>
    <t>21054504/03/153</t>
  </si>
  <si>
    <t>21054504/03/154</t>
  </si>
  <si>
    <t>21054504/03/155</t>
  </si>
  <si>
    <t>21054504/03/156</t>
  </si>
  <si>
    <t>21054504/03/157</t>
  </si>
  <si>
    <t>21054504/03/158</t>
  </si>
  <si>
    <t>21054504/03/159</t>
  </si>
  <si>
    <t>21054504/03/160</t>
  </si>
  <si>
    <t>21054504/03/161</t>
  </si>
  <si>
    <t>21054504/03/162</t>
  </si>
  <si>
    <t>21054504/04/01</t>
  </si>
  <si>
    <t>21054504/04/02</t>
  </si>
  <si>
    <t>21054504/04/03</t>
  </si>
  <si>
    <t>21054504/04/04</t>
  </si>
  <si>
    <t>21054504/04/05</t>
  </si>
  <si>
    <t>21054504/04/06</t>
  </si>
  <si>
    <t>21054504/04/07</t>
  </si>
  <si>
    <t>21054504/04/08</t>
  </si>
  <si>
    <t>21054504/04/09</t>
  </si>
  <si>
    <t>21054504/04/10</t>
  </si>
  <si>
    <t>21054504/04/11</t>
  </si>
  <si>
    <t>21054504/04/12</t>
  </si>
  <si>
    <t>21054504/04/13</t>
  </si>
  <si>
    <t>21054504/04/14</t>
  </si>
  <si>
    <t>21054504/04/15</t>
  </si>
  <si>
    <t>21054504/04/16</t>
  </si>
  <si>
    <t>21054504/04/17</t>
  </si>
  <si>
    <t>21054504/04/18</t>
  </si>
  <si>
    <t>21054504/04/19</t>
  </si>
  <si>
    <t>21054504/04/20</t>
  </si>
  <si>
    <t>21054504/04/21</t>
  </si>
  <si>
    <t>21054504/04/22</t>
  </si>
  <si>
    <t>21054504/04/23</t>
  </si>
  <si>
    <t>21054504/04/24</t>
  </si>
  <si>
    <t>21054504/04/25</t>
  </si>
  <si>
    <t>21054504/04/26</t>
  </si>
  <si>
    <t>21054504/04/27</t>
  </si>
  <si>
    <t>21054504/04/28</t>
  </si>
  <si>
    <t>21054504/04/29</t>
  </si>
  <si>
    <t>21054504/04/30</t>
  </si>
  <si>
    <t>21054504/04/31</t>
  </si>
  <si>
    <t>21054504/04/32</t>
  </si>
  <si>
    <t>21054504/04/33</t>
  </si>
  <si>
    <t>21054504/04/34</t>
  </si>
  <si>
    <t>21054504/04/35</t>
  </si>
  <si>
    <t>21054504/04/36</t>
  </si>
  <si>
    <t>21054504/04/37</t>
  </si>
  <si>
    <t>21054504/04/38</t>
  </si>
  <si>
    <t>21054504/04/39</t>
  </si>
  <si>
    <t>21054504/04/40</t>
  </si>
  <si>
    <t>21054504/04/41</t>
  </si>
  <si>
    <t>21054504/04/42</t>
  </si>
  <si>
    <t>21054504/04/43</t>
  </si>
  <si>
    <t>21054504/04/44</t>
  </si>
  <si>
    <t>21054504/04/45</t>
  </si>
  <si>
    <t>21054504/04/46</t>
  </si>
  <si>
    <t>21054504/04/47</t>
  </si>
  <si>
    <t>21054504/04/48</t>
  </si>
  <si>
    <t>21054504/04/49</t>
  </si>
  <si>
    <t>21054504/04/50</t>
  </si>
  <si>
    <t>21054504/04/51</t>
  </si>
  <si>
    <t>21054504/04/52</t>
  </si>
  <si>
    <t>21054504/04/53</t>
  </si>
  <si>
    <t>21054504/04/54</t>
  </si>
  <si>
    <t>21054504/04/55</t>
  </si>
  <si>
    <t>21054504/04/56</t>
  </si>
  <si>
    <t>21054504/04/57</t>
  </si>
  <si>
    <t>21054504/04/58</t>
  </si>
  <si>
    <t>21054504/04/59</t>
  </si>
  <si>
    <t>21054504/04/60</t>
  </si>
  <si>
    <t>21054504/04/61</t>
  </si>
  <si>
    <t>21054504/04/62</t>
  </si>
  <si>
    <t>21054504/04/63</t>
  </si>
  <si>
    <t>21054504/04/64</t>
  </si>
  <si>
    <t>21054504/04/65</t>
  </si>
  <si>
    <t>21054504/04/66</t>
  </si>
  <si>
    <t>21054504/04/67</t>
  </si>
  <si>
    <t>21054504/04/68</t>
  </si>
  <si>
    <t>21054504/04/69</t>
  </si>
  <si>
    <t>21054504/04/70</t>
  </si>
  <si>
    <t>21054504/04/71</t>
  </si>
  <si>
    <t>21054504/04/72</t>
  </si>
  <si>
    <t>21054504/04/73</t>
  </si>
  <si>
    <t>21054504/04/74</t>
  </si>
  <si>
    <t>21054504/04/75</t>
  </si>
  <si>
    <t>21054504/04/76</t>
  </si>
  <si>
    <t>21054504/04/77</t>
  </si>
  <si>
    <t>21054504/04/78</t>
  </si>
  <si>
    <t>21054504/04/79</t>
  </si>
  <si>
    <t>21054504/04/80</t>
  </si>
  <si>
    <t>21054504/04/81</t>
  </si>
  <si>
    <t>21054504/04/82</t>
  </si>
  <si>
    <t>21054504/04/83</t>
  </si>
  <si>
    <t>21054504/04/84</t>
  </si>
  <si>
    <t>21054504/04/85</t>
  </si>
  <si>
    <t>21054504/04/86</t>
  </si>
  <si>
    <t>21054504/04/87</t>
  </si>
  <si>
    <t>21054504/04/88</t>
  </si>
  <si>
    <t>21054504/04/89</t>
  </si>
  <si>
    <t>21054504/04/90</t>
  </si>
  <si>
    <t>21054504/04/91</t>
  </si>
  <si>
    <t>21054504/04/92</t>
  </si>
  <si>
    <t>21054504/04/93</t>
  </si>
  <si>
    <t>21054504/04/94</t>
  </si>
  <si>
    <t>21054504/04/95</t>
  </si>
  <si>
    <t>21054504/04/96</t>
  </si>
  <si>
    <t>21054504/04/97</t>
  </si>
  <si>
    <t>21054504/04/98</t>
  </si>
  <si>
    <t>21054504/04/99</t>
  </si>
  <si>
    <t>21054504/04/100</t>
  </si>
  <si>
    <t>21054504/04/101</t>
  </si>
  <si>
    <t>21054504/04/102</t>
  </si>
  <si>
    <t>21054504/04/103</t>
  </si>
  <si>
    <t>21054504/04/104</t>
  </si>
  <si>
    <t>21054504/04/105</t>
  </si>
  <si>
    <t>21054504/04/106</t>
  </si>
  <si>
    <t>21054504/04/107</t>
  </si>
  <si>
    <t>21054504/04/108</t>
  </si>
  <si>
    <t>21054504/04/109</t>
  </si>
  <si>
    <t>21054504/04/110</t>
  </si>
  <si>
    <t>21054504/04/111</t>
  </si>
  <si>
    <t>21054504/04/112</t>
  </si>
  <si>
    <t>21054504/04/113</t>
  </si>
  <si>
    <t>21054504/04/114</t>
  </si>
  <si>
    <t>21054504/04/115</t>
  </si>
  <si>
    <t>21054504/04/116</t>
  </si>
  <si>
    <t>21054504/04/117</t>
  </si>
  <si>
    <t>21054504/04/118</t>
  </si>
  <si>
    <t>21054504/04/119</t>
  </si>
  <si>
    <t>21054504/04/120</t>
  </si>
  <si>
    <t>21054504/04/121</t>
  </si>
  <si>
    <t>21054504/04/122</t>
  </si>
  <si>
    <t>21054504/04/123</t>
  </si>
  <si>
    <t>21054504/04/124</t>
  </si>
  <si>
    <t>21054504/04/125</t>
  </si>
  <si>
    <t>21054504/04/126</t>
  </si>
  <si>
    <t>21054504/04/127</t>
  </si>
  <si>
    <t>21054504/04/128</t>
  </si>
  <si>
    <t>21054504/04/129</t>
  </si>
  <si>
    <t>21054504/04/130</t>
  </si>
  <si>
    <t>21054504/04/131</t>
  </si>
  <si>
    <t>21054504/04/132</t>
  </si>
  <si>
    <t>21054504/04/133</t>
  </si>
  <si>
    <t>21054504/04/134</t>
  </si>
  <si>
    <t>21054504/04/135</t>
  </si>
  <si>
    <t>21054504/04/136</t>
  </si>
  <si>
    <t>21054504/04/137</t>
  </si>
  <si>
    <t>21054504/04/138</t>
  </si>
  <si>
    <t>21054504/04/139</t>
  </si>
  <si>
    <t>21054504/04/140</t>
  </si>
  <si>
    <t>21054504/04/141</t>
  </si>
  <si>
    <t>21054504/04/142</t>
  </si>
  <si>
    <t>21054504/04/143</t>
  </si>
  <si>
    <t>21054504/04/144</t>
  </si>
  <si>
    <t>21054504/04/145</t>
  </si>
  <si>
    <t>21054504/04/146</t>
  </si>
  <si>
    <t>21054504/04/147</t>
  </si>
  <si>
    <t>21054504/04/148</t>
  </si>
  <si>
    <t>21054504/04/149</t>
  </si>
  <si>
    <t>21054504/04/150</t>
  </si>
  <si>
    <t>21054504/04/151</t>
  </si>
  <si>
    <t>21054504/04/152</t>
  </si>
  <si>
    <t>21054504/04/153</t>
  </si>
  <si>
    <t>21054504/04/154</t>
  </si>
  <si>
    <t>21054504/04/155</t>
  </si>
  <si>
    <t>21054504/04/156</t>
  </si>
  <si>
    <t>21054504/04/157</t>
  </si>
  <si>
    <t>21054504/04/158</t>
  </si>
  <si>
    <t>21054504/04/159</t>
  </si>
  <si>
    <t>21054504/04/160</t>
  </si>
  <si>
    <t>21054504/05/01</t>
  </si>
  <si>
    <t>21054504/05/02</t>
  </si>
  <si>
    <t>21054504/05/03</t>
  </si>
  <si>
    <t>21054504/05/04</t>
  </si>
  <si>
    <t>21054504/05/05</t>
  </si>
  <si>
    <t>21054504/05/06</t>
  </si>
  <si>
    <t>21054504/05/07</t>
  </si>
  <si>
    <t>21054504/05/08</t>
  </si>
  <si>
    <t>21054504/05/09</t>
  </si>
  <si>
    <t>21054504/05/10</t>
  </si>
  <si>
    <t>21054504/05/11</t>
  </si>
  <si>
    <t>21054504/05/12</t>
  </si>
  <si>
    <t>21054504/05/13</t>
  </si>
  <si>
    <t>21054504/05/14</t>
  </si>
  <si>
    <t>21054504/05/15</t>
  </si>
  <si>
    <t>21054504/05/16</t>
  </si>
  <si>
    <t>21054504/05/17</t>
  </si>
  <si>
    <t>21054504/05/18</t>
  </si>
  <si>
    <t>21054504/05/19</t>
  </si>
  <si>
    <t>21054504/05/20</t>
  </si>
  <si>
    <t>21054504/05/21</t>
  </si>
  <si>
    <t>21054504/05/22</t>
  </si>
  <si>
    <t>21054504/05/23</t>
  </si>
  <si>
    <t>21054504/05/24</t>
  </si>
  <si>
    <t>21054504/05/25</t>
  </si>
  <si>
    <t>21054504/05/26</t>
  </si>
  <si>
    <t>21054504/05/27</t>
  </si>
  <si>
    <t>21054504/05/28</t>
  </si>
  <si>
    <t>21054504/05/29</t>
  </si>
  <si>
    <t>21054504/05/30</t>
  </si>
  <si>
    <t>21054504/05/31</t>
  </si>
  <si>
    <t>21054504/05/32</t>
  </si>
  <si>
    <t>21054504/05/33</t>
  </si>
  <si>
    <t>21054504/05/34</t>
  </si>
  <si>
    <t>21054504/05/35</t>
  </si>
  <si>
    <t>21054504/05/36</t>
  </si>
  <si>
    <t>21054504/05/37</t>
  </si>
  <si>
    <t>21054504/05/38</t>
  </si>
  <si>
    <t>21054504/05/39</t>
  </si>
  <si>
    <t>21054504/05/40</t>
  </si>
  <si>
    <t>21054504/05/41</t>
  </si>
  <si>
    <t>21054504/05/42</t>
  </si>
  <si>
    <t>21054504/05/43</t>
  </si>
  <si>
    <t>21054504/05/44</t>
  </si>
  <si>
    <t>21054504/05/45</t>
  </si>
  <si>
    <t>21054504/05/46</t>
  </si>
  <si>
    <t>21054504/05/47</t>
  </si>
  <si>
    <t>21054504/05/48</t>
  </si>
  <si>
    <t>21054504/05/49</t>
  </si>
  <si>
    <t>21054504/05/50</t>
  </si>
  <si>
    <t>21054504/05/51</t>
  </si>
  <si>
    <t>21054504/05/52</t>
  </si>
  <si>
    <t>21054504/05/53</t>
  </si>
  <si>
    <t>21054504/05/54</t>
  </si>
  <si>
    <t>21054504/05/55</t>
  </si>
  <si>
    <t>21054504/05/56</t>
  </si>
  <si>
    <t>21054504/05/57</t>
  </si>
  <si>
    <t>21054504/05/58</t>
  </si>
  <si>
    <t>21054504/05/59</t>
  </si>
  <si>
    <t>21054504/05/60</t>
  </si>
  <si>
    <t>21054504/05/61</t>
  </si>
  <si>
    <t>21054504/05/62</t>
  </si>
  <si>
    <t>21054504/05/63</t>
  </si>
  <si>
    <t>21054504/05/64</t>
  </si>
  <si>
    <t>21054504/05/65</t>
  </si>
  <si>
    <t>21054504/05/66</t>
  </si>
  <si>
    <t>21054504/05/67</t>
  </si>
  <si>
    <t>21054504/05/68</t>
  </si>
  <si>
    <t>21054504/05/69</t>
  </si>
  <si>
    <t>21054504/05/70</t>
  </si>
  <si>
    <t>21054504/05/71</t>
  </si>
  <si>
    <t>21054504/05/72</t>
  </si>
  <si>
    <t>21054504/05/73</t>
  </si>
  <si>
    <t>21054504/05/74</t>
  </si>
  <si>
    <t>21054504/05/75</t>
  </si>
  <si>
    <t>21054504/05/76</t>
  </si>
  <si>
    <t>21054504/05/77</t>
  </si>
  <si>
    <t>21054504/05/78</t>
  </si>
  <si>
    <t>21054504/05/79</t>
  </si>
  <si>
    <t>21054504/05/80</t>
  </si>
  <si>
    <t>21054504/05/81</t>
  </si>
  <si>
    <t>21054504/05/82</t>
  </si>
  <si>
    <t>21054504/05/83</t>
  </si>
  <si>
    <t>21054504/05/84</t>
  </si>
  <si>
    <t>21054504/05/85</t>
  </si>
  <si>
    <t>21054504/05/86</t>
  </si>
  <si>
    <t>21054504/05/87</t>
  </si>
  <si>
    <t>21054504/05/88</t>
  </si>
  <si>
    <t>21054504/05/89</t>
  </si>
  <si>
    <t>21054504/05/90</t>
  </si>
  <si>
    <t>21054504/05/91</t>
  </si>
  <si>
    <t>21054504/05/92</t>
  </si>
  <si>
    <t>21054504/05/93</t>
  </si>
  <si>
    <t>21054504/05/94</t>
  </si>
  <si>
    <t>21054504/05/95</t>
  </si>
  <si>
    <t>21054504/05/96</t>
  </si>
  <si>
    <t>21054504/05/97</t>
  </si>
  <si>
    <t>21054504/05/98</t>
  </si>
  <si>
    <t>21054504/05/99</t>
  </si>
  <si>
    <t>21054504/05/100</t>
  </si>
  <si>
    <t>21054504/05/101</t>
  </si>
  <si>
    <t>21054504/05/102</t>
  </si>
  <si>
    <t>21054504/05/103</t>
  </si>
  <si>
    <t>21054504/05/104</t>
  </si>
  <si>
    <t>21054504/05/105</t>
  </si>
  <si>
    <t>21054504/05/106</t>
  </si>
  <si>
    <t>21054504/05/107</t>
  </si>
  <si>
    <t>21054504/05/108</t>
  </si>
  <si>
    <t>21054504/05/109</t>
  </si>
  <si>
    <t>21054504/05/110</t>
  </si>
  <si>
    <t>21054504/05/111</t>
  </si>
  <si>
    <t>21054504/05/112</t>
  </si>
  <si>
    <t>21054504/05/113</t>
  </si>
  <si>
    <t>21054504/05/114</t>
  </si>
  <si>
    <t>21054504/05/115</t>
  </si>
  <si>
    <t>21054504/05/116</t>
  </si>
  <si>
    <t>21054504/05/117</t>
  </si>
  <si>
    <t>21054504/05/118</t>
  </si>
  <si>
    <t>21054504/05/119</t>
  </si>
  <si>
    <t>21054504/05/120</t>
  </si>
  <si>
    <t>21054504/05/121</t>
  </si>
  <si>
    <t>21054504/05/122</t>
  </si>
  <si>
    <t>21054504/05/123</t>
  </si>
  <si>
    <t>21054504/05/124</t>
  </si>
  <si>
    <t>21054504/05/125</t>
  </si>
  <si>
    <t>21054504/05/126</t>
  </si>
  <si>
    <t>21054504/05/127</t>
  </si>
  <si>
    <t>21054504/05/128</t>
  </si>
  <si>
    <t>21054504/05/129</t>
  </si>
  <si>
    <t>21054504/05/130</t>
  </si>
  <si>
    <t>21054504/05/131</t>
  </si>
  <si>
    <t>21054504/05/132</t>
  </si>
  <si>
    <t>21054504/05/133</t>
  </si>
  <si>
    <t>21054504/05/134</t>
  </si>
  <si>
    <t>21054504/05/135</t>
  </si>
  <si>
    <t>21054504/05/136</t>
  </si>
  <si>
    <t>21054504/05/137</t>
  </si>
  <si>
    <t>21054504/05/138</t>
  </si>
  <si>
    <t>21054504/05/139</t>
  </si>
  <si>
    <t>21054504/05/140</t>
  </si>
  <si>
    <t>21054504/05/141</t>
  </si>
  <si>
    <t>21054504/05/142</t>
  </si>
  <si>
    <t>21054504/05/143</t>
  </si>
  <si>
    <t>21054504/05/144</t>
  </si>
  <si>
    <t>21054504/05/145</t>
  </si>
  <si>
    <t>21054504/05/146</t>
  </si>
  <si>
    <t>21054504/06/01</t>
  </si>
  <si>
    <t>21054504/06/02</t>
  </si>
  <si>
    <t>21054504/06/03</t>
  </si>
  <si>
    <t>21054504/06/04</t>
  </si>
  <si>
    <t>21054504/06/05</t>
  </si>
  <si>
    <t>21054504/06/06</t>
  </si>
  <si>
    <t>21054504/06/07</t>
  </si>
  <si>
    <t>21054504/06/08</t>
  </si>
  <si>
    <t>21054504/06/09</t>
  </si>
  <si>
    <t>21054504/06/10</t>
  </si>
  <si>
    <t>21054504/06/11</t>
  </si>
  <si>
    <t>21054504/06/12</t>
  </si>
  <si>
    <t>21054504/06/13</t>
  </si>
  <si>
    <t>21054504/06/14</t>
  </si>
  <si>
    <t>21054504/06/15</t>
  </si>
  <si>
    <t>21054504/06/16</t>
  </si>
  <si>
    <t>21054504/06/17</t>
  </si>
  <si>
    <t>21054504/06/18</t>
  </si>
  <si>
    <t>21054504/06/19</t>
  </si>
  <si>
    <t>21054504/06/20</t>
  </si>
  <si>
    <t>21054504/06/21</t>
  </si>
  <si>
    <t>21054504/06/22</t>
  </si>
  <si>
    <t>21054504/06/23</t>
  </si>
  <si>
    <t>21054504/06/24</t>
  </si>
  <si>
    <t>21054504/06/25</t>
  </si>
  <si>
    <t>21054504/06/26</t>
  </si>
  <si>
    <t>21054504/06/27</t>
  </si>
  <si>
    <t>21054504/06/28</t>
  </si>
  <si>
    <t>21054504/06/29</t>
  </si>
  <si>
    <t>21054504/06/30</t>
  </si>
  <si>
    <t>21054504/06/31</t>
  </si>
  <si>
    <t>21054504/06/32</t>
  </si>
  <si>
    <t>21054504/06/33</t>
  </si>
  <si>
    <t>21054504/06/34</t>
  </si>
  <si>
    <t>21054504/06/35</t>
  </si>
  <si>
    <t>21054504/06/36</t>
  </si>
  <si>
    <t>21054504/06/37</t>
  </si>
  <si>
    <t>Data inregistrarii</t>
  </si>
  <si>
    <t>olograf</t>
  </si>
  <si>
    <t>Format</t>
  </si>
  <si>
    <t>Data înregistrarii</t>
  </si>
  <si>
    <t>olografic</t>
  </si>
  <si>
    <t>Formatul semnaturii</t>
  </si>
  <si>
    <t>Data</t>
  </si>
  <si>
    <t xml:space="preserve">    </t>
  </si>
  <si>
    <t>Contract înregistrat</t>
  </si>
  <si>
    <t>Data înregistrării</t>
  </si>
  <si>
    <t>Formatul semnăturii</t>
  </si>
  <si>
    <t>electronic</t>
  </si>
  <si>
    <t>Contract lipsă</t>
  </si>
  <si>
    <t>Contract prezent la CAPCS fara garantie de buna executie</t>
  </si>
  <si>
    <t>Refuz</t>
  </si>
  <si>
    <t xml:space="preserve"> fara garantie de buna executie</t>
  </si>
  <si>
    <t xml:space="preserve">Format </t>
  </si>
  <si>
    <t>contract lipsă</t>
  </si>
  <si>
    <t>Contract inregistrat</t>
  </si>
  <si>
    <t>Contracte inregistrat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</si>
</sst>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9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NumberFormat="1" applyFont="1" applyBorder="1" applyAlignment="1">
      <alignment wrapText="1"/>
    </xf>
    <xf numFmtId="0" fontId="1" fillId="0" borderId="0" xfId="0" applyNumberFormat="1" applyFont="1"/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0" fontId="1" fillId="2" borderId="1" xfId="0" applyNumberFormat="1" applyFont="1" applyFill="1" applyBorder="1" applyAlignment="1">
      <alignment wrapText="1"/>
    </xf>
    <xf numFmtId="0" fontId="1" fillId="2" borderId="0" xfId="0" applyNumberFormat="1" applyFont="1" applyFill="1"/>
    <xf numFmtId="3" fontId="1" fillId="0" borderId="1" xfId="0" applyNumberFormat="1" applyFont="1" applyBorder="1"/>
    <xf numFmtId="3" fontId="1" fillId="2" borderId="1" xfId="0" applyNumberFormat="1" applyFont="1" applyFill="1" applyBorder="1"/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/>
    <xf numFmtId="1" fontId="1" fillId="2" borderId="1" xfId="0" applyNumberFormat="1" applyFont="1" applyFill="1" applyBorder="1"/>
    <xf numFmtId="1" fontId="1" fillId="0" borderId="0" xfId="0" applyNumberFormat="1" applyFont="1"/>
    <xf numFmtId="0" fontId="1" fillId="0" borderId="0" xfId="0" applyFont="1" applyFill="1" applyAlignment="1">
      <alignment wrapText="1"/>
    </xf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NumberFormat="1" applyFont="1" applyFill="1"/>
    <xf numFmtId="1" fontId="1" fillId="2" borderId="1" xfId="0" applyNumberFormat="1" applyFont="1" applyFill="1" applyBorder="1" applyAlignment="1">
      <alignment wrapText="1"/>
    </xf>
    <xf numFmtId="1" fontId="1" fillId="2" borderId="0" xfId="0" applyNumberFormat="1" applyFont="1" applyFill="1"/>
    <xf numFmtId="1" fontId="1" fillId="0" borderId="0" xfId="0" applyNumberFormat="1" applyFont="1" applyFill="1"/>
    <xf numFmtId="1" fontId="1" fillId="0" borderId="2" xfId="0" applyNumberFormat="1" applyFont="1" applyBorder="1" applyAlignment="1">
      <alignment wrapText="1"/>
    </xf>
    <xf numFmtId="1" fontId="1" fillId="0" borderId="2" xfId="0" applyNumberFormat="1" applyFont="1" applyBorder="1"/>
    <xf numFmtId="1" fontId="1" fillId="2" borderId="2" xfId="0" applyNumberFormat="1" applyFont="1" applyFill="1" applyBorder="1"/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6" borderId="0" xfId="4" applyFont="1" applyFill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43" fontId="0" fillId="6" borderId="0" xfId="4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" fontId="0" fillId="6" borderId="0" xfId="0" applyNumberFormat="1" applyFill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" fontId="8" fillId="7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0" fillId="6" borderId="0" xfId="0" applyNumberFormat="1" applyFill="1" applyAlignment="1">
      <alignment horizontal="center" vertical="center"/>
    </xf>
    <xf numFmtId="2" fontId="0" fillId="6" borderId="0" xfId="4" applyNumberFormat="1" applyFont="1" applyFill="1" applyAlignment="1">
      <alignment horizontal="center" vertical="center" wrapText="1"/>
    </xf>
    <xf numFmtId="2" fontId="0" fillId="6" borderId="0" xfId="0" applyNumberFormat="1" applyFill="1" applyAlignment="1">
      <alignment horizontal="center" vertical="center" wrapText="1"/>
    </xf>
    <xf numFmtId="9" fontId="0" fillId="6" borderId="0" xfId="0" applyNumberFormat="1" applyFill="1" applyAlignment="1">
      <alignment horizontal="center" vertical="center"/>
    </xf>
    <xf numFmtId="43" fontId="0" fillId="6" borderId="0" xfId="0" applyNumberFormat="1" applyFill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9" fontId="0" fillId="6" borderId="0" xfId="0" applyNumberFormat="1" applyFill="1" applyAlignment="1">
      <alignment horizontal="center" vertical="center" wrapText="1"/>
    </xf>
    <xf numFmtId="43" fontId="0" fillId="6" borderId="0" xfId="0" applyNumberFormat="1" applyFill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 2" xfId="3"/>
    <cellStyle name="Финансовый" xfId="4" builtinId="3"/>
    <cellStyle name="Финансовый 2" xfId="2"/>
  </cellStyles>
  <dxfs count="108"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" formatCode="0"/>
      <fill>
        <patternFill patternType="solid">
          <fgColor indexed="64"/>
          <bgColor rgb="FFFFFF0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4741.405933449074" createdVersion="6" refreshedVersion="6" minRefreshableVersion="3" recordCount="80">
  <cacheSource type="worksheet">
    <worksheetSource name="Таблица1"/>
  </cacheSource>
  <cacheFields count="359">
    <cacheField name="Nr Lot" numFmtId="1">
      <sharedItems containsSemiMixedTypes="0" containsString="0" containsNumber="1" minValue="1" maxValue="40.200000000000003" count="77">
        <n v="1"/>
        <n v="2"/>
        <n v="3"/>
        <n v="3.7"/>
        <n v="4.2"/>
        <n v="4.7"/>
        <n v="5.2"/>
        <n v="5.7"/>
        <n v="6.2"/>
        <n v="6.7"/>
        <n v="7.2"/>
        <n v="7.7"/>
        <n v="8.1999999999999993"/>
        <n v="8.6999999999999993"/>
        <n v="9.1999999999999993"/>
        <n v="9.6999999999999993"/>
        <n v="10.199999999999999"/>
        <n v="10.7"/>
        <n v="11.2"/>
        <n v="11.7"/>
        <n v="12.2"/>
        <n v="12.7"/>
        <n v="13.2"/>
        <n v="13.7"/>
        <n v="14.2"/>
        <n v="14.7"/>
        <n v="15.2"/>
        <n v="15.7"/>
        <n v="16.2"/>
        <n v="16.7"/>
        <n v="17.2"/>
        <n v="17.7"/>
        <n v="18.2"/>
        <n v="18.7"/>
        <n v="19.2"/>
        <n v="19.7"/>
        <n v="20.2"/>
        <n v="20.7"/>
        <n v="21.2"/>
        <n v="21.7"/>
        <n v="22.2"/>
        <n v="22.7"/>
        <n v="23.2"/>
        <n v="23.7"/>
        <n v="24.2"/>
        <n v="24.7"/>
        <n v="25.2"/>
        <n v="25.7"/>
        <n v="26.2"/>
        <n v="26.7"/>
        <n v="27.2"/>
        <n v="27.7"/>
        <n v="28.2"/>
        <n v="28.7"/>
        <n v="29.2"/>
        <n v="29.7"/>
        <n v="30.2"/>
        <n v="30.7"/>
        <n v="31.2"/>
        <n v="31.7"/>
        <n v="32.200000000000003"/>
        <n v="32.700000000000003"/>
        <n v="33.200000000000003"/>
        <n v="33.700000000000003"/>
        <n v="34.200000000000003"/>
        <n v="34.700000000000003"/>
        <n v="35.200000000000003"/>
        <n v="35.700000000000003"/>
        <n v="36.200000000000003"/>
        <n v="36.700000000000003"/>
        <n v="37.200000000000003"/>
        <n v="37.700000000000003"/>
        <n v="38.200000000000003"/>
        <n v="38.700000000000003"/>
        <n v="39.200000000000003"/>
        <n v="39.700000000000003"/>
        <n v="40.200000000000003"/>
      </sharedItems>
    </cacheField>
    <cacheField name="Row Labels" numFmtId="0">
      <sharedItems count="40">
        <s v="Ac pentru punctie lombara 18 G"/>
        <s v="Ac pentru punctie lombara 19G"/>
        <s v="Ac pentru punctie lombara 20G"/>
        <s v="Ac pentru punctie spinală (Whitacre) 22G"/>
        <s v="Ac pentru puncție spinala (Whitacre) 24G"/>
        <s v="Ac pentru punctie spinala (Whitacre) 25G"/>
        <s v="Ac pentru punctie spinala (Whitacre) 26G"/>
        <s v="Ac pentru punctie spinala (Whitacre) 27G"/>
        <s v="Bandaj elastic - 7 m x 12 cm"/>
        <s v="Cateter de aspiratie CH 14"/>
        <s v="Cateter de aspiratie CH 14, cu supapă"/>
        <s v="Cateter de aspiratie CH 16"/>
        <s v="Cateter de aspiratie CH 16, cu supapă"/>
        <s v="Cateter de aspiratie CH 18"/>
        <s v="Cateter de aspiratie CH 18, cu supapă"/>
        <s v="Emplastru ~ 2.5x500cm"/>
        <s v="Emplastru ~ 5x500cm"/>
        <s v="Emplastru bactericid (2,5x7,2)"/>
        <s v="Halate de unica folosinta cu legaturi"/>
        <s v="Injector seringă pentru perfuzie 50 ml "/>
        <s v="Microperfuzoare sterile (fluturas) cu ac G 20"/>
        <s v="Microperfuzoare sterile (fluturas) cu ac G 21"/>
        <s v="Microperfuzoare sterile (fluturas) cu ac G 22"/>
        <s v="Microperfuzoare sterile (fluturas) cu ac G23"/>
        <s v="Microperfuzoare sterile (fluturas) cu ac G24"/>
        <s v="Microperfuzoare sterile (fluturas) cu ac G25"/>
        <s v="Microperfuzoare sterile (fluturas) cu ac G27"/>
        <s v="Saci pentru autoclav, 50kg"/>
        <s v="Seringa Jane 120-150 ml"/>
        <s v="Seringa Jane 60 ml (steril)"/>
        <s v="Set ginecologic"/>
        <s v="Set pentru anestezie epidurala, cu filtru, ac G18"/>
        <s v="Sistem pentru nutritie enterala, gravitational"/>
        <s v="Sisteme stomice"/>
        <s v="Sonda (cateter) urinara Foley CH 26"/>
        <s v="Sonda (cateter) urinara Foley CH 28"/>
        <s v="Sonda (cateter) urinara Foley CH 30"/>
        <s v="Specula ginecologica tip Cusco M"/>
        <s v="Tamponașe sterile fără alcool,  p/u aplicarea după procedura (large size) "/>
        <s v="Tamponașe sterile fără alcool,  p/u aplicarea după procedura (standard size)"/>
      </sharedItems>
    </cacheField>
    <cacheField name="Administratia Națională a Penitenciarelor" numFmtId="0">
      <sharedItems containsString="0" containsBlank="1" containsNumber="1" minValue="0" maxValue="37600"/>
    </cacheField>
    <cacheField name="Agenția Rezerve Materiale" numFmtId="0">
      <sharedItems containsString="0" containsBlank="1" containsNumber="1" containsInteger="1" minValue="0" maxValue="0"/>
    </cacheField>
    <cacheField name="AMT Botanica" numFmtId="0">
      <sharedItems containsString="0" containsBlank="1" containsNumber="1" minValue="0" maxValue="33000"/>
    </cacheField>
    <cacheField name="AMT Buiucani" numFmtId="0">
      <sharedItems containsString="0" containsBlank="1" containsNumber="1" minValue="0" maxValue="20000"/>
    </cacheField>
    <cacheField name="AMT Centru" numFmtId="0">
      <sharedItems containsString="0" containsBlank="1" containsNumber="1" minValue="0" maxValue="20000"/>
    </cacheField>
    <cacheField name="AMT Ciocana" numFmtId="0">
      <sharedItems containsString="0" containsBlank="1" containsNumber="1" containsInteger="1" minValue="0" maxValue="2000"/>
    </cacheField>
    <cacheField name="AMT Rîșcani" numFmtId="0">
      <sharedItems containsString="0" containsBlank="1" containsNumber="1" containsInteger="1" minValue="0" maxValue="24000"/>
    </cacheField>
    <cacheField name="CCD al MA" numFmtId="0">
      <sharedItems containsString="0" containsBlank="1" containsNumber="1" containsInteger="1" minValue="0" maxValue="1000"/>
    </cacheField>
    <cacheField name="Centru Medicină Legală" numFmtId="0">
      <sharedItems containsString="0" containsBlank="1" containsNumber="1" minValue="0" maxValue="1000"/>
    </cacheField>
    <cacheField name="CentruFtiziopneumReabilitare Copii ,,Cornești,," numFmtId="0">
      <sharedItems containsString="0" containsBlank="1" containsNumber="1" containsInteger="1" minValue="0" maxValue="20"/>
    </cacheField>
    <cacheField name="CFRC Tirnova_202172374547" numFmtId="0">
      <sharedItems containsString="0" containsBlank="1" containsNumber="1" containsInteger="1" minValue="0" maxValue="300"/>
    </cacheField>
    <cacheField name="CIMF Alexandru Cojocaru" numFmtId="0">
      <sharedItems containsString="0" containsBlank="1" containsNumber="1" minValue="0" maxValue="100"/>
    </cacheField>
    <cacheField name="CIMF CORCODEL GEORGETA" numFmtId="0">
      <sharedItems containsString="0" containsBlank="1" containsNumber="1" minValue="0" maxValue="300"/>
    </cacheField>
    <cacheField name="CIMF Ludmila Saptefrati_20217295519" numFmtId="0">
      <sharedItems containsString="0" containsBlank="1" containsNumber="1" minValue="0" maxValue="100" count="10">
        <m/>
        <n v="0"/>
        <n v="5"/>
        <n v="3.75"/>
        <n v="50"/>
        <n v="38"/>
        <n v="2"/>
        <n v="1.5"/>
        <n v="100"/>
        <n v="75"/>
      </sharedItems>
    </cacheField>
    <cacheField name="CIMF Plesca Elena" numFmtId="0">
      <sharedItems containsString="0" containsBlank="1" containsNumber="1" minValue="0" maxValue="300"/>
    </cacheField>
    <cacheField name="CIMF Todorov Svetlana_202172955116" numFmtId="0">
      <sharedItems containsString="0" containsBlank="1" containsNumber="1" minValue="0" maxValue="5"/>
    </cacheField>
    <cacheField name="Clinica Universitara de AMP N.Testemitanu" numFmtId="0">
      <sharedItems containsString="0" containsBlank="1" containsNumber="1" minValue="0" maxValue="20000"/>
    </cacheField>
    <cacheField name="Clinica universitara stomato a U SMF N. Testemitanu" numFmtId="0">
      <sharedItems containsString="0" containsBlank="1" containsNumber="1" containsInteger="1" minValue="0" maxValue="0"/>
    </cacheField>
    <cacheField name="CM LCRC-Munteanu" numFmtId="0">
      <sharedItems containsString="0" containsBlank="1" containsNumber="1" containsInteger="1" minValue="0" maxValue="0"/>
    </cacheField>
    <cacheField name="CMF Balti" numFmtId="0">
      <sharedItems containsString="0" containsBlank="1" containsNumber="1" minValue="0" maxValue="50000"/>
    </cacheField>
    <cacheField name="CMF Floresti" numFmtId="0">
      <sharedItems containsString="0" containsBlank="1" containsNumber="1" minValue="0" maxValue="3000"/>
    </cacheField>
    <cacheField name="CMF L.Blega" numFmtId="0">
      <sharedItems containsString="0" containsBlank="1" containsNumber="1" minValue="0" maxValue="100"/>
    </cacheField>
    <cacheField name="CMF PANFILII PAVEL" numFmtId="0">
      <sharedItems containsString="0" containsBlank="1" containsNumber="1" minValue="0" maxValue="500"/>
    </cacheField>
    <cacheField name="CMF Satiamed" numFmtId="0">
      <sharedItems containsString="0" containsBlank="1" containsNumber="1" minValue="0" maxValue="70"/>
    </cacheField>
    <cacheField name="CMF Trei Medici (CS Oliscani)" numFmtId="0">
      <sharedItems containsString="0" containsBlank="1" containsNumber="1" minValue="0" maxValue="200"/>
    </cacheField>
    <cacheField name="CMF Trismed-Prim (CS Pelivan)" numFmtId="0">
      <sharedItems containsString="0" containsBlank="1" containsNumber="1" minValue="0" maxValue="200"/>
    </cacheField>
    <cacheField name="CNAMUP" numFmtId="0">
      <sharedItems containsString="0" containsBlank="1" containsNumber="1" containsInteger="1" minValue="0" maxValue="25000"/>
    </cacheField>
    <cacheField name="CNTS" numFmtId="0">
      <sharedItems containsString="0" containsBlank="1" containsNumber="1" minValue="0" maxValue="20000"/>
    </cacheField>
    <cacheField name="CP Copii Dizab Orhei" numFmtId="0">
      <sharedItems containsString="0" containsBlank="1" containsNumber="1" minValue="0" maxValue="200" count="10">
        <m/>
        <n v="0"/>
        <n v="5"/>
        <n v="3.75"/>
        <n v="20"/>
        <n v="15"/>
        <n v="100"/>
        <n v="75"/>
        <n v="200"/>
        <n v="150"/>
      </sharedItems>
    </cacheField>
    <cacheField name="CP Internat Brinzeni" numFmtId="0">
      <sharedItems containsString="0" containsBlank="1" containsNumber="1" containsInteger="1" minValue="0" maxValue="1000"/>
    </cacheField>
    <cacheField name="CP PVPD Cocieri" numFmtId="0">
      <sharedItems containsString="0" containsBlank="1" containsNumber="1" minValue="0" maxValue="3000"/>
    </cacheField>
    <cacheField name="CPPsi PD CHisinau" numFmtId="0">
      <sharedItems containsString="0" containsBlank="1" containsNumber="1" minValue="0" maxValue="1000"/>
    </cacheField>
    <cacheField name="CPR pentru Copii de Virsta Frageda Chisinau_202172955124" numFmtId="0">
      <sharedItems containsString="0" containsBlank="1" containsNumber="1" minValue="0" maxValue="50"/>
    </cacheField>
    <cacheField name="CPT Badiceni" numFmtId="0">
      <sharedItems containsString="0" containsBlank="1" containsNumber="1" minValue="0" maxValue="2000"/>
    </cacheField>
    <cacheField name="CPTPD Balti_202172955131" numFmtId="0">
      <sharedItems containsString="0" containsBlank="1" containsNumber="1" minValue="0" maxValue="1000"/>
    </cacheField>
    <cacheField name="CPTPD COcieri_202172955137" numFmtId="0">
      <sharedItems containsString="0" containsBlank="1" containsNumber="1" containsInteger="1" minValue="0" maxValue="4800"/>
    </cacheField>
    <cacheField name="CPTsi RCopii Balti" numFmtId="0">
      <sharedItems containsString="0" containsBlank="1" containsNumber="1" containsInteger="1" minValue="0" maxValue="600"/>
    </cacheField>
    <cacheField name="CR Plasmice Taraclia" numFmtId="0">
      <sharedItems containsString="0" containsBlank="1" containsNumber="1" minValue="0" maxValue="5"/>
    </cacheField>
    <cacheField name="CR Speranta- Vadul lui Voda" numFmtId="0">
      <sharedItems containsString="0" containsBlank="1" containsNumber="1" containsInteger="1" minValue="0" maxValue="500"/>
    </cacheField>
    <cacheField name="CRC Ceadir Lunga" numFmtId="0">
      <sharedItems containsString="0" containsBlank="1" containsNumber="1" minValue="0" maxValue="100"/>
    </cacheField>
    <cacheField name="CRDM" numFmtId="0">
      <sharedItems containsString="0" containsBlank="1" containsNumber="1" containsInteger="1" minValue="0" maxValue="3000"/>
    </cacheField>
    <cacheField name="Crihana Veche" numFmtId="0">
      <sharedItems containsString="0" containsBlank="1" containsNumber="1" containsInteger="1" minValue="0" maxValue="20"/>
    </cacheField>
    <cacheField name="CRRC" numFmtId="0">
      <sharedItems containsString="0" containsBlank="1" containsNumber="1" minValue="0" maxValue="4000"/>
    </cacheField>
    <cacheField name="CRZCDCriuleni" numFmtId="0">
      <sharedItems containsString="0" containsBlank="1" containsNumber="1" minValue="0" maxValue="20"/>
    </cacheField>
    <cacheField name="CS Anenii Noi" numFmtId="0">
      <sharedItems containsString="0" containsBlank="1" containsNumber="1" minValue="0" maxValue="100"/>
    </cacheField>
    <cacheField name="CS AVDARMA" numFmtId="0">
      <sharedItems containsString="0" containsBlank="1" containsNumber="1" minValue="0" maxValue="20"/>
    </cacheField>
    <cacheField name="CS Bacioi" numFmtId="0">
      <sharedItems containsString="0" containsBlank="1" containsNumber="1" containsInteger="1" minValue="0" maxValue="20000"/>
    </cacheField>
    <cacheField name="CS Badiceni" numFmtId="0">
      <sharedItems containsString="0" containsBlank="1" containsNumber="1" containsInteger="1" minValue="0" maxValue="100"/>
    </cacheField>
    <cacheField name="CS Baimaclia" numFmtId="0">
      <sharedItems containsString="0" containsBlank="1" containsNumber="1" containsInteger="1" minValue="0" maxValue="60"/>
    </cacheField>
    <cacheField name="CS Balabanesti" numFmtId="0">
      <sharedItems containsString="0" containsBlank="1" containsNumber="1" minValue="0" maxValue="20"/>
    </cacheField>
    <cacheField name="CS Balatina" numFmtId="0">
      <sharedItems containsString="0" containsBlank="1" containsNumber="1" containsInteger="1" minValue="0" maxValue="0"/>
    </cacheField>
    <cacheField name="CS Bardar" numFmtId="0">
      <sharedItems containsString="0" containsBlank="1" containsNumber="1" containsInteger="1" minValue="0" maxValue="1000"/>
    </cacheField>
    <cacheField name="Cs Basarabeasca" numFmtId="0">
      <sharedItems containsString="0" containsBlank="1" containsNumber="1" minValue="0" maxValue="2000"/>
    </cacheField>
    <cacheField name="CS Bașcalia" numFmtId="0">
      <sharedItems containsString="0" containsBlank="1" containsNumber="1" containsInteger="1" minValue="0" maxValue="100"/>
    </cacheField>
    <cacheField name="CS Bilicenii Vechi" numFmtId="0">
      <sharedItems containsString="0" containsBlank="1" containsNumber="1" containsInteger="1" minValue="0" maxValue="500"/>
    </cacheField>
    <cacheField name="CS Biruința" numFmtId="0">
      <sharedItems containsString="0" containsBlank="1" containsNumber="1" minValue="0" maxValue="500"/>
    </cacheField>
    <cacheField name="CS Bobeica" numFmtId="0">
      <sharedItems containsString="0" containsBlank="1" containsNumber="1" containsInteger="1" minValue="0" maxValue="0"/>
    </cacheField>
    <cacheField name="CS Bocșa" numFmtId="0">
      <sharedItems containsString="0" containsBlank="1" containsNumber="1" minValue="0" maxValue="500" count="12">
        <m/>
        <n v="0"/>
        <n v="10"/>
        <n v="7.5"/>
        <n v="500"/>
        <n v="375"/>
        <n v="200"/>
        <n v="150"/>
        <n v="6"/>
        <n v="4.5"/>
        <n v="300"/>
        <n v="225"/>
      </sharedItems>
    </cacheField>
    <cacheField name="CS Borogani" numFmtId="0">
      <sharedItems containsString="0" containsBlank="1" containsNumber="1" containsInteger="1" minValue="0" maxValue="500"/>
    </cacheField>
    <cacheField name="CS Bravicea" numFmtId="0">
      <sharedItems containsString="0" containsBlank="1" containsNumber="1" minValue="0" maxValue="20"/>
    </cacheField>
    <cacheField name="CS Braviceni" numFmtId="0">
      <sharedItems containsString="0" containsBlank="1" containsNumber="1" minValue="0" maxValue="500"/>
    </cacheField>
    <cacheField name="CS Briceni" numFmtId="0">
      <sharedItems containsString="0" containsBlank="1" containsNumber="1" minValue="0" maxValue="20000"/>
    </cacheField>
    <cacheField name="CS Brinzenii Noi" numFmtId="0">
      <sharedItems containsString="0" containsBlank="1" containsNumber="1" containsInteger="1" minValue="0" maxValue="150"/>
    </cacheField>
    <cacheField name="CS Bubuieci" numFmtId="0">
      <sharedItems containsString="0" containsBlank="1" containsNumber="1" minValue="0" maxValue="200"/>
    </cacheField>
    <cacheField name="CS Budești" numFmtId="0">
      <sharedItems containsString="0" containsBlank="1" containsNumber="1" containsInteger="1" minValue="0" maxValue="1000"/>
    </cacheField>
    <cacheField name="CS Bujor" numFmtId="0">
      <sharedItems containsString="0" containsBlank="1" containsNumber="1" minValue="0" maxValue="3000"/>
    </cacheField>
    <cacheField name="CS Bulboaca" numFmtId="0">
      <sharedItems containsString="0" containsBlank="1" containsNumber="1" minValue="0" maxValue="200"/>
    </cacheField>
    <cacheField name="CS Cahul" numFmtId="0">
      <sharedItems containsString="0" containsBlank="1" containsNumber="1" containsInteger="1" minValue="0" maxValue="500"/>
    </cacheField>
    <cacheField name="CS Căinari" numFmtId="0">
      <sharedItems containsString="0" containsBlank="1" containsNumber="1" containsInteger="1" minValue="0" maxValue="0"/>
    </cacheField>
    <cacheField name="CS Calarași" numFmtId="0">
      <sharedItems containsString="0" containsBlank="1" containsNumber="1" minValue="0" maxValue="3000"/>
    </cacheField>
    <cacheField name="CS Cantemir" numFmtId="0">
      <sharedItems containsString="0" containsBlank="1" containsNumber="1" containsInteger="1" minValue="0" maxValue="2500"/>
    </cacheField>
    <cacheField name="CS CAUSENI" numFmtId="0">
      <sharedItems containsString="0" containsBlank="1" containsNumber="1" containsInteger="1" minValue="0" maxValue="1500"/>
    </cacheField>
    <cacheField name="CS Cazaclia" numFmtId="0">
      <sharedItems containsString="0" containsBlank="1" containsNumber="1" containsInteger="1" minValue="0" maxValue="0"/>
    </cacheField>
    <cacheField name="CS Cazanesti" numFmtId="0">
      <sharedItems containsString="0" containsBlank="1" containsNumber="1" containsInteger="1" minValue="0" maxValue="100"/>
    </cacheField>
    <cacheField name="CS Ceadir Lunga_202172955142" numFmtId="0">
      <sharedItems containsString="0" containsBlank="1" containsNumber="1" minValue="0" maxValue="8000"/>
    </cacheField>
    <cacheField name="CS Cetireni" numFmtId="0">
      <sharedItems containsString="0" containsBlank="1" containsNumber="1" containsInteger="1" minValue="0" maxValue="0"/>
    </cacheField>
    <cacheField name="CS Chetris" numFmtId="0">
      <sharedItems containsString="0" containsBlank="1" containsNumber="1" minValue="0" maxValue="1000"/>
    </cacheField>
    <cacheField name="CS Chetrosu" numFmtId="0">
      <sharedItems containsString="0" containsBlank="1" containsNumber="1" containsInteger="1" minValue="0" maxValue="0"/>
    </cacheField>
    <cacheField name="CS Chiperceni" numFmtId="0">
      <sharedItems containsString="0" containsBlank="1" containsNumber="1" minValue="0" maxValue="1000"/>
    </cacheField>
    <cacheField name="CS Chirsova" numFmtId="0">
      <sharedItems containsString="0" containsBlank="1" containsNumber="1" minValue="0" maxValue="1000"/>
    </cacheField>
    <cacheField name="CS Chiscareni" numFmtId="0">
      <sharedItems containsString="0" containsBlank="1" containsNumber="1" minValue="0" maxValue="3000"/>
    </cacheField>
    <cacheField name="CS Cimislia" numFmtId="0">
      <sharedItems containsString="0" containsBlank="1" containsNumber="1" containsInteger="1" minValue="0" maxValue="3000"/>
    </cacheField>
    <cacheField name="CS Ciniseuti" numFmtId="0">
      <sharedItems containsString="0" containsBlank="1" containsNumber="1" containsInteger="1" minValue="0" maxValue="0"/>
    </cacheField>
    <cacheField name="CS Ciocilteni" numFmtId="0">
      <sharedItems containsString="0" containsBlank="1" containsNumber="1" minValue="0" maxValue="500"/>
    </cacheField>
    <cacheField name="CS CIoc-Maidan" numFmtId="0">
      <sharedItems containsString="0" containsBlank="1" containsNumber="1" containsInteger="1" minValue="0" maxValue="0"/>
    </cacheField>
    <cacheField name="CS Ciolacu Nou" numFmtId="0">
      <sharedItems containsString="0" containsBlank="1" containsNumber="1" containsInteger="1" minValue="0" maxValue="200"/>
    </cacheField>
    <cacheField name="CS Ciorescu" numFmtId="0">
      <sharedItems containsString="0" containsBlank="1" containsNumber="1" minValue="0" maxValue="400"/>
    </cacheField>
    <cacheField name="CS Cioropcani_202172955147" numFmtId="0">
      <sharedItems containsString="0" containsBlank="1" containsNumber="1" containsInteger="1" minValue="0" maxValue="150"/>
    </cacheField>
    <cacheField name="CS Ciuciulea" numFmtId="0">
      <sharedItems containsString="0" containsBlank="1" containsNumber="1" minValue="0" maxValue="50"/>
    </cacheField>
    <cacheField name="CS Ciuciuleni" numFmtId="0">
      <sharedItems containsString="0" containsBlank="1" containsNumber="1" containsInteger="1" minValue="0" maxValue="200" count="8">
        <m/>
        <n v="0"/>
        <n v="200"/>
        <n v="150"/>
        <n v="20"/>
        <n v="15"/>
        <n v="50"/>
        <n v="38"/>
      </sharedItems>
    </cacheField>
    <cacheField name="CS Ciutulesti" numFmtId="0">
      <sharedItems containsString="0" containsBlank="1" containsNumber="1" minValue="0" maxValue="25"/>
    </cacheField>
    <cacheField name="CS Cobani" numFmtId="0">
      <sharedItems containsString="0" containsBlank="1" containsNumber="1" minValue="0" maxValue="500"/>
    </cacheField>
    <cacheField name="CS Cociulia" numFmtId="0">
      <sharedItems containsString="0" containsBlank="1" containsNumber="1" containsInteger="1" minValue="0" maxValue="0"/>
    </cacheField>
    <cacheField name="CS Colibasi" numFmtId="0">
      <sharedItems containsString="0" containsBlank="1" containsNumber="1" minValue="0" maxValue="1000"/>
    </cacheField>
    <cacheField name="CS Colonita" numFmtId="0">
      <sharedItems containsString="0" containsBlank="1" containsNumber="1" containsInteger="1" minValue="0" maxValue="0"/>
    </cacheField>
    <cacheField name="CS Comrat" numFmtId="0">
      <sharedItems containsString="0" containsBlank="1" containsNumber="1" containsInteger="1" minValue="0" maxValue="2000"/>
    </cacheField>
    <cacheField name="CS Copăceni" numFmtId="0">
      <sharedItems containsString="0" containsBlank="1" containsNumber="1" minValue="0" maxValue="500"/>
    </cacheField>
    <cacheField name="CS Copanca" numFmtId="0">
      <sharedItems containsString="0" containsBlank="1" containsNumber="1" minValue="0" maxValue="1000"/>
    </cacheField>
    <cacheField name="CS Copceac" numFmtId="0">
      <sharedItems containsString="0" containsBlank="1" containsNumber="1" minValue="0" maxValue="1000"/>
    </cacheField>
    <cacheField name="CS Corlateni" numFmtId="0">
      <sharedItems containsString="0" containsBlank="1" containsNumber="1" minValue="0" maxValue="1000"/>
    </cacheField>
    <cacheField name="CS Cornesti" numFmtId="0">
      <sharedItems containsString="0" containsBlank="1" containsNumber="1" minValue="0" maxValue="500"/>
    </cacheField>
    <cacheField name="CS Corten" numFmtId="0">
      <sharedItems containsString="0" containsBlank="1" containsNumber="1" containsInteger="1" minValue="0" maxValue="300"/>
    </cacheField>
    <cacheField name="CS Cosauti" numFmtId="0">
      <sharedItems containsString="0" containsBlank="1" containsNumber="1" containsInteger="1" minValue="0" maxValue="0"/>
    </cacheField>
    <cacheField name="CS Costesti" numFmtId="0">
      <sharedItems containsString="0" containsBlank="1" containsNumber="1" minValue="0" maxValue="600"/>
    </cacheField>
    <cacheField name="CS Cotiujenii Mari" numFmtId="0">
      <sharedItems containsString="0" containsBlank="1" containsNumber="1" minValue="0" maxValue="200"/>
    </cacheField>
    <cacheField name="CS Cotiujenii Mici" numFmtId="0">
      <sharedItems containsString="0" containsBlank="1" containsNumber="1" containsInteger="1" minValue="0" maxValue="0"/>
    </cacheField>
    <cacheField name="CS Cricova" numFmtId="0">
      <sharedItems containsString="0" containsBlank="1" containsNumber="1" containsInteger="1" minValue="0" maxValue="0"/>
    </cacheField>
    <cacheField name="CS Criuleni" numFmtId="0">
      <sharedItems containsString="0" containsBlank="1" containsNumber="1" containsInteger="1" minValue="0" maxValue="500"/>
    </cacheField>
    <cacheField name="CS Crocmaz" numFmtId="0">
      <sharedItems containsString="0" containsBlank="1" containsNumber="1" minValue="0" maxValue="300"/>
    </cacheField>
    <cacheField name="CS Cuhurestii de Sus" numFmtId="0">
      <sharedItems containsString="0" containsBlank="1" containsNumber="1" minValue="0" maxValue="100"/>
    </cacheField>
    <cacheField name="CS Cupcini" numFmtId="0">
      <sharedItems containsString="0" containsBlank="1" containsNumber="1" minValue="0" maxValue="600"/>
    </cacheField>
    <cacheField name="CS Danuteni" numFmtId="0">
      <sharedItems containsString="0" containsBlank="1" containsNumber="1" minValue="0" maxValue="500"/>
    </cacheField>
    <cacheField name="CS Dezghingea" numFmtId="0">
      <sharedItems containsString="0" containsBlank="1" containsNumber="1" minValue="0" maxValue="30"/>
    </cacheField>
    <cacheField name="CS Donduseni" numFmtId="0">
      <sharedItems containsString="0" containsBlank="1" containsNumber="1" containsInteger="1" minValue="0" maxValue="800"/>
    </cacheField>
    <cacheField name="CS Draganesti" numFmtId="0">
      <sharedItems containsString="0" containsBlank="1" containsNumber="1" minValue="0" maxValue="10"/>
    </cacheField>
    <cacheField name="CS Drochia" numFmtId="0">
      <sharedItems containsString="0" containsBlank="1" containsNumber="1" minValue="0" maxValue="300"/>
    </cacheField>
    <cacheField name="CS Dubasari" numFmtId="0">
      <sharedItems containsString="0" containsBlank="1" containsNumber="1" minValue="0" maxValue="100"/>
    </cacheField>
    <cacheField name="CS Dubasarii Vechi" numFmtId="0">
      <sharedItems containsString="0" containsBlank="1" containsNumber="1" minValue="0" maxValue="500"/>
    </cacheField>
    <cacheField name="CS Durlești" numFmtId="0">
      <sharedItems containsString="0" containsBlank="1" containsNumber="1" containsInteger="1" minValue="0" maxValue="5000"/>
    </cacheField>
    <cacheField name="CS Edineț" numFmtId="0">
      <sharedItems containsString="0" containsBlank="1" containsNumber="1" containsInteger="1" minValue="0" maxValue="500"/>
    </cacheField>
    <cacheField name="CS Falesti" numFmtId="0">
      <sharedItems containsString="0" containsBlank="1" containsNumber="1" containsInteger="1" minValue="0" maxValue="3000"/>
    </cacheField>
    <cacheField name="CS Filipeni" numFmtId="0">
      <sharedItems containsString="0" containsBlank="1" containsNumber="1" containsInteger="1" minValue="0" maxValue="0" count="2">
        <m/>
        <n v="0"/>
      </sharedItems>
    </cacheField>
    <cacheField name="CS Firladeni" numFmtId="0">
      <sharedItems containsString="0" containsBlank="1" containsNumber="1" containsInteger="1" minValue="0" maxValue="0"/>
    </cacheField>
    <cacheField name="CS Flaminzeni-Coscodeni" numFmtId="0">
      <sharedItems containsString="0" containsBlank="1" containsNumber="1" minValue="0" maxValue="100"/>
    </cacheField>
    <cacheField name="CS Floreni" numFmtId="0">
      <sharedItems containsString="0" containsBlank="1" containsNumber="1" minValue="0" maxValue="100"/>
    </cacheField>
    <cacheField name="CS Frunza" numFmtId="0">
      <sharedItems containsString="0" containsBlank="1" containsNumber="1" minValue="0" maxValue="500"/>
    </cacheField>
    <cacheField name="CS Fundurii Vechi" numFmtId="0">
      <sharedItems containsString="0" containsBlank="1" containsNumber="1" minValue="0" maxValue="5"/>
    </cacheField>
    <cacheField name="CS Gavanoasa" numFmtId="0">
      <sharedItems containsString="0" containsBlank="1" containsNumber="1" minValue="0" maxValue="100"/>
    </cacheField>
    <cacheField name="CS Ghetlova" numFmtId="0">
      <sharedItems containsString="0" containsBlank="1" containsNumber="1" minValue="0" maxValue="10"/>
    </cacheField>
    <cacheField name="CS Ghindesti" numFmtId="0">
      <sharedItems containsString="0" containsBlank="1" containsNumber="1" containsInteger="1" minValue="0" maxValue="700"/>
    </cacheField>
    <cacheField name="CS Giurgiulești" numFmtId="0">
      <sharedItems containsString="0" containsBlank="1" containsNumber="1" minValue="0" maxValue="300"/>
    </cacheField>
    <cacheField name="CS Glinjeni" numFmtId="0">
      <sharedItems containsString="0" containsBlank="1" containsNumber="1" minValue="0" maxValue="510"/>
    </cacheField>
    <cacheField name="CS Glodeni" numFmtId="0">
      <sharedItems containsString="0" containsBlank="1" containsNumber="1" containsInteger="1" minValue="0" maxValue="1400"/>
    </cacheField>
    <cacheField name="CS Grătiești" numFmtId="0">
      <sharedItems containsString="0" containsBlank="1" containsNumber="1" containsInteger="1" minValue="0" maxValue="6000"/>
    </cacheField>
    <cacheField name="CS Gribova" numFmtId="0">
      <sharedItems containsString="0" containsBlank="1" containsNumber="1" minValue="0" maxValue="400"/>
    </cacheField>
    <cacheField name="CS Gura Galbenei" numFmtId="0">
      <sharedItems containsString="0" containsBlank="1" containsNumber="1" minValue="0" maxValue="2000"/>
    </cacheField>
    <cacheField name="CS Hasnesenii Mari_202182115655" numFmtId="0">
      <sharedItems containsString="0" containsBlank="1" containsNumber="1" containsInteger="1" minValue="0" maxValue="0"/>
    </cacheField>
    <cacheField name="CS Hijdieni" numFmtId="0">
      <sharedItems containsString="0" containsBlank="1" containsNumber="1" containsInteger="1" minValue="0" maxValue="300"/>
    </cacheField>
    <cacheField name="CS HIncesti" numFmtId="0">
      <sharedItems containsString="0" containsBlank="1" containsNumber="1" minValue="0" maxValue="20000"/>
    </cacheField>
    <cacheField name="CS Hirbovat" numFmtId="0">
      <sharedItems containsString="0" containsBlank="1" containsNumber="1" minValue="0" maxValue="100"/>
    </cacheField>
    <cacheField name="CS Horesti" numFmtId="0">
      <sharedItems containsString="0" containsBlank="1" containsNumber="1" minValue="0" maxValue="500"/>
    </cacheField>
    <cacheField name="CS Hrusova" numFmtId="0">
      <sharedItems containsString="0" containsBlank="1" containsNumber="1" minValue="0" maxValue="400"/>
    </cacheField>
    <cacheField name="CS Iabloana" numFmtId="0">
      <sharedItems containsString="0" containsBlank="1" containsNumber="1" minValue="0" maxValue="150" count="10">
        <m/>
        <n v="0"/>
        <n v="6"/>
        <n v="4.5"/>
        <n v="100"/>
        <n v="75"/>
        <n v="50"/>
        <n v="37"/>
        <n v="150"/>
        <n v="112"/>
      </sharedItems>
    </cacheField>
    <cacheField name="CS Ialoveni" numFmtId="0">
      <sharedItems containsString="0" containsBlank="1" containsNumber="1" containsInteger="1" minValue="0" maxValue="1000"/>
    </cacheField>
    <cacheField name="CS Iargara" numFmtId="0">
      <sharedItems containsString="0" containsBlank="1" containsNumber="1" containsInteger="1" minValue="0" maxValue="0"/>
    </cacheField>
    <cacheField name="CS Ignatei" numFmtId="0">
      <sharedItems containsString="0" containsBlank="1" containsNumber="1" minValue="0" maxValue="100"/>
    </cacheField>
    <cacheField name="CS Isacova" numFmtId="0">
      <sharedItems containsString="0" containsBlank="1" containsNumber="1" minValue="0" maxValue="200"/>
    </cacheField>
    <cacheField name="CS Iscalau" numFmtId="0">
      <sharedItems containsString="0" containsBlank="1" containsNumber="1" containsInteger="1" minValue="0" maxValue="0"/>
    </cacheField>
    <cacheField name="CS Ivancea" numFmtId="0">
      <sharedItems containsString="0" containsBlank="1" containsNumber="1" minValue="0" maxValue="3000"/>
    </cacheField>
    <cacheField name="CS Larga" numFmtId="0">
      <sharedItems containsString="0" containsBlank="1" containsNumber="1" minValue="0" maxValue="1000"/>
    </cacheField>
    <cacheField name="CS Larga Noua" numFmtId="0">
      <sharedItems containsString="0" containsBlank="1" containsNumber="1" minValue="0" maxValue="200"/>
    </cacheField>
    <cacheField name="CS Leova" numFmtId="0">
      <sharedItems containsString="0" containsBlank="1" containsNumber="1" minValue="0" maxValue="200"/>
    </cacheField>
    <cacheField name="CS Limbenii Vechi" numFmtId="0">
      <sharedItems containsString="0" containsBlank="1" containsNumber="1" containsInteger="1" minValue="0" maxValue="0" count="2">
        <m/>
        <n v="0"/>
      </sharedItems>
    </cacheField>
    <cacheField name="CS LIpcani" numFmtId="0">
      <sharedItems containsString="0" containsBlank="1" containsNumber="1" minValue="0" maxValue="1000"/>
    </cacheField>
    <cacheField name="CS Lozova" numFmtId="0">
      <sharedItems containsString="0" containsBlank="1" containsNumber="1" minValue="0" maxValue="400"/>
    </cacheField>
    <cacheField name="CS Magdacesti" numFmtId="0">
      <sharedItems containsString="0" containsBlank="1" containsNumber="1" minValue="0" maxValue="2000"/>
    </cacheField>
    <cacheField name="CS Manoilesti" numFmtId="0">
      <sharedItems containsString="0" containsBlank="1" containsNumber="1" minValue="0" maxValue="100"/>
    </cacheField>
    <cacheField name="CS Maramonovca" numFmtId="0">
      <sharedItems containsString="0" containsBlank="1" containsNumber="1" containsInteger="1" minValue="0" maxValue="2000"/>
    </cacheField>
    <cacheField name="CS Marandeni" numFmtId="0">
      <sharedItems containsString="0" containsBlank="1" containsNumber="1" containsInteger="1" minValue="0" maxValue="5000"/>
    </cacheField>
    <cacheField name="CS Marculesti" numFmtId="0">
      <sharedItems containsString="0" containsBlank="1" containsNumber="1" containsInteger="1" minValue="0" maxValue="500"/>
    </cacheField>
    <cacheField name="CS Mateuti" numFmtId="0">
      <sharedItems containsString="0" containsBlank="1" containsNumber="1" containsInteger="1" minValue="0" maxValue="0"/>
    </cacheField>
    <cacheField name="CS Mereni" numFmtId="0">
      <sharedItems containsString="0" containsBlank="1" containsNumber="1" containsInteger="1" minValue="0" maxValue="1000"/>
    </cacheField>
    <cacheField name="CS Mihaileni" numFmtId="0">
      <sharedItems containsString="0" containsBlank="1" containsNumber="1" minValue="0" maxValue="200"/>
    </cacheField>
    <cacheField name="CS Milestii Mici" numFmtId="0">
      <sharedItems containsString="0" containsBlank="1" containsNumber="1" minValue="0" maxValue="50"/>
    </cacheField>
    <cacheField name="CS Mindic" numFmtId="0">
      <sharedItems containsString="0" containsBlank="1" containsNumber="1" minValue="0" maxValue="150"/>
    </cacheField>
    <cacheField name="CS Mindresti" numFmtId="0">
      <sharedItems containsString="0" containsBlank="1" containsNumber="1" minValue="0" maxValue="800"/>
    </cacheField>
    <cacheField name="CS Musaitu (Vinogradovca)_20218211445" numFmtId="0">
      <sharedItems containsString="0" containsBlank="1" containsNumber="1" containsInteger="1" minValue="0" maxValue="500"/>
    </cacheField>
    <cacheField name="CS Napadeni" numFmtId="0">
      <sharedItems containsString="0" containsBlank="1" containsNumber="1" containsInteger="1" minValue="0" maxValue="0"/>
    </cacheField>
    <cacheField name="CS Nisporeni" numFmtId="0">
      <sharedItems containsString="0" containsBlank="1" containsNumber="1" minValue="0" maxValue="10000"/>
    </cacheField>
    <cacheField name="CS Ochiul ALb" numFmtId="0">
      <sharedItems containsString="0" containsBlank="1" containsNumber="1" minValue="0" maxValue="100"/>
    </cacheField>
    <cacheField name="CS Ocnita" numFmtId="0">
      <sharedItems containsString="0" containsBlank="1" containsNumber="1" containsInteger="1" minValue="0" maxValue="5000"/>
    </cacheField>
    <cacheField name="CS Olanesti" numFmtId="0">
      <sharedItems containsString="0" containsBlank="1" containsNumber="1" minValue="0" maxValue="150"/>
    </cacheField>
    <cacheField name="CS Oniscani" numFmtId="0">
      <sharedItems containsString="0" containsBlank="1" containsNumber="1" minValue="0" maxValue="200"/>
    </cacheField>
    <cacheField name="CS Orhei Nr.1" numFmtId="0">
      <sharedItems containsString="0" containsBlank="1" containsNumber="1" containsInteger="1" minValue="0" maxValue="2000"/>
    </cacheField>
    <cacheField name="CS Orhei nr.2" numFmtId="0">
      <sharedItems containsString="0" containsBlank="1" containsNumber="1" containsInteger="1" minValue="0" maxValue="400"/>
    </cacheField>
    <cacheField name="CS Otaci" numFmtId="0">
      <sharedItems containsString="0" containsBlank="1" containsNumber="1" containsInteger="1" minValue="0" maxValue="2500"/>
    </cacheField>
    <cacheField name="CS Panasesti" numFmtId="0">
      <sharedItems containsString="0" containsBlank="1" containsNumber="1" containsInteger="1" minValue="0" maxValue="0"/>
    </cacheField>
    <cacheField name="CS Parcani, Soroca" numFmtId="0">
      <sharedItems containsString="0" containsBlank="1" containsNumber="1" minValue="0" maxValue="500"/>
    </cacheField>
    <cacheField name="CS Pelinia" numFmtId="0">
      <sharedItems containsString="0" containsBlank="1" containsNumber="1" containsInteger="1" minValue="0" maxValue="1000"/>
    </cacheField>
    <cacheField name="CS Pepeni" numFmtId="0">
      <sharedItems containsString="0" containsBlank="1" containsNumber="1" containsInteger="1" minValue="0" maxValue="0"/>
    </cacheField>
    <cacheField name="CS Peresecina" numFmtId="0">
      <sharedItems containsString="0" containsBlank="1" containsNumber="1" containsInteger="1" minValue="0" maxValue="500"/>
    </cacheField>
    <cacheField name="CS Petresti" numFmtId="0">
      <sharedItems containsString="0" containsBlank="1" containsNumber="1" containsInteger="1" minValue="0" maxValue="0"/>
    </cacheField>
    <cacheField name="CS Pirjolteni" numFmtId="0">
      <sharedItems containsString="0" containsBlank="1" containsNumber="1" minValue="0" maxValue="700"/>
    </cacheField>
    <cacheField name="CS Pirlita" numFmtId="0">
      <sharedItems containsString="0" containsBlank="1" containsNumber="1" minValue="0" maxValue="30"/>
    </cacheField>
    <cacheField name="CS Pripiceni Razeni" numFmtId="0">
      <sharedItems containsString="0" containsBlank="1" containsNumber="1" containsInteger="1" minValue="0" maxValue="0"/>
    </cacheField>
    <cacheField name="CS Prodanesti" numFmtId="0">
      <sharedItems containsString="0" containsBlank="1" containsNumber="1" containsInteger="1" minValue="0" maxValue="100"/>
    </cacheField>
    <cacheField name="CS Puhoi" numFmtId="0">
      <sharedItems containsString="0" containsBlank="1" containsNumber="1" containsInteger="1" minValue="0" maxValue="600"/>
    </cacheField>
    <cacheField name="CS Racovat" numFmtId="0">
      <sharedItems containsString="0" containsBlank="1" containsNumber="1" containsInteger="1" minValue="0" maxValue="0"/>
    </cacheField>
    <cacheField name="CS Radoaia" numFmtId="0">
      <sharedItems containsString="0" containsBlank="1" containsNumber="1" minValue="0" maxValue="300"/>
    </cacheField>
    <cacheField name="CS Raspopeni" numFmtId="0">
      <sharedItems containsString="0" containsBlank="1" containsNumber="1" containsInteger="1" minValue="0" maxValue="600"/>
    </cacheField>
    <cacheField name="CS Razeni" numFmtId="0">
      <sharedItems containsString="0" containsBlank="1" containsNumber="1" minValue="0" maxValue="1000"/>
    </cacheField>
    <cacheField name="CS Recea, Riscani" numFmtId="0">
      <sharedItems containsString="0" containsBlank="1" containsNumber="1" minValue="0" maxValue="300"/>
    </cacheField>
    <cacheField name="CS Rezina" numFmtId="0">
      <sharedItems containsString="0" containsBlank="1" containsNumber="1" containsInteger="1" minValue="0" maxValue="3000"/>
    </cacheField>
    <cacheField name="CS Riscani" numFmtId="0">
      <sharedItems containsString="0" containsBlank="1" containsNumber="1" containsInteger="1" minValue="0" maxValue="1000"/>
    </cacheField>
    <cacheField name="CS Roscani" numFmtId="0">
      <sharedItems containsString="0" containsBlank="1" containsNumber="1" minValue="0" maxValue="400"/>
    </cacheField>
    <cacheField name="CS Rudi" numFmtId="0">
      <sharedItems containsString="0" containsBlank="1" containsNumber="1" containsInteger="1" minValue="0" maxValue="250"/>
    </cacheField>
    <cacheField name="CS Ruseștii Noi" numFmtId="0">
      <sharedItems containsString="0" containsBlank="1" containsNumber="1" minValue="0" maxValue="500"/>
    </cacheField>
    <cacheField name="CS Sadaclia" numFmtId="0">
      <sharedItems containsString="0" containsBlank="1" containsNumber="1" containsInteger="1" minValue="0" maxValue="600"/>
    </cacheField>
    <cacheField name="CS Salcuta" numFmtId="0">
      <sharedItems containsString="0" containsBlank="1" containsNumber="1" minValue="0" maxValue="100"/>
    </cacheField>
    <cacheField name="CS Sanatauca" numFmtId="0">
      <sharedItems containsString="0" containsBlank="1" containsNumber="1" containsInteger="1" minValue="0" maxValue="400"/>
    </cacheField>
    <cacheField name="CS Saptebani" numFmtId="0">
      <sharedItems containsString="0" containsBlank="1" containsNumber="1" minValue="0" maxValue="200"/>
    </cacheField>
    <cacheField name="Cs Sarateni" numFmtId="0">
      <sharedItems containsString="0" containsBlank="1" containsNumber="1" minValue="0" maxValue="4000"/>
    </cacheField>
    <cacheField name="CS Sculeni" numFmtId="0">
      <sharedItems containsString="0" containsBlank="1" containsNumber="1" containsInteger="1" minValue="0" maxValue="0"/>
    </cacheField>
    <cacheField name="CS SIngerei" numFmtId="0">
      <sharedItems containsString="0" containsBlank="1" containsNumber="1" containsInteger="1" minValue="0" maxValue="2000"/>
    </cacheField>
    <cacheField name="CS Sipoteni" numFmtId="0">
      <sharedItems containsString="0" containsBlank="1" containsNumber="1" containsInteger="1" minValue="0" maxValue="800"/>
    </cacheField>
    <cacheField name="CS Sireti" numFmtId="0">
      <sharedItems containsString="0" containsBlank="1" containsNumber="1" minValue="0" maxValue="50"/>
    </cacheField>
    <cacheField name="CS Slobozia Cremene" numFmtId="0">
      <sharedItems containsString="0" containsBlank="1" containsNumber="1" containsInteger="1" minValue="0" maxValue="500"/>
    </cacheField>
    <cacheField name="CS Slobozia Mare" numFmtId="0">
      <sharedItems containsString="0" containsBlank="1" containsNumber="1" containsInteger="1" minValue="0" maxValue="400"/>
    </cacheField>
    <cacheField name="CS Sofia" numFmtId="0">
      <sharedItems containsString="0" containsBlank="1" containsNumber="1" minValue="0" maxValue="200"/>
    </cacheField>
    <cacheField name="CS Soldanesti" numFmtId="0">
      <sharedItems containsString="0" containsBlank="1" containsNumber="1" minValue="0" maxValue="1000"/>
    </cacheField>
    <cacheField name="CS Soroca" numFmtId="0">
      <sharedItems containsString="0" containsBlank="1" containsNumber="1" containsInteger="1" minValue="0" maxValue="10000"/>
    </cacheField>
    <cacheField name="CS Soroca Noua" numFmtId="0">
      <sharedItems containsString="0" containsBlank="1" containsNumber="1" minValue="0" maxValue="1000"/>
    </cacheField>
    <cacheField name="CS Speia" numFmtId="0">
      <sharedItems containsSemiMixedTypes="0" containsString="0" containsNumber="1" containsInteger="1" minValue="0" maxValue="500"/>
    </cacheField>
    <cacheField name="CS Stauceni" numFmtId="0">
      <sharedItems containsString="0" containsBlank="1" containsNumber="1" minValue="0" maxValue="3000" count="10">
        <m/>
        <n v="0"/>
        <n v="3000"/>
        <n v="2250"/>
        <n v="300"/>
        <n v="225"/>
        <n v="50"/>
        <n v="37.5"/>
        <n v="5"/>
        <n v="3.75"/>
      </sharedItems>
    </cacheField>
    <cacheField name="CS Stefan Voda" numFmtId="0">
      <sharedItems containsString="0" containsBlank="1" containsNumber="1" minValue="0" maxValue="20"/>
    </cacheField>
    <cacheField name="CS STraseni" numFmtId="0">
      <sharedItems containsString="0" containsBlank="1" containsNumber="1" containsInteger="1" minValue="0" maxValue="6000"/>
    </cacheField>
    <cacheField name="CS Sturzovca" numFmtId="0">
      <sharedItems containsString="0" containsBlank="1" containsNumber="1" minValue="0" maxValue="900"/>
    </cacheField>
    <cacheField name="CS SUri" numFmtId="0">
      <sharedItems containsString="0" containsBlank="1" containsNumber="1" containsInteger="1" minValue="0" maxValue="20"/>
    </cacheField>
    <cacheField name="CS Susleni" numFmtId="0">
      <sharedItems containsString="0" containsBlank="1" containsNumber="1" minValue="0" maxValue="200"/>
    </cacheField>
    <cacheField name="CS Talmaza" numFmtId="0">
      <sharedItems containsString="0" containsBlank="1" containsNumber="1" containsInteger="1" minValue="0" maxValue="150"/>
    </cacheField>
    <cacheField name="CS Tanatari_20218211615" numFmtId="0">
      <sharedItems containsString="0" containsBlank="1" containsNumber="1" containsInteger="1" minValue="0" maxValue="0"/>
    </cacheField>
    <cacheField name="CS Taraclia" numFmtId="0">
      <sharedItems containsString="0" containsBlank="1" containsNumber="1" containsInteger="1" minValue="0" maxValue="1000"/>
    </cacheField>
    <cacheField name="CS Taraclia, Causeni" numFmtId="0">
      <sharedItems containsString="0" containsBlank="1" containsNumber="1" containsInteger="1" minValue="0" maxValue="300"/>
    </cacheField>
    <cacheField name="CS Țarigrad" numFmtId="0">
      <sharedItems containsString="0" containsBlank="1" containsNumber="1" containsInteger="1" minValue="0" maxValue="1000"/>
    </cacheField>
    <cacheField name="CS Țaul" numFmtId="0">
      <sharedItems containsString="0" containsBlank="1" containsNumber="1" minValue="0" maxValue="500"/>
    </cacheField>
    <cacheField name="CS Telenesti" numFmtId="0">
      <sharedItems containsString="0" containsBlank="1" containsNumber="1" minValue="0" maxValue="1000"/>
    </cacheField>
    <cacheField name="CS Tintareni" numFmtId="0">
      <sharedItems containsString="0" containsBlank="1" containsNumber="1" minValue="0" maxValue="100"/>
    </cacheField>
    <cacheField name="CS Tipala" numFmtId="0">
      <sharedItems containsString="0" containsBlank="1" containsNumber="1" minValue="0" maxValue="3000"/>
    </cacheField>
    <cacheField name="CS Tocuz" numFmtId="0">
      <sharedItems containsString="0" containsBlank="1" containsNumber="1" minValue="0" maxValue="100"/>
    </cacheField>
    <cacheField name="CS Tomai" numFmtId="0">
      <sharedItems containsString="0" containsBlank="1" containsNumber="1" containsInteger="1" minValue="0" maxValue="0"/>
    </cacheField>
    <cacheField name="CS Truseni" numFmtId="0">
      <sharedItems containsString="0" containsBlank="1" containsNumber="1" minValue="0" maxValue="1500"/>
    </cacheField>
    <cacheField name="CS Tvardița" numFmtId="0">
      <sharedItems containsString="0" containsBlank="1" containsNumber="1" containsInteger="1" minValue="0" maxValue="0"/>
    </cacheField>
    <cacheField name="CS Ungheni" numFmtId="0">
      <sharedItems containsString="0" containsBlank="1" containsNumber="1" containsInteger="1" minValue="0" maxValue="0"/>
    </cacheField>
    <cacheField name="CS Vadeni" numFmtId="0">
      <sharedItems containsString="0" containsBlank="1" containsNumber="1" minValue="0" maxValue="20"/>
    </cacheField>
    <cacheField name="CS Vadul Rascov" numFmtId="0">
      <sharedItems containsString="0" containsBlank="1" containsNumber="1" containsInteger="1" minValue="0" maxValue="300"/>
    </cacheField>
    <cacheField name="CS Valcineț" numFmtId="0">
      <sharedItems containsString="0" containsBlank="1" containsNumber="1" minValue="0" maxValue="200"/>
    </cacheField>
    <cacheField name="CS Valea Perjei" numFmtId="0">
      <sharedItems containsString="0" containsBlank="1" containsNumber="1" minValue="0" maxValue="600"/>
    </cacheField>
    <cacheField name="CS Varatic" numFmtId="0">
      <sharedItems containsString="0" containsBlank="1" containsNumber="1" minValue="0" maxValue="400"/>
    </cacheField>
    <cacheField name="CS Varnita" numFmtId="0">
      <sharedItems containsSemiMixedTypes="0" containsString="0" containsNumber="1" containsInteger="1" minValue="0" maxValue="500" count="5">
        <n v="0"/>
        <n v="100"/>
        <n v="75"/>
        <n v="500"/>
        <n v="375"/>
      </sharedItems>
    </cacheField>
    <cacheField name="CS Varzarestii-Noi- Pitusca" numFmtId="0">
      <sharedItems containsString="0" containsBlank="1" containsNumber="1" containsInteger="1" minValue="0" maxValue="6"/>
    </cacheField>
    <cacheField name="CS Vasieni" numFmtId="0">
      <sharedItems containsString="0" containsBlank="1" containsNumber="1" containsInteger="1" minValue="0" maxValue="100"/>
    </cacheField>
    <cacheField name="CS VASILCAU" numFmtId="0">
      <sharedItems containsString="0" containsBlank="1" containsNumber="1" minValue="0" maxValue="200"/>
    </cacheField>
    <cacheField name="CS Vasileuti" numFmtId="0">
      <sharedItems containsString="0" containsBlank="1" containsNumber="1" minValue="0" maxValue="50"/>
    </cacheField>
    <cacheField name="CS Vatra" numFmtId="0">
      <sharedItems containsString="0" containsBlank="1" containsNumber="1" containsInteger="1" minValue="0" maxValue="0"/>
    </cacheField>
    <cacheField name="CS Visoca" numFmtId="0">
      <sharedItems containsString="0" containsBlank="1" containsNumber="1" containsInteger="1" minValue="0" maxValue="300"/>
    </cacheField>
    <cacheField name="CS Vorniceni" numFmtId="0">
      <sharedItems containsString="0" containsBlank="1" containsNumber="1" containsInteger="1" minValue="0" maxValue="400"/>
    </cacheField>
    <cacheField name="CS Vulcanesti" numFmtId="0">
      <sharedItems containsString="0" containsBlank="1" containsNumber="1" containsInteger="1" minValue="0" maxValue="0"/>
    </cacheField>
    <cacheField name="CS Zaicana" numFmtId="0">
      <sharedItems containsString="0" containsBlank="1" containsNumber="1" containsInteger="1" minValue="0" maxValue="0"/>
    </cacheField>
    <cacheField name="CS Zgurita" numFmtId="0">
      <sharedItems containsString="0" containsBlank="1" containsNumber="1" minValue="0" maxValue="500"/>
    </cacheField>
    <cacheField name="CS Zirnesti" numFmtId="0">
      <sharedItems containsString="0" containsBlank="1" containsNumber="1" minValue="0" maxValue="100"/>
    </cacheField>
    <cacheField name="CSM Balti" numFmtId="0">
      <sharedItems containsString="0" containsBlank="1" containsNumber="1" containsInteger="1" minValue="0" maxValue="800"/>
    </cacheField>
    <cacheField name="CSM Chisinau" numFmtId="0">
      <sharedItems containsString="0" containsBlank="1" containsNumber="1" minValue="0" maxValue="1000"/>
    </cacheField>
    <cacheField name="CSM Copii Cisinau" numFmtId="0">
      <sharedItems containsString="0" containsBlank="1" containsNumber="1" containsInteger="1" minValue="0" maxValue="15000"/>
    </cacheField>
    <cacheField name="CSR Anenii Noi" numFmtId="0">
      <sharedItems containsString="0" containsBlank="1" containsNumber="1" minValue="0" maxValue="1500"/>
    </cacheField>
    <cacheField name="CSR Calarasi" numFmtId="0">
      <sharedItems containsString="0" containsBlank="1" containsNumber="1" containsInteger="1" minValue="0" maxValue="100"/>
    </cacheField>
    <cacheField name="CSR Causeni" numFmtId="0">
      <sharedItems containsString="0" containsBlank="1" containsNumber="1" containsInteger="1" minValue="0" maxValue="20"/>
    </cacheField>
    <cacheField name="CSR Ceadir-Lunga" numFmtId="0">
      <sharedItems containsString="0" containsBlank="1" containsNumber="1" containsInteger="1" minValue="0" maxValue="0"/>
    </cacheField>
    <cacheField name="CSR Cimislia" numFmtId="0">
      <sharedItems containsString="0" containsBlank="1" containsNumber="1" minValue="0" maxValue="5"/>
    </cacheField>
    <cacheField name="CSR Comrat" numFmtId="0">
      <sharedItems containsString="0" containsBlank="1" containsNumber="1" minValue="0" maxValue="7"/>
    </cacheField>
    <cacheField name="CSR Criuleni" numFmtId="0">
      <sharedItems containsString="0" containsBlank="1" containsNumber="1" minValue="0" maxValue="300"/>
    </cacheField>
    <cacheField name="CSR Donduseni" numFmtId="0">
      <sharedItems containsString="0" containsBlank="1" containsNumber="1" containsInteger="1" minValue="0" maxValue="0"/>
    </cacheField>
    <cacheField name="CSR Floresti" numFmtId="0">
      <sharedItems containsString="0" containsBlank="1" containsNumber="1" minValue="0" maxValue="400"/>
    </cacheField>
    <cacheField name="CSR HIncesti" numFmtId="0">
      <sharedItems containsString="0" containsBlank="1" containsNumber="1" minValue="0" maxValue="5000"/>
    </cacheField>
    <cacheField name="CSR Ialoveni" numFmtId="0">
      <sharedItems containsString="0" containsBlank="1" containsNumber="1" minValue="0" maxValue="20"/>
    </cacheField>
    <cacheField name="CSR Ocnita" numFmtId="0">
      <sharedItems containsString="0" containsBlank="1" containsNumber="1" minValue="0" maxValue="10"/>
    </cacheField>
    <cacheField name="CSR Orhei" numFmtId="0">
      <sharedItems containsString="0" containsBlank="1" containsNumber="1" containsInteger="1" minValue="0" maxValue="0"/>
    </cacheField>
    <cacheField name="CSR Rezina" numFmtId="0">
      <sharedItems containsString="0" containsBlank="1" containsNumber="1" minValue="0" maxValue="10"/>
    </cacheField>
    <cacheField name="CSR Riscani" numFmtId="0">
      <sharedItems containsString="0" containsBlank="1" containsNumber="1" containsInteger="1" minValue="0" maxValue="0"/>
    </cacheField>
    <cacheField name="CSR Singerei" numFmtId="0">
      <sharedItems containsString="0" containsBlank="1" containsNumber="1" containsInteger="1" minValue="0" maxValue="0"/>
    </cacheField>
    <cacheField name="CSR Soroca" numFmtId="0">
      <sharedItems containsString="0" containsBlank="1" containsNumber="1" containsInteger="1" minValue="0" maxValue="2000"/>
    </cacheField>
    <cacheField name="CSR STefan-Voda" numFmtId="0">
      <sharedItems containsString="0" containsBlank="1" containsNumber="1" containsInteger="1" minValue="0" maxValue="40"/>
    </cacheField>
    <cacheField name="CSR STraseni" numFmtId="0">
      <sharedItems containsString="0" containsBlank="1" containsNumber="1" containsInteger="1" minValue="0" maxValue="0"/>
    </cacheField>
    <cacheField name="CSR Taraclia" numFmtId="0">
      <sharedItems containsString="0" containsBlank="1" containsNumber="1" containsInteger="1" minValue="0" maxValue="0"/>
    </cacheField>
    <cacheField name="CSR Ungheni" numFmtId="0">
      <sharedItems containsString="0" containsBlank="1" containsNumber="1" containsInteger="1" minValue="0" maxValue="0"/>
    </cacheField>
    <cacheField name="DMDV" numFmtId="0">
      <sharedItems containsString="0" containsBlank="1" containsNumber="1" containsInteger="1" minValue="0" maxValue="5000"/>
    </cacheField>
    <cacheField name="DRN" numFmtId="0">
      <sharedItems containsString="0" containsBlank="1" containsNumber="1" containsInteger="1" minValue="0" maxValue="500"/>
    </cacheField>
    <cacheField name="IFP Chiril Draganiuc" numFmtId="0">
      <sharedItems containsString="0" containsBlank="1" containsNumber="1" minValue="0" maxValue="10000"/>
    </cacheField>
    <cacheField name="INN" numFmtId="0">
      <sharedItems containsString="0" containsBlank="1" containsNumber="1" containsInteger="1" minValue="0" maxValue="15000"/>
    </cacheField>
    <cacheField name="Institutul de Cardiologie" numFmtId="0">
      <sharedItems containsString="0" containsBlank="1" containsNumber="1" containsInteger="1" minValue="0" maxValue="7000"/>
    </cacheField>
    <cacheField name="Institutul de Medicina Urgenta" numFmtId="0">
      <sharedItems containsString="0" containsBlank="1" containsNumber="1" minValue="0" maxValue="33000"/>
    </cacheField>
    <cacheField name="Institutul Mamei si Copilului" numFmtId="0">
      <sharedItems containsString="0" containsBlank="1" containsNumber="1" minValue="0" maxValue="109080"/>
    </cacheField>
    <cacheField name="Institutul Oncologic" numFmtId="0">
      <sharedItems containsString="0" containsBlank="1" containsNumber="1" minValue="0" maxValue="18000"/>
    </cacheField>
    <cacheField name="IPS Vulcanesti" numFmtId="0">
      <sharedItems containsString="0" containsBlank="1" containsNumber="1" containsInteger="1" minValue="0" maxValue="0"/>
    </cacheField>
    <cacheField name="Maternitatea Municipala Nr.2" numFmtId="0">
      <sharedItems containsString="0" containsBlank="1" containsNumber="1" minValue="0" maxValue="1000"/>
    </cacheField>
    <cacheField name="Policlinica de STAT_202182115728" numFmtId="0">
      <sharedItems containsSemiMixedTypes="0" containsString="0" containsNumber="1" minValue="0" maxValue="20000"/>
    </cacheField>
    <cacheField name="Policlinica Stomatologica Republicana" numFmtId="0">
      <sharedItems containsString="0" containsBlank="1" containsNumber="1" minValue="0" maxValue="50"/>
    </cacheField>
    <cacheField name="Saratenii Vechi, Telenesti" numFmtId="0">
      <sharedItems containsString="0" containsBlank="1" containsNumber="1" minValue="0" maxValue="400"/>
    </cacheField>
    <cacheField name="SC Balti" numFmtId="0">
      <sharedItems containsString="0" containsBlank="1" containsNumber="1" containsInteger="1" minValue="0" maxValue="12000"/>
    </cacheField>
    <cacheField name="SCBI Toma CIorba" numFmtId="0">
      <sharedItems containsString="0" containsBlank="1" containsNumber="1" containsInteger="1" minValue="0" maxValue="15000"/>
    </cacheField>
    <cacheField name="SCM Arh. Mihail" numFmtId="0">
      <sharedItems containsString="0" containsBlank="1" containsNumber="1" minValue="0" maxValue="9000"/>
    </cacheField>
    <cacheField name="SCM Gh.Paladi" numFmtId="0">
      <sharedItems containsString="0" containsBlank="1" containsNumber="1" minValue="0" maxValue="21400"/>
    </cacheField>
    <cacheField name="SCM nr.4" numFmtId="0">
      <sharedItems containsString="0" containsBlank="1" containsNumber="1" containsInteger="1" minValue="0" maxValue="1500"/>
    </cacheField>
    <cacheField name="SCM Sfanta Treime" numFmtId="0">
      <sharedItems containsString="0" containsBlank="1" containsNumber="1" minValue="0" maxValue="15000"/>
    </cacheField>
    <cacheField name="SCMBCC" numFmtId="0">
      <sharedItems containsString="0" containsBlank="1" containsNumber="1" minValue="0" maxValue="3000"/>
    </cacheField>
    <cacheField name="SCMC al MA" numFmtId="0">
      <sharedItems containsString="0" containsBlank="1" containsNumber="1" minValue="0" maxValue="10000"/>
    </cacheField>
    <cacheField name="SCMC nr.1" numFmtId="0">
      <sharedItems containsString="0" containsBlank="1" containsNumber="1" containsInteger="1" minValue="0" maxValue="1500"/>
    </cacheField>
    <cacheField name="SCMC VIgnatenco" numFmtId="0">
      <sharedItems containsString="0" containsBlank="1" containsNumber="1" minValue="0" maxValue="2000"/>
    </cacheField>
    <cacheField name="SCMFtiziopneumologie" numFmtId="0">
      <sharedItems containsString="0" containsBlank="1" containsNumber="1" minValue="0" maxValue="500"/>
    </cacheField>
    <cacheField name="SCMS MPS" numFmtId="0">
      <sharedItems containsString="0" containsBlank="1" containsNumber="1" minValue="0" maxValue="9000"/>
    </cacheField>
    <cacheField name="SCPsihiatrie" numFmtId="0">
      <sharedItems containsString="0" containsBlank="1" containsNumber="1" minValue="0" maxValue="3000"/>
    </cacheField>
    <cacheField name="SCR Timofei Mosneaga_202172955151" numFmtId="0">
      <sharedItems containsString="0" containsBlank="1" containsNumber="1" minValue="0" maxValue="15000"/>
    </cacheField>
    <cacheField name="SCTO" numFmtId="0">
      <sharedItems containsString="0" containsBlank="1" containsNumber="1" minValue="0" maxValue="7000"/>
    </cacheField>
    <cacheField name="SDMC" numFmtId="0">
      <sharedItems containsString="0" containsBlank="1" containsNumber="1" minValue="0" maxValue="1000"/>
    </cacheField>
    <cacheField name="SIS RM" numFmtId="0">
      <sharedItems containsString="0" containsBlank="1" containsNumber="1" minValue="0" maxValue="2300"/>
    </cacheField>
    <cacheField name="SM al MAI" numFmtId="0">
      <sharedItems containsString="0" containsBlank="1" containsNumber="1" minValue="0" maxValue="5000"/>
    </cacheField>
    <cacheField name="Spitalul Carpineni" numFmtId="0">
      <sharedItems containsString="0" containsBlank="1" containsNumber="1" containsInteger="1" minValue="0" maxValue="0"/>
    </cacheField>
    <cacheField name="Spitalul de Stat" numFmtId="0">
      <sharedItems containsString="0" containsBlank="1" containsNumber="1" minValue="0" maxValue="1500"/>
    </cacheField>
    <cacheField name="SPsihiatrie Balti" numFmtId="0">
      <sharedItems containsString="0" containsBlank="1" containsNumber="1" minValue="0" maxValue="7000"/>
    </cacheField>
    <cacheField name="SPsihiatrie Orhei" numFmtId="0">
      <sharedItems containsString="0" containsBlank="1" containsNumber="1" containsInteger="1" minValue="0" maxValue="500"/>
    </cacheField>
    <cacheField name="SR Anenii Noi_202172955312" numFmtId="0">
      <sharedItems containsString="0" containsBlank="1" containsNumber="1" minValue="0" maxValue="500"/>
    </cacheField>
    <cacheField name="SR Basarabeasca" numFmtId="0">
      <sharedItems containsString="0" containsBlank="1" containsNumber="1" minValue="0" maxValue="299"/>
    </cacheField>
    <cacheField name="SR Briceni" numFmtId="0">
      <sharedItems containsString="0" containsBlank="1" containsNumber="1" minValue="0" maxValue="2000"/>
    </cacheField>
    <cacheField name="SR Cahul" numFmtId="0">
      <sharedItems containsString="0" containsBlank="1" containsNumber="1" minValue="0" maxValue="12100"/>
    </cacheField>
    <cacheField name="SR Călărași" numFmtId="0">
      <sharedItems containsString="0" containsBlank="1" containsNumber="1" containsInteger="1" minValue="0" maxValue="1000"/>
    </cacheField>
    <cacheField name="SR Cantemir" numFmtId="0">
      <sharedItems containsSemiMixedTypes="0" containsString="0" containsNumber="1" minValue="0" maxValue="4000"/>
    </cacheField>
    <cacheField name="SR Căușeni" numFmtId="0">
      <sharedItems containsString="0" containsBlank="1" containsNumber="1" minValue="0" maxValue="5000"/>
    </cacheField>
    <cacheField name="SR Ceadir Lunga" numFmtId="0">
      <sharedItems containsString="0" containsBlank="1" containsNumber="1" minValue="0" maxValue="3000"/>
    </cacheField>
    <cacheField name="SR Cimislia" numFmtId="0">
      <sharedItems containsString="0" containsBlank="1" containsNumber="1" minValue="0" maxValue="1400"/>
    </cacheField>
    <cacheField name="SR Comrat" numFmtId="0">
      <sharedItems containsString="0" containsBlank="1" containsNumber="1" minValue="0" maxValue="4300"/>
    </cacheField>
    <cacheField name="SR Criuleni" numFmtId="0">
      <sharedItems containsString="0" containsBlank="1" containsNumber="1" minValue="0" maxValue="2500"/>
    </cacheField>
    <cacheField name="SR Donduseni" numFmtId="0">
      <sharedItems containsString="0" containsBlank="1" containsNumber="1" minValue="0" maxValue="2500"/>
    </cacheField>
    <cacheField name="SR Drochia" numFmtId="0">
      <sharedItems containsString="0" containsBlank="1" containsNumber="1" minValue="0" maxValue="5000"/>
    </cacheField>
    <cacheField name="SR Edinet" numFmtId="0">
      <sharedItems containsString="0" containsBlank="1" containsNumber="1" minValue="0" maxValue="1300"/>
    </cacheField>
    <cacheField name="Sr Falesti" numFmtId="0">
      <sharedItems containsString="0" containsBlank="1" containsNumber="1" minValue="0" maxValue="12000"/>
    </cacheField>
    <cacheField name="SR Floresti" numFmtId="0">
      <sharedItems containsString="0" containsBlank="1" containsNumber="1" minValue="0" maxValue="2200"/>
    </cacheField>
    <cacheField name="Sr Glodeni" numFmtId="0">
      <sharedItems containsString="0" containsBlank="1" containsNumber="1" minValue="0" maxValue="2500"/>
    </cacheField>
    <cacheField name="SR Hincesti_202172955324" numFmtId="0">
      <sharedItems containsString="0" containsBlank="1" containsNumber="1" containsInteger="1" minValue="0" maxValue="6000"/>
    </cacheField>
    <cacheField name="SR Ialoveni" numFmtId="0">
      <sharedItems containsString="0" containsBlank="1" containsNumber="1" minValue="0" maxValue="20000"/>
    </cacheField>
    <cacheField name="SR Leova" numFmtId="0">
      <sharedItems containsString="0" containsBlank="1" containsNumber="1" minValue="0" maxValue="600"/>
    </cacheField>
    <cacheField name="SR Nisporeni" numFmtId="0">
      <sharedItems containsString="0" containsBlank="1" containsNumber="1" minValue="0" maxValue="7000"/>
    </cacheField>
    <cacheField name="Sr Ocnita" numFmtId="0">
      <sharedItems containsString="0" containsBlank="1" containsNumber="1" minValue="0" maxValue="300"/>
    </cacheField>
    <cacheField name="SR Orhei" numFmtId="0">
      <sharedItems containsSemiMixedTypes="0" containsString="0" containsNumber="1" containsInteger="1" minValue="0" maxValue="6000"/>
    </cacheField>
    <cacheField name="SR Rezina" numFmtId="0">
      <sharedItems containsString="0" containsBlank="1" containsNumber="1" minValue="0" maxValue="500"/>
    </cacheField>
    <cacheField name="SR Riscani" numFmtId="0">
      <sharedItems containsString="0" containsBlank="1" containsNumber="1" minValue="0" maxValue="4500"/>
    </cacheField>
    <cacheField name="SR Singerei" numFmtId="0">
      <sharedItems containsString="0" containsBlank="1" containsNumber="1" minValue="0" maxValue="5000"/>
    </cacheField>
    <cacheField name="SR Soldanesti" numFmtId="0">
      <sharedItems containsString="0" containsBlank="1" containsNumber="1" minValue="0" maxValue="1000"/>
    </cacheField>
    <cacheField name="SR Soroca" numFmtId="0">
      <sharedItems containsString="0" containsBlank="1" containsNumber="1" minValue="0" maxValue="25000"/>
    </cacheField>
    <cacheField name="Sr STefan Voda" numFmtId="0">
      <sharedItems containsString="0" containsBlank="1" containsNumber="1" minValue="0" maxValue="2000"/>
    </cacheField>
    <cacheField name="SR Strășeni" numFmtId="0">
      <sharedItems containsString="0" containsBlank="1" containsNumber="1" containsInteger="1" minValue="0" maxValue="1500"/>
    </cacheField>
    <cacheField name="SR Taraclia" numFmtId="0">
      <sharedItems containsString="0" containsBlank="1" containsNumber="1" minValue="0" maxValue="1000"/>
    </cacheField>
    <cacheField name="SR Telenesti" numFmtId="0">
      <sharedItems containsString="0" containsBlank="1" containsNumber="1" containsInteger="1" minValue="0" maxValue="2000"/>
    </cacheField>
    <cacheField name="SR Ungheni" numFmtId="0">
      <sharedItems containsString="0" containsBlank="1" containsNumber="1" containsInteger="1" minValue="0" maxValue="4000"/>
    </cacheField>
    <cacheField name="SR Vulcanesti" numFmtId="0">
      <sharedItems containsString="0" containsBlank="1" containsNumber="1" minValue="0" maxValue="1000"/>
    </cacheField>
    <cacheField name="Grand Total" numFmtId="0">
      <sharedItems containsSemiMixedTypes="0" containsString="0" containsNumber="1" minValue="33.75" maxValue="449013"/>
    </cacheField>
    <cacheField name="Столбец1" numFmtId="0">
      <sharedItems containsNonDate="0" containsString="0" containsBlank="1"/>
    </cacheField>
    <cacheField name="Столбец2" numFmtId="0">
      <sharedItems containsString="0" containsBlank="1" containsNumber="1" minValue="0" maxValue="0.5"/>
    </cacheField>
    <cacheField name="Столбец3" numFmtId="0">
      <sharedItems containsNonDate="0" containsString="0" containsBlank="1"/>
    </cacheField>
    <cacheField name="Nr. Lot" numFmtId="0">
      <sharedItems containsString="0" containsBlank="1" containsNumber="1" containsInteger="1" minValue="4" maxValue="38"/>
    </cacheField>
    <cacheField name="Cod" numFmtId="0">
      <sharedItems containsBlank="1" count="12">
        <m/>
        <s v="4-80289"/>
        <s v="5-80289"/>
        <s v="6-80289"/>
        <s v="7-80289"/>
        <s v="8-80289"/>
        <s v="18-80289"/>
        <s v="19-80289"/>
        <s v="28-80289"/>
        <s v="30-80289"/>
        <s v="34-80289"/>
        <s v="38-80289"/>
      </sharedItems>
    </cacheField>
    <cacheField name="Denumire Lot" numFmtId="0">
      <sharedItems containsBlank="1" count="12">
        <m/>
        <s v="Ac pentru punctie spinală (Whitacre) 22G"/>
        <s v="Ac pentru puncție spinala (Whitacre) 24G"/>
        <s v="Ac pentru punctie spinala (Whitacre) 25G"/>
        <s v="Ac pentru punctie spinala (Whitacre) 26G"/>
        <s v="Ac pentru punctie spinala (Whitacre) 27G"/>
        <s v="Emplastru bactericid (2,5x7,2)"/>
        <s v="Halate de unica folosinta cu legaturi"/>
        <s v="Saci/pungi autoclavabile, 50-80L"/>
        <s v="Seringa Jane 60 ml (steril)"/>
        <s v="Sisteme stomice"/>
        <s v="Specula ginecologica tip Cusco M"/>
      </sharedItems>
    </cacheField>
    <cacheField name="Cantitatea" numFmtId="0">
      <sharedItems containsString="0" containsBlank="1" containsNumber="1" containsInteger="1" minValue="1166" maxValue="336760"/>
    </cacheField>
    <cacheField name="Preţ unitar (fără TVA)" numFmtId="0">
      <sharedItems containsString="0" containsBlank="1" containsNumber="1" minValue="0.13339999999999999" maxValue="11.499000000000001" count="8">
        <m/>
        <n v="9.6999999999999993"/>
        <n v="0.13339999999999999"/>
        <n v="8.33"/>
        <n v="6.96"/>
        <n v="4"/>
        <n v="11.499000000000001"/>
        <n v="4.75"/>
      </sharedItems>
    </cacheField>
    <cacheField name="Preţ unitar (cu TVA)" numFmtId="0">
      <sharedItems containsString="0" containsBlank="1" containsNumber="1" minValue="0.14410000000000001" maxValue="13.798999999999999" count="8">
        <m/>
        <n v="10.476000000000001"/>
        <n v="0.14410000000000001"/>
        <n v="10"/>
        <n v="8.3520000000000003"/>
        <n v="4.32"/>
        <n v="13.798999999999999"/>
        <n v="5.7"/>
      </sharedItems>
    </cacheField>
    <cacheField name="Suma (fără TVA)" numFmtId="0">
      <sharedItems containsString="0" containsBlank="1" containsNumber="1" minValue="11310.2" maxValue="2300770.9900000002"/>
    </cacheField>
    <cacheField name="Suma (cu TVA)" numFmtId="0">
      <sharedItems containsString="0" containsBlank="1" containsNumber="1" minValue="12215.02" maxValue="2762030"/>
    </cacheField>
    <cacheField name="Model art/ Producător/ Țara de Origine" numFmtId="0">
      <sharedItems containsBlank="1" count="8">
        <m/>
        <s v="HT-43/China /Haitech"/>
        <s v="Wound Plaster 72*25mm/ China/FL Medical Co., Ltd"/>
        <s v="FY1611/ China/Ningbo Foyomed Medical Instruments"/>
        <s v="039.30.004/ Germania/Isolab "/>
        <s v="Disposable Siringe 60ml GT037-100/ China/ Ningbo Greetmed Medical Instruments Co, Ltd"/>
        <s v="One-pc open Pouch (XL by clamp closure) 1087000F/ China/ BAO-Health Instrument Co., Ltd"/>
        <s v="Disposable Vaginal Speculum with side screw GT159-100/China/Ningbo Greetmed Medical Instruments Co, Ltd"/>
      </sharedItems>
    </cacheField>
    <cacheField name="Ofertant" numFmtId="0">
      <sharedItems containsBlank="1" count="7">
        <m/>
        <s v="SOGNO"/>
        <s v="MED-M"/>
        <s v="Medglobalfarm"/>
        <s v="Ecochimie"/>
        <s v="IM Natusana SRL"/>
        <s v="ICS &quot;Farmina&quot; SRL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">
  <r>
    <x v="0"/>
    <x v="0"/>
    <n v="0"/>
    <m/>
    <m/>
    <n v="300"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0"/>
    <n v="200"/>
    <m/>
    <m/>
    <m/>
    <n v="0"/>
    <m/>
    <m/>
    <m/>
    <m/>
    <m/>
    <m/>
    <m/>
    <n v="200"/>
    <m/>
    <n v="150"/>
    <m/>
    <n v="10"/>
    <n v="18"/>
    <m/>
    <m/>
    <m/>
    <m/>
    <m/>
    <n v="20"/>
    <n v="100"/>
    <m/>
    <m/>
    <n v="5"/>
    <m/>
    <m/>
    <m/>
    <m/>
    <n v="35"/>
    <m/>
    <n v="0"/>
    <n v="25"/>
    <m/>
    <m/>
    <m/>
    <m/>
    <m/>
    <m/>
    <m/>
    <n v="80"/>
    <n v="70"/>
    <m/>
    <m/>
    <m/>
    <m/>
    <n v="5"/>
    <n v="50"/>
    <n v="0"/>
    <m/>
    <m/>
    <m/>
    <n v="10"/>
    <m/>
    <m/>
    <n v="20"/>
    <m/>
    <m/>
    <m/>
    <m/>
    <n v="1798"/>
    <m/>
    <m/>
    <m/>
    <m/>
    <x v="0"/>
    <x v="0"/>
    <m/>
    <x v="0"/>
    <x v="0"/>
    <m/>
    <m/>
    <x v="0"/>
    <x v="0"/>
  </r>
  <r>
    <x v="0"/>
    <x v="0"/>
    <n v="0"/>
    <n v="0"/>
    <n v="0"/>
    <n v="22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150"/>
    <n v="0"/>
    <n v="0"/>
    <n v="0"/>
    <n v="0"/>
    <n v="0"/>
    <n v="0"/>
    <n v="0"/>
    <n v="0"/>
    <n v="0"/>
    <n v="0"/>
    <n v="0"/>
    <n v="150"/>
    <n v="0"/>
    <n v="112.5"/>
    <n v="0"/>
    <n v="7.5"/>
    <n v="13.5"/>
    <n v="0"/>
    <n v="0"/>
    <n v="0"/>
    <n v="0"/>
    <n v="0"/>
    <n v="15"/>
    <n v="75"/>
    <n v="0"/>
    <n v="0"/>
    <n v="3.75"/>
    <n v="0"/>
    <n v="0"/>
    <n v="0"/>
    <n v="0"/>
    <n v="26.25"/>
    <n v="0"/>
    <n v="0"/>
    <n v="18.75"/>
    <n v="0"/>
    <n v="0"/>
    <n v="0"/>
    <n v="0"/>
    <n v="0"/>
    <n v="0"/>
    <n v="0"/>
    <n v="60"/>
    <n v="52.5"/>
    <n v="0"/>
    <n v="0"/>
    <n v="0"/>
    <n v="0"/>
    <n v="3.75"/>
    <n v="37.5"/>
    <n v="0"/>
    <n v="0"/>
    <n v="0"/>
    <n v="0"/>
    <n v="7.5"/>
    <n v="0"/>
    <n v="0"/>
    <n v="15"/>
    <n v="0"/>
    <n v="0"/>
    <n v="0"/>
    <n v="0"/>
    <n v="1348.5"/>
    <m/>
    <m/>
    <m/>
    <m/>
    <x v="0"/>
    <x v="0"/>
    <m/>
    <x v="0"/>
    <x v="0"/>
    <m/>
    <m/>
    <x v="0"/>
    <x v="0"/>
  </r>
  <r>
    <x v="1"/>
    <x v="1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20"/>
    <m/>
    <m/>
    <m/>
    <n v="0"/>
    <m/>
    <m/>
    <m/>
    <m/>
    <m/>
    <m/>
    <m/>
    <m/>
    <m/>
    <m/>
    <m/>
    <n v="10"/>
    <m/>
    <m/>
    <m/>
    <m/>
    <m/>
    <m/>
    <n v="30"/>
    <n v="100"/>
    <m/>
    <n v="50"/>
    <m/>
    <m/>
    <m/>
    <m/>
    <m/>
    <m/>
    <m/>
    <n v="0"/>
    <n v="25"/>
    <m/>
    <m/>
    <m/>
    <m/>
    <m/>
    <m/>
    <m/>
    <n v="20"/>
    <n v="50"/>
    <m/>
    <m/>
    <m/>
    <m/>
    <n v="10"/>
    <n v="50"/>
    <n v="0"/>
    <m/>
    <m/>
    <m/>
    <n v="10"/>
    <m/>
    <m/>
    <n v="20"/>
    <m/>
    <m/>
    <n v="84"/>
    <m/>
    <n v="529"/>
    <m/>
    <m/>
    <m/>
    <m/>
    <x v="0"/>
    <x v="0"/>
    <m/>
    <x v="0"/>
    <x v="0"/>
    <m/>
    <m/>
    <x v="0"/>
    <x v="0"/>
  </r>
  <r>
    <x v="1"/>
    <x v="1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15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22.5"/>
    <n v="75"/>
    <n v="0"/>
    <n v="37.5"/>
    <n v="0"/>
    <n v="0"/>
    <n v="0"/>
    <n v="0"/>
    <n v="0"/>
    <n v="0"/>
    <n v="0"/>
    <n v="0"/>
    <n v="18.75"/>
    <n v="0"/>
    <n v="0"/>
    <n v="0"/>
    <n v="0"/>
    <n v="0"/>
    <n v="0"/>
    <n v="0"/>
    <n v="15"/>
    <n v="37.5"/>
    <n v="0"/>
    <n v="0"/>
    <n v="0"/>
    <n v="0"/>
    <n v="7.5"/>
    <n v="37.5"/>
    <n v="0"/>
    <n v="0"/>
    <n v="0"/>
    <n v="0"/>
    <n v="7.5"/>
    <n v="0"/>
    <n v="0"/>
    <n v="15"/>
    <n v="0"/>
    <n v="0"/>
    <n v="63"/>
    <n v="0"/>
    <n v="396.75"/>
    <m/>
    <m/>
    <m/>
    <m/>
    <x v="0"/>
    <x v="0"/>
    <m/>
    <x v="0"/>
    <x v="0"/>
    <m/>
    <m/>
    <x v="0"/>
    <x v="0"/>
  </r>
  <r>
    <x v="2"/>
    <x v="2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70"/>
    <n v="30"/>
    <m/>
    <m/>
    <n v="0"/>
    <m/>
    <m/>
    <m/>
    <m/>
    <n v="20"/>
    <m/>
    <m/>
    <m/>
    <n v="50"/>
    <m/>
    <m/>
    <n v="10"/>
    <n v="5"/>
    <m/>
    <m/>
    <m/>
    <m/>
    <n v="100"/>
    <m/>
    <n v="100"/>
    <m/>
    <m/>
    <m/>
    <m/>
    <n v="25"/>
    <m/>
    <m/>
    <n v="100"/>
    <m/>
    <n v="30"/>
    <n v="75"/>
    <m/>
    <n v="50"/>
    <n v="100"/>
    <m/>
    <m/>
    <m/>
    <m/>
    <n v="80"/>
    <n v="1200"/>
    <m/>
    <m/>
    <m/>
    <m/>
    <n v="20"/>
    <n v="50"/>
    <n v="300"/>
    <m/>
    <m/>
    <n v="200"/>
    <n v="10"/>
    <m/>
    <n v="100"/>
    <n v="20"/>
    <m/>
    <m/>
    <n v="84"/>
    <n v="10"/>
    <n v="2889"/>
    <m/>
    <m/>
    <m/>
    <m/>
    <x v="0"/>
    <x v="0"/>
    <m/>
    <x v="0"/>
    <x v="0"/>
    <m/>
    <m/>
    <x v="0"/>
    <x v="0"/>
  </r>
  <r>
    <x v="2"/>
    <x v="2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52.5"/>
    <n v="22.5"/>
    <n v="0"/>
    <n v="0"/>
    <n v="0"/>
    <n v="0"/>
    <n v="0"/>
    <n v="0"/>
    <n v="0"/>
    <n v="15"/>
    <n v="0"/>
    <n v="0"/>
    <n v="0"/>
    <n v="37.5"/>
    <n v="0"/>
    <n v="0"/>
    <n v="7.5"/>
    <n v="3.75"/>
    <n v="0"/>
    <n v="0"/>
    <n v="0"/>
    <n v="0"/>
    <n v="75"/>
    <n v="0"/>
    <n v="75"/>
    <n v="0"/>
    <n v="0"/>
    <n v="0"/>
    <n v="0"/>
    <n v="18.75"/>
    <n v="0"/>
    <n v="0"/>
    <n v="75"/>
    <n v="0"/>
    <n v="22.5"/>
    <n v="56.25"/>
    <n v="0"/>
    <n v="37.5"/>
    <n v="75"/>
    <n v="0"/>
    <n v="0"/>
    <n v="0"/>
    <n v="0"/>
    <n v="60"/>
    <n v="900"/>
    <n v="0"/>
    <n v="0"/>
    <n v="0"/>
    <n v="0"/>
    <n v="15"/>
    <n v="37.5"/>
    <n v="225"/>
    <n v="0"/>
    <n v="0"/>
    <n v="150"/>
    <n v="7.5"/>
    <n v="0"/>
    <n v="75"/>
    <n v="15"/>
    <n v="0"/>
    <n v="0"/>
    <n v="63"/>
    <n v="7.5"/>
    <n v="2166.75"/>
    <m/>
    <m/>
    <m/>
    <m/>
    <x v="0"/>
    <x v="0"/>
    <m/>
    <x v="0"/>
    <x v="0"/>
    <m/>
    <m/>
    <x v="0"/>
    <x v="0"/>
  </r>
  <r>
    <x v="3"/>
    <x v="3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500"/>
    <m/>
    <m/>
    <n v="0"/>
    <m/>
    <m/>
    <n v="500"/>
    <m/>
    <n v="50"/>
    <m/>
    <m/>
    <m/>
    <m/>
    <m/>
    <m/>
    <n v="10"/>
    <n v="10"/>
    <m/>
    <m/>
    <m/>
    <n v="2000"/>
    <m/>
    <n v="5"/>
    <n v="100"/>
    <m/>
    <n v="100"/>
    <n v="5"/>
    <m/>
    <m/>
    <m/>
    <n v="50"/>
    <n v="720"/>
    <m/>
    <n v="100"/>
    <n v="50"/>
    <m/>
    <n v="30"/>
    <m/>
    <n v="100"/>
    <m/>
    <m/>
    <n v="50"/>
    <n v="130"/>
    <n v="500"/>
    <m/>
    <m/>
    <m/>
    <m/>
    <m/>
    <n v="150"/>
    <n v="100"/>
    <m/>
    <m/>
    <n v="100"/>
    <n v="50"/>
    <n v="150"/>
    <m/>
    <m/>
    <m/>
    <m/>
    <n v="60"/>
    <n v="20"/>
    <n v="5690"/>
    <m/>
    <m/>
    <m/>
    <m/>
    <x v="0"/>
    <x v="0"/>
    <m/>
    <x v="0"/>
    <x v="0"/>
    <m/>
    <m/>
    <x v="0"/>
    <x v="0"/>
  </r>
  <r>
    <x v="4"/>
    <x v="3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"/>
    <n v="375"/>
    <n v="0"/>
    <n v="0"/>
    <n v="0"/>
    <n v="0"/>
    <n v="0"/>
    <n v="375"/>
    <n v="0"/>
    <n v="38"/>
    <n v="0"/>
    <n v="0"/>
    <n v="0"/>
    <n v="0"/>
    <n v="0"/>
    <n v="0"/>
    <n v="7"/>
    <n v="7"/>
    <n v="0"/>
    <n v="0"/>
    <n v="0"/>
    <n v="1500"/>
    <n v="0"/>
    <n v="4"/>
    <n v="75"/>
    <n v="0"/>
    <n v="75"/>
    <n v="4"/>
    <n v="0"/>
    <n v="0"/>
    <n v="0"/>
    <n v="37"/>
    <n v="540"/>
    <n v="0"/>
    <n v="75"/>
    <n v="38"/>
    <n v="0"/>
    <n v="23"/>
    <n v="0"/>
    <n v="75"/>
    <n v="0"/>
    <n v="0"/>
    <n v="37"/>
    <n v="98"/>
    <n v="375"/>
    <n v="0"/>
    <n v="0"/>
    <n v="0"/>
    <n v="0"/>
    <n v="0"/>
    <n v="112"/>
    <n v="75"/>
    <n v="0"/>
    <n v="0"/>
    <n v="75"/>
    <n v="38"/>
    <n v="112"/>
    <n v="0"/>
    <n v="0"/>
    <n v="0"/>
    <n v="0"/>
    <n v="45"/>
    <n v="15"/>
    <n v="4268"/>
    <m/>
    <n v="0"/>
    <m/>
    <n v="4"/>
    <x v="1"/>
    <x v="1"/>
    <n v="4268"/>
    <x v="1"/>
    <x v="1"/>
    <n v="41399.599999999999"/>
    <n v="44711.57"/>
    <x v="1"/>
    <x v="1"/>
  </r>
  <r>
    <x v="5"/>
    <x v="4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n v="300"/>
    <m/>
    <m/>
    <m/>
    <m/>
    <m/>
    <m/>
    <m/>
    <m/>
    <n v="10"/>
    <m/>
    <m/>
    <m/>
    <m/>
    <n v="500"/>
    <m/>
    <m/>
    <n v="100"/>
    <m/>
    <n v="100"/>
    <n v="5"/>
    <m/>
    <m/>
    <m/>
    <m/>
    <m/>
    <m/>
    <n v="40"/>
    <n v="50"/>
    <m/>
    <n v="20"/>
    <n v="100"/>
    <m/>
    <m/>
    <m/>
    <m/>
    <m/>
    <n v="50"/>
    <m/>
    <m/>
    <m/>
    <m/>
    <m/>
    <m/>
    <n v="50"/>
    <m/>
    <n v="20"/>
    <n v="100"/>
    <n v="10"/>
    <n v="100"/>
    <m/>
    <m/>
    <m/>
    <m/>
    <m/>
    <m/>
    <n v="1555"/>
    <m/>
    <m/>
    <m/>
    <m/>
    <x v="0"/>
    <x v="0"/>
    <m/>
    <x v="0"/>
    <x v="0"/>
    <m/>
    <m/>
    <x v="0"/>
    <x v="0"/>
  </r>
  <r>
    <x v="6"/>
    <x v="4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"/>
    <n v="0"/>
    <n v="0"/>
    <n v="0"/>
    <n v="0"/>
    <n v="0"/>
    <n v="0"/>
    <n v="0"/>
    <n v="0"/>
    <n v="7"/>
    <n v="0"/>
    <n v="0"/>
    <n v="0"/>
    <n v="0"/>
    <n v="375"/>
    <n v="0"/>
    <n v="0"/>
    <n v="75"/>
    <n v="0"/>
    <n v="75"/>
    <n v="4"/>
    <n v="0"/>
    <n v="0"/>
    <n v="0"/>
    <n v="0"/>
    <n v="0"/>
    <n v="0"/>
    <n v="30"/>
    <n v="38"/>
    <n v="0"/>
    <n v="15"/>
    <n v="75"/>
    <n v="0"/>
    <n v="0"/>
    <n v="0"/>
    <n v="0"/>
    <n v="0"/>
    <n v="37"/>
    <n v="0"/>
    <n v="0"/>
    <n v="0"/>
    <n v="0"/>
    <n v="0"/>
    <n v="0"/>
    <n v="38"/>
    <n v="0"/>
    <n v="15"/>
    <n v="75"/>
    <n v="7"/>
    <n v="75"/>
    <n v="0"/>
    <n v="0"/>
    <n v="0"/>
    <n v="0"/>
    <n v="0"/>
    <n v="0"/>
    <n v="1166"/>
    <m/>
    <n v="0"/>
    <m/>
    <n v="5"/>
    <x v="2"/>
    <x v="2"/>
    <n v="1166"/>
    <x v="1"/>
    <x v="1"/>
    <n v="11310.2"/>
    <n v="12215.02"/>
    <x v="1"/>
    <x v="1"/>
  </r>
  <r>
    <x v="7"/>
    <x v="5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0"/>
    <m/>
    <n v="120"/>
    <m/>
    <m/>
    <n v="0"/>
    <m/>
    <m/>
    <n v="500"/>
    <m/>
    <n v="100"/>
    <n v="3500"/>
    <m/>
    <n v="1000"/>
    <m/>
    <n v="50"/>
    <m/>
    <n v="5"/>
    <m/>
    <m/>
    <m/>
    <m/>
    <m/>
    <m/>
    <n v="15"/>
    <n v="100"/>
    <m/>
    <n v="20"/>
    <m/>
    <m/>
    <m/>
    <m/>
    <n v="50"/>
    <m/>
    <n v="20"/>
    <n v="0"/>
    <n v="150"/>
    <m/>
    <n v="20"/>
    <m/>
    <m/>
    <m/>
    <m/>
    <m/>
    <m/>
    <m/>
    <m/>
    <n v="100"/>
    <m/>
    <m/>
    <m/>
    <n v="50"/>
    <n v="0"/>
    <m/>
    <m/>
    <n v="100"/>
    <n v="30"/>
    <n v="300"/>
    <m/>
    <m/>
    <m/>
    <m/>
    <m/>
    <m/>
    <n v="9230"/>
    <m/>
    <m/>
    <m/>
    <m/>
    <x v="0"/>
    <x v="0"/>
    <m/>
    <x v="0"/>
    <x v="0"/>
    <m/>
    <m/>
    <x v="0"/>
    <x v="0"/>
  </r>
  <r>
    <x v="8"/>
    <x v="5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0"/>
    <n v="0"/>
    <n v="90"/>
    <n v="0"/>
    <n v="0"/>
    <n v="0"/>
    <n v="0"/>
    <n v="0"/>
    <n v="375"/>
    <n v="0"/>
    <n v="75"/>
    <n v="2625"/>
    <n v="0"/>
    <n v="750"/>
    <n v="0"/>
    <n v="38"/>
    <n v="0"/>
    <n v="4"/>
    <n v="0"/>
    <n v="0"/>
    <n v="0"/>
    <n v="0"/>
    <n v="0"/>
    <n v="0"/>
    <n v="11"/>
    <n v="75"/>
    <n v="0"/>
    <n v="15"/>
    <n v="0"/>
    <n v="0"/>
    <n v="0"/>
    <n v="0"/>
    <n v="38"/>
    <n v="0"/>
    <n v="15"/>
    <n v="0"/>
    <n v="112"/>
    <n v="0"/>
    <n v="15"/>
    <n v="0"/>
    <n v="0"/>
    <n v="0"/>
    <n v="0"/>
    <n v="0"/>
    <n v="0"/>
    <n v="0"/>
    <n v="0"/>
    <n v="75"/>
    <n v="0"/>
    <n v="0"/>
    <n v="0"/>
    <n v="38"/>
    <n v="0"/>
    <n v="0"/>
    <n v="0"/>
    <n v="75"/>
    <n v="22"/>
    <n v="225"/>
    <n v="0"/>
    <n v="0"/>
    <n v="0"/>
    <n v="0"/>
    <n v="0"/>
    <n v="0"/>
    <n v="6923"/>
    <m/>
    <n v="0"/>
    <m/>
    <n v="6"/>
    <x v="3"/>
    <x v="3"/>
    <n v="6923"/>
    <x v="1"/>
    <x v="1"/>
    <n v="67153.100000000006"/>
    <n v="72525.350000000006"/>
    <x v="1"/>
    <x v="1"/>
  </r>
  <r>
    <x v="9"/>
    <x v="6"/>
    <n v="10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00"/>
    <m/>
    <m/>
    <m/>
    <n v="0"/>
    <m/>
    <m/>
    <m/>
    <m/>
    <m/>
    <m/>
    <m/>
    <n v="2500"/>
    <m/>
    <n v="50"/>
    <m/>
    <n v="5"/>
    <m/>
    <m/>
    <m/>
    <m/>
    <m/>
    <m/>
    <m/>
    <n v="100"/>
    <m/>
    <m/>
    <m/>
    <m/>
    <m/>
    <m/>
    <n v="50"/>
    <m/>
    <n v="10"/>
    <n v="0"/>
    <n v="150"/>
    <m/>
    <m/>
    <n v="100"/>
    <m/>
    <m/>
    <m/>
    <m/>
    <m/>
    <n v="50"/>
    <m/>
    <m/>
    <m/>
    <m/>
    <m/>
    <n v="50"/>
    <n v="0"/>
    <m/>
    <m/>
    <m/>
    <n v="10"/>
    <m/>
    <m/>
    <m/>
    <m/>
    <m/>
    <m/>
    <m/>
    <n v="3875"/>
    <m/>
    <m/>
    <m/>
    <m/>
    <x v="0"/>
    <x v="0"/>
    <m/>
    <x v="0"/>
    <x v="0"/>
    <m/>
    <m/>
    <x v="0"/>
    <x v="0"/>
  </r>
  <r>
    <x v="10"/>
    <x v="6"/>
    <n v="7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5"/>
    <n v="0"/>
    <n v="0"/>
    <n v="0"/>
    <n v="0"/>
    <n v="0"/>
    <n v="0"/>
    <n v="0"/>
    <n v="0"/>
    <n v="0"/>
    <n v="0"/>
    <n v="0"/>
    <n v="1875"/>
    <n v="0"/>
    <n v="37"/>
    <n v="0"/>
    <n v="4"/>
    <n v="0"/>
    <n v="0"/>
    <n v="0"/>
    <n v="0"/>
    <n v="0"/>
    <n v="0"/>
    <n v="0"/>
    <n v="75"/>
    <n v="0"/>
    <n v="0"/>
    <n v="0"/>
    <n v="0"/>
    <n v="0"/>
    <n v="0"/>
    <n v="37"/>
    <n v="0"/>
    <n v="8"/>
    <n v="0"/>
    <n v="112"/>
    <n v="0"/>
    <n v="0"/>
    <n v="75"/>
    <n v="0"/>
    <n v="0"/>
    <n v="0"/>
    <n v="0"/>
    <n v="0"/>
    <n v="38"/>
    <n v="0"/>
    <n v="0"/>
    <n v="0"/>
    <n v="0"/>
    <n v="0"/>
    <n v="38"/>
    <n v="0"/>
    <n v="0"/>
    <n v="0"/>
    <n v="0"/>
    <n v="7"/>
    <n v="0"/>
    <n v="0"/>
    <n v="0"/>
    <n v="0"/>
    <n v="0"/>
    <n v="0"/>
    <n v="0"/>
    <n v="2906"/>
    <m/>
    <n v="0"/>
    <m/>
    <n v="7"/>
    <x v="4"/>
    <x v="4"/>
    <n v="2906"/>
    <x v="1"/>
    <x v="1"/>
    <n v="28188.2"/>
    <n v="30443.26"/>
    <x v="1"/>
    <x v="1"/>
  </r>
  <r>
    <x v="11"/>
    <x v="7"/>
    <n v="10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50"/>
    <m/>
    <m/>
    <m/>
    <n v="0"/>
    <m/>
    <m/>
    <m/>
    <m/>
    <m/>
    <m/>
    <m/>
    <n v="2000"/>
    <m/>
    <n v="50"/>
    <m/>
    <n v="5"/>
    <m/>
    <m/>
    <m/>
    <m/>
    <m/>
    <m/>
    <m/>
    <m/>
    <m/>
    <m/>
    <m/>
    <m/>
    <m/>
    <m/>
    <m/>
    <m/>
    <n v="10"/>
    <n v="0"/>
    <m/>
    <m/>
    <m/>
    <n v="100"/>
    <m/>
    <m/>
    <m/>
    <m/>
    <m/>
    <n v="50"/>
    <m/>
    <m/>
    <n v="100"/>
    <m/>
    <m/>
    <m/>
    <n v="0"/>
    <m/>
    <m/>
    <n v="10"/>
    <n v="10"/>
    <m/>
    <m/>
    <m/>
    <m/>
    <m/>
    <m/>
    <m/>
    <n v="3285"/>
    <m/>
    <m/>
    <m/>
    <m/>
    <x v="0"/>
    <x v="0"/>
    <m/>
    <x v="0"/>
    <x v="0"/>
    <m/>
    <m/>
    <x v="0"/>
    <x v="0"/>
  </r>
  <r>
    <x v="12"/>
    <x v="7"/>
    <n v="7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7"/>
    <n v="0"/>
    <n v="0"/>
    <n v="0"/>
    <n v="0"/>
    <n v="0"/>
    <n v="0"/>
    <n v="0"/>
    <n v="0"/>
    <n v="0"/>
    <n v="0"/>
    <n v="0"/>
    <n v="1500"/>
    <n v="0"/>
    <n v="37"/>
    <n v="0"/>
    <n v="4"/>
    <n v="0"/>
    <n v="0"/>
    <n v="0"/>
    <n v="0"/>
    <n v="0"/>
    <n v="0"/>
    <n v="0"/>
    <n v="0"/>
    <n v="0"/>
    <n v="0"/>
    <n v="0"/>
    <n v="0"/>
    <n v="0"/>
    <n v="0"/>
    <n v="0"/>
    <n v="0"/>
    <n v="8"/>
    <n v="0"/>
    <n v="0"/>
    <n v="0"/>
    <n v="0"/>
    <n v="75"/>
    <n v="0"/>
    <n v="0"/>
    <n v="0"/>
    <n v="0"/>
    <n v="0"/>
    <n v="37"/>
    <n v="0"/>
    <n v="0"/>
    <n v="75"/>
    <n v="0"/>
    <n v="0"/>
    <n v="0"/>
    <n v="0"/>
    <n v="0"/>
    <n v="0"/>
    <n v="8"/>
    <n v="8"/>
    <n v="0"/>
    <n v="0"/>
    <n v="0"/>
    <n v="0"/>
    <n v="0"/>
    <n v="0"/>
    <n v="0"/>
    <n v="2464"/>
    <m/>
    <n v="0"/>
    <m/>
    <n v="8"/>
    <x v="5"/>
    <x v="5"/>
    <n v="2464"/>
    <x v="1"/>
    <x v="1"/>
    <n v="23900.799999999999"/>
    <n v="25812.86"/>
    <x v="1"/>
    <x v="1"/>
  </r>
  <r>
    <x v="13"/>
    <x v="8"/>
    <n v="100"/>
    <m/>
    <m/>
    <n v="20"/>
    <n v="4"/>
    <m/>
    <m/>
    <m/>
    <m/>
    <m/>
    <m/>
    <m/>
    <m/>
    <x v="0"/>
    <m/>
    <m/>
    <n v="3"/>
    <m/>
    <m/>
    <m/>
    <m/>
    <m/>
    <m/>
    <m/>
    <m/>
    <m/>
    <m/>
    <m/>
    <x v="2"/>
    <m/>
    <n v="5"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n v="200"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n v="5"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"/>
    <n v="70"/>
    <n v="1200"/>
    <m/>
    <m/>
    <n v="0"/>
    <m/>
    <m/>
    <n v="240"/>
    <m/>
    <m/>
    <n v="30"/>
    <m/>
    <m/>
    <m/>
    <m/>
    <m/>
    <m/>
    <m/>
    <n v="10"/>
    <m/>
    <m/>
    <n v="200"/>
    <m/>
    <m/>
    <n v="100"/>
    <m/>
    <m/>
    <m/>
    <m/>
    <m/>
    <m/>
    <m/>
    <n v="50"/>
    <m/>
    <n v="0"/>
    <m/>
    <n v="50"/>
    <n v="30"/>
    <m/>
    <m/>
    <m/>
    <m/>
    <m/>
    <m/>
    <n v="200"/>
    <m/>
    <m/>
    <m/>
    <m/>
    <m/>
    <m/>
    <n v="0"/>
    <m/>
    <m/>
    <m/>
    <m/>
    <m/>
    <m/>
    <m/>
    <m/>
    <m/>
    <m/>
    <m/>
    <n v="2722"/>
    <m/>
    <m/>
    <m/>
    <m/>
    <x v="0"/>
    <x v="0"/>
    <m/>
    <x v="0"/>
    <x v="0"/>
    <m/>
    <m/>
    <x v="0"/>
    <x v="0"/>
  </r>
  <r>
    <x v="14"/>
    <x v="8"/>
    <n v="75"/>
    <n v="0"/>
    <n v="0"/>
    <n v="15"/>
    <n v="3"/>
    <n v="0"/>
    <n v="0"/>
    <n v="0"/>
    <n v="0"/>
    <n v="0"/>
    <n v="0"/>
    <n v="0"/>
    <n v="0"/>
    <x v="1"/>
    <n v="0"/>
    <n v="0"/>
    <n v="2.25"/>
    <n v="0"/>
    <n v="0"/>
    <n v="0"/>
    <n v="0"/>
    <n v="0"/>
    <n v="0"/>
    <n v="0"/>
    <n v="0"/>
    <n v="0"/>
    <n v="0"/>
    <n v="0"/>
    <x v="3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15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52.5"/>
    <n v="900"/>
    <n v="0"/>
    <n v="0"/>
    <n v="0"/>
    <n v="0"/>
    <n v="0"/>
    <n v="180"/>
    <n v="0"/>
    <n v="0"/>
    <n v="22.5"/>
    <n v="0"/>
    <n v="0"/>
    <n v="0"/>
    <n v="0"/>
    <n v="0"/>
    <n v="0"/>
    <n v="0"/>
    <n v="7.5"/>
    <n v="0"/>
    <n v="0"/>
    <n v="150"/>
    <n v="0"/>
    <n v="0"/>
    <n v="75"/>
    <n v="0"/>
    <n v="0"/>
    <n v="0"/>
    <n v="0"/>
    <n v="0"/>
    <n v="0"/>
    <n v="0"/>
    <n v="37.5"/>
    <n v="0"/>
    <n v="0"/>
    <n v="0"/>
    <n v="37.5"/>
    <n v="22.5"/>
    <n v="0"/>
    <n v="0"/>
    <n v="0"/>
    <n v="0"/>
    <n v="0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1.5"/>
    <m/>
    <m/>
    <m/>
    <m/>
    <x v="0"/>
    <x v="0"/>
    <m/>
    <x v="0"/>
    <x v="0"/>
    <m/>
    <m/>
    <x v="0"/>
    <x v="0"/>
  </r>
  <r>
    <x v="15"/>
    <x v="9"/>
    <n v="0"/>
    <m/>
    <m/>
    <m/>
    <m/>
    <m/>
    <m/>
    <m/>
    <m/>
    <m/>
    <m/>
    <m/>
    <m/>
    <x v="0"/>
    <m/>
    <m/>
    <m/>
    <m/>
    <m/>
    <m/>
    <m/>
    <m/>
    <m/>
    <m/>
    <m/>
    <m/>
    <n v="30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0"/>
    <m/>
    <m/>
    <n v="50"/>
    <n v="100"/>
    <m/>
    <m/>
    <m/>
    <n v="0"/>
    <m/>
    <m/>
    <m/>
    <m/>
    <m/>
    <n v="2000"/>
    <m/>
    <n v="2000"/>
    <m/>
    <m/>
    <m/>
    <n v="300"/>
    <m/>
    <m/>
    <n v="15"/>
    <m/>
    <m/>
    <m/>
    <m/>
    <n v="100"/>
    <m/>
    <m/>
    <n v="50"/>
    <m/>
    <m/>
    <m/>
    <n v="30"/>
    <n v="500"/>
    <m/>
    <n v="0"/>
    <m/>
    <m/>
    <m/>
    <m/>
    <m/>
    <m/>
    <m/>
    <m/>
    <m/>
    <m/>
    <n v="5"/>
    <m/>
    <m/>
    <m/>
    <m/>
    <m/>
    <n v="0"/>
    <m/>
    <m/>
    <m/>
    <m/>
    <m/>
    <m/>
    <n v="100"/>
    <m/>
    <m/>
    <m/>
    <m/>
    <n v="5700"/>
    <m/>
    <m/>
    <m/>
    <m/>
    <x v="0"/>
    <x v="0"/>
    <m/>
    <x v="0"/>
    <x v="0"/>
    <m/>
    <m/>
    <x v="0"/>
    <x v="0"/>
  </r>
  <r>
    <x v="16"/>
    <x v="9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225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.5"/>
    <n v="0"/>
    <n v="0"/>
    <n v="37.5"/>
    <n v="75"/>
    <n v="0"/>
    <n v="0"/>
    <n v="0"/>
    <n v="0"/>
    <n v="0"/>
    <n v="0"/>
    <n v="0"/>
    <n v="0"/>
    <n v="0"/>
    <n v="1500"/>
    <n v="0"/>
    <n v="1500"/>
    <n v="0"/>
    <n v="0"/>
    <n v="0"/>
    <n v="225"/>
    <n v="0"/>
    <n v="0"/>
    <n v="11.25"/>
    <n v="0"/>
    <n v="0"/>
    <n v="0"/>
    <n v="0"/>
    <n v="75"/>
    <n v="0"/>
    <n v="0"/>
    <n v="37.5"/>
    <n v="0"/>
    <n v="0"/>
    <n v="0"/>
    <n v="22.5"/>
    <n v="375"/>
    <n v="0"/>
    <n v="0"/>
    <n v="0"/>
    <n v="0"/>
    <n v="0"/>
    <n v="0"/>
    <n v="0"/>
    <n v="0"/>
    <n v="0"/>
    <n v="0"/>
    <n v="0"/>
    <n v="0"/>
    <n v="3.75"/>
    <n v="0"/>
    <n v="0"/>
    <n v="0"/>
    <n v="0"/>
    <n v="0"/>
    <n v="0"/>
    <n v="0"/>
    <n v="0"/>
    <n v="0"/>
    <n v="0"/>
    <n v="0"/>
    <n v="0"/>
    <n v="75"/>
    <n v="0"/>
    <n v="0"/>
    <n v="0"/>
    <m/>
    <n v="4275"/>
    <m/>
    <m/>
    <m/>
    <m/>
    <x v="0"/>
    <x v="0"/>
    <m/>
    <x v="0"/>
    <x v="0"/>
    <m/>
    <m/>
    <x v="0"/>
    <x v="0"/>
  </r>
  <r>
    <x v="17"/>
    <x v="10"/>
    <n v="0"/>
    <m/>
    <m/>
    <m/>
    <m/>
    <m/>
    <m/>
    <m/>
    <m/>
    <m/>
    <m/>
    <m/>
    <m/>
    <x v="0"/>
    <m/>
    <m/>
    <m/>
    <m/>
    <m/>
    <m/>
    <m/>
    <m/>
    <m/>
    <m/>
    <m/>
    <m/>
    <m/>
    <m/>
    <x v="4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0"/>
    <m/>
    <m/>
    <n v="1200"/>
    <m/>
    <m/>
    <n v="10"/>
    <n v="0"/>
    <m/>
    <m/>
    <m/>
    <m/>
    <n v="1000"/>
    <m/>
    <m/>
    <n v="1000"/>
    <m/>
    <m/>
    <m/>
    <n v="500"/>
    <m/>
    <m/>
    <m/>
    <n v="7600"/>
    <m/>
    <m/>
    <m/>
    <n v="100"/>
    <m/>
    <m/>
    <m/>
    <m/>
    <m/>
    <m/>
    <n v="30"/>
    <n v="1050"/>
    <m/>
    <n v="0"/>
    <n v="100"/>
    <m/>
    <n v="200"/>
    <m/>
    <m/>
    <m/>
    <m/>
    <m/>
    <n v="30"/>
    <m/>
    <n v="5"/>
    <m/>
    <m/>
    <m/>
    <n v="100"/>
    <m/>
    <n v="0"/>
    <n v="50"/>
    <n v="20"/>
    <m/>
    <m/>
    <m/>
    <m/>
    <m/>
    <m/>
    <m/>
    <m/>
    <m/>
    <n v="13515"/>
    <m/>
    <m/>
    <m/>
    <m/>
    <x v="0"/>
    <x v="0"/>
    <m/>
    <x v="0"/>
    <x v="0"/>
    <m/>
    <m/>
    <x v="0"/>
    <x v="0"/>
  </r>
  <r>
    <x v="18"/>
    <x v="1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0"/>
    <n v="0"/>
    <n v="900"/>
    <n v="0"/>
    <n v="0"/>
    <n v="7.5"/>
    <n v="0"/>
    <n v="0"/>
    <n v="0"/>
    <n v="0"/>
    <n v="0"/>
    <n v="750"/>
    <n v="0"/>
    <n v="0"/>
    <n v="750"/>
    <n v="0"/>
    <n v="0"/>
    <n v="0"/>
    <n v="375"/>
    <n v="0"/>
    <n v="0"/>
    <n v="0"/>
    <n v="5700"/>
    <n v="0"/>
    <n v="0"/>
    <n v="0"/>
    <n v="75"/>
    <n v="0"/>
    <n v="0"/>
    <n v="0"/>
    <n v="0"/>
    <n v="0"/>
    <n v="0"/>
    <n v="22.5"/>
    <n v="787.5"/>
    <n v="0"/>
    <n v="0"/>
    <n v="75"/>
    <n v="0"/>
    <n v="150"/>
    <n v="0"/>
    <n v="0"/>
    <n v="0"/>
    <n v="0"/>
    <n v="0"/>
    <n v="22.5"/>
    <n v="0"/>
    <n v="3.75"/>
    <n v="0"/>
    <n v="0"/>
    <n v="0"/>
    <n v="75"/>
    <n v="0"/>
    <n v="0"/>
    <n v="37.5"/>
    <n v="15"/>
    <n v="0"/>
    <n v="0"/>
    <n v="0"/>
    <n v="0"/>
    <n v="0"/>
    <n v="0"/>
    <n v="0"/>
    <n v="0"/>
    <n v="0"/>
    <n v="10136.25"/>
    <m/>
    <m/>
    <m/>
    <m/>
    <x v="0"/>
    <x v="0"/>
    <m/>
    <x v="0"/>
    <x v="0"/>
    <m/>
    <m/>
    <x v="0"/>
    <x v="0"/>
  </r>
  <r>
    <x v="19"/>
    <x v="11"/>
    <n v="0"/>
    <m/>
    <m/>
    <m/>
    <m/>
    <m/>
    <m/>
    <m/>
    <m/>
    <m/>
    <m/>
    <m/>
    <m/>
    <x v="0"/>
    <m/>
    <m/>
    <m/>
    <m/>
    <m/>
    <m/>
    <m/>
    <m/>
    <m/>
    <m/>
    <m/>
    <m/>
    <n v="30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m/>
    <m/>
    <m/>
    <n v="100"/>
    <m/>
    <m/>
    <n v="10"/>
    <n v="0"/>
    <m/>
    <m/>
    <m/>
    <m/>
    <m/>
    <m/>
    <m/>
    <n v="2000"/>
    <m/>
    <m/>
    <m/>
    <n v="300"/>
    <m/>
    <m/>
    <n v="15"/>
    <m/>
    <m/>
    <m/>
    <m/>
    <n v="100"/>
    <m/>
    <m/>
    <n v="50"/>
    <m/>
    <m/>
    <m/>
    <m/>
    <n v="1030"/>
    <n v="0"/>
    <n v="0"/>
    <m/>
    <n v="100"/>
    <m/>
    <m/>
    <m/>
    <m/>
    <m/>
    <m/>
    <m/>
    <m/>
    <n v="5"/>
    <m/>
    <m/>
    <m/>
    <n v="50"/>
    <m/>
    <n v="400"/>
    <n v="50"/>
    <n v="10"/>
    <m/>
    <n v="100"/>
    <m/>
    <m/>
    <m/>
    <m/>
    <m/>
    <m/>
    <m/>
    <n v="4720"/>
    <m/>
    <m/>
    <m/>
    <m/>
    <x v="0"/>
    <x v="0"/>
    <m/>
    <x v="0"/>
    <x v="0"/>
    <m/>
    <m/>
    <x v="0"/>
    <x v="0"/>
  </r>
  <r>
    <x v="20"/>
    <x v="11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225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75"/>
    <n v="0"/>
    <n v="0"/>
    <n v="7.5"/>
    <n v="0"/>
    <n v="0"/>
    <n v="0"/>
    <n v="0"/>
    <n v="0"/>
    <n v="0"/>
    <n v="0"/>
    <n v="0"/>
    <n v="1500"/>
    <n v="0"/>
    <n v="0"/>
    <n v="0"/>
    <n v="225"/>
    <n v="0"/>
    <n v="0"/>
    <n v="11.25"/>
    <n v="0"/>
    <n v="0"/>
    <n v="0"/>
    <n v="0"/>
    <n v="75"/>
    <n v="0"/>
    <n v="0"/>
    <n v="37.5"/>
    <n v="0"/>
    <n v="0"/>
    <n v="0"/>
    <n v="0"/>
    <n v="772.5"/>
    <n v="0"/>
    <n v="0"/>
    <n v="0"/>
    <n v="75"/>
    <n v="0"/>
    <n v="0"/>
    <n v="0"/>
    <n v="0"/>
    <n v="0"/>
    <n v="0"/>
    <n v="0"/>
    <n v="0"/>
    <n v="3.75"/>
    <n v="0"/>
    <n v="0"/>
    <n v="0"/>
    <n v="37.5"/>
    <n v="0"/>
    <n v="300"/>
    <n v="37.5"/>
    <n v="7.5"/>
    <n v="0"/>
    <n v="75"/>
    <n v="0"/>
    <n v="0"/>
    <n v="0"/>
    <n v="0"/>
    <n v="0"/>
    <n v="0"/>
    <n v="0"/>
    <n v="3540"/>
    <m/>
    <m/>
    <m/>
    <m/>
    <x v="0"/>
    <x v="0"/>
    <m/>
    <x v="0"/>
    <x v="0"/>
    <m/>
    <m/>
    <x v="0"/>
    <x v="0"/>
  </r>
  <r>
    <x v="21"/>
    <x v="12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8000"/>
    <m/>
    <n v="15000"/>
    <n v="850"/>
    <m/>
    <m/>
    <n v="20"/>
    <n v="0"/>
    <m/>
    <m/>
    <n v="500"/>
    <m/>
    <n v="1000"/>
    <n v="7200"/>
    <m/>
    <n v="5000"/>
    <m/>
    <m/>
    <m/>
    <n v="300"/>
    <m/>
    <n v="200"/>
    <m/>
    <n v="6800"/>
    <m/>
    <m/>
    <m/>
    <n v="100"/>
    <m/>
    <m/>
    <m/>
    <m/>
    <m/>
    <m/>
    <n v="30"/>
    <n v="1600"/>
    <n v="0"/>
    <n v="20"/>
    <n v="300"/>
    <m/>
    <n v="200"/>
    <m/>
    <m/>
    <m/>
    <m/>
    <m/>
    <n v="20"/>
    <m/>
    <n v="5"/>
    <m/>
    <m/>
    <m/>
    <m/>
    <m/>
    <n v="0"/>
    <n v="50"/>
    <n v="20"/>
    <m/>
    <m/>
    <n v="200"/>
    <m/>
    <m/>
    <m/>
    <m/>
    <m/>
    <m/>
    <n v="47515"/>
    <m/>
    <m/>
    <m/>
    <m/>
    <x v="0"/>
    <x v="0"/>
    <m/>
    <x v="0"/>
    <x v="0"/>
    <m/>
    <m/>
    <x v="0"/>
    <x v="0"/>
  </r>
  <r>
    <x v="22"/>
    <x v="12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6000"/>
    <n v="0"/>
    <n v="11250"/>
    <n v="637.5"/>
    <n v="0"/>
    <n v="0"/>
    <n v="15"/>
    <n v="0"/>
    <n v="0"/>
    <n v="0"/>
    <n v="375"/>
    <n v="0"/>
    <n v="750"/>
    <n v="5400"/>
    <n v="0"/>
    <n v="3750"/>
    <n v="0"/>
    <n v="0"/>
    <n v="0"/>
    <n v="225"/>
    <n v="0"/>
    <n v="150"/>
    <n v="0"/>
    <n v="5100"/>
    <n v="0"/>
    <n v="0"/>
    <n v="0"/>
    <n v="75"/>
    <n v="0"/>
    <n v="0"/>
    <n v="0"/>
    <n v="0"/>
    <n v="0"/>
    <n v="0"/>
    <n v="22.5"/>
    <n v="1200"/>
    <n v="0"/>
    <n v="15"/>
    <n v="225"/>
    <n v="0"/>
    <n v="150"/>
    <n v="0"/>
    <n v="0"/>
    <n v="0"/>
    <n v="0"/>
    <n v="0"/>
    <n v="15"/>
    <n v="0"/>
    <n v="3.75"/>
    <n v="0"/>
    <n v="0"/>
    <n v="0"/>
    <n v="0"/>
    <n v="0"/>
    <n v="0"/>
    <n v="37.5"/>
    <n v="15"/>
    <n v="0"/>
    <n v="0"/>
    <n v="150"/>
    <n v="0"/>
    <n v="0"/>
    <n v="0"/>
    <n v="0"/>
    <n v="0"/>
    <n v="0"/>
    <n v="35636.25"/>
    <m/>
    <m/>
    <m/>
    <m/>
    <x v="0"/>
    <x v="0"/>
    <m/>
    <x v="0"/>
    <x v="0"/>
    <m/>
    <m/>
    <x v="0"/>
    <x v="0"/>
  </r>
  <r>
    <x v="23"/>
    <x v="13"/>
    <n v="0"/>
    <m/>
    <m/>
    <m/>
    <m/>
    <m/>
    <m/>
    <m/>
    <m/>
    <m/>
    <m/>
    <m/>
    <m/>
    <x v="0"/>
    <m/>
    <m/>
    <m/>
    <m/>
    <m/>
    <m/>
    <m/>
    <m/>
    <m/>
    <m/>
    <m/>
    <m/>
    <n v="40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m/>
    <m/>
    <m/>
    <n v="50"/>
    <m/>
    <m/>
    <m/>
    <n v="10"/>
    <m/>
    <m/>
    <m/>
    <m/>
    <m/>
    <m/>
    <m/>
    <n v="5000"/>
    <m/>
    <m/>
    <m/>
    <n v="200"/>
    <m/>
    <m/>
    <m/>
    <m/>
    <n v="500"/>
    <m/>
    <m/>
    <n v="100"/>
    <m/>
    <m/>
    <m/>
    <m/>
    <m/>
    <m/>
    <n v="20"/>
    <n v="220"/>
    <n v="100"/>
    <n v="0"/>
    <m/>
    <m/>
    <m/>
    <m/>
    <m/>
    <m/>
    <m/>
    <m/>
    <m/>
    <m/>
    <n v="5"/>
    <m/>
    <m/>
    <m/>
    <n v="60"/>
    <m/>
    <n v="0"/>
    <n v="50"/>
    <n v="10"/>
    <m/>
    <n v="200"/>
    <m/>
    <m/>
    <m/>
    <m/>
    <m/>
    <m/>
    <m/>
    <n v="6975"/>
    <m/>
    <m/>
    <m/>
    <m/>
    <x v="0"/>
    <x v="0"/>
    <m/>
    <x v="0"/>
    <x v="0"/>
    <m/>
    <m/>
    <x v="0"/>
    <x v="0"/>
  </r>
  <r>
    <x v="24"/>
    <x v="13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30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37.5"/>
    <n v="0"/>
    <n v="0"/>
    <n v="0"/>
    <n v="7.5"/>
    <n v="0"/>
    <n v="0"/>
    <n v="0"/>
    <n v="0"/>
    <n v="0"/>
    <n v="0"/>
    <n v="0"/>
    <n v="3750"/>
    <n v="0"/>
    <n v="0"/>
    <n v="0"/>
    <n v="150"/>
    <n v="0"/>
    <n v="0"/>
    <n v="0"/>
    <n v="0"/>
    <n v="375"/>
    <n v="0"/>
    <n v="0"/>
    <n v="75"/>
    <n v="0"/>
    <n v="0"/>
    <n v="0"/>
    <n v="0"/>
    <n v="0"/>
    <n v="0"/>
    <n v="15"/>
    <n v="165"/>
    <n v="75"/>
    <n v="0"/>
    <n v="0"/>
    <n v="0"/>
    <n v="0"/>
    <n v="0"/>
    <n v="0"/>
    <n v="0"/>
    <n v="0"/>
    <n v="0"/>
    <n v="0"/>
    <n v="0"/>
    <n v="3.75"/>
    <n v="0"/>
    <n v="0"/>
    <n v="0"/>
    <n v="45"/>
    <n v="0"/>
    <n v="0"/>
    <n v="37.5"/>
    <n v="7.5"/>
    <n v="0"/>
    <n v="150"/>
    <n v="0"/>
    <n v="0"/>
    <n v="0"/>
    <n v="0"/>
    <n v="0"/>
    <n v="0"/>
    <n v="0"/>
    <n v="5231.25"/>
    <m/>
    <m/>
    <m/>
    <m/>
    <x v="0"/>
    <x v="0"/>
    <m/>
    <x v="0"/>
    <x v="0"/>
    <m/>
    <m/>
    <x v="0"/>
    <x v="0"/>
  </r>
  <r>
    <x v="25"/>
    <x v="14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n v="1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3600"/>
    <m/>
    <n v="15000"/>
    <n v="600"/>
    <m/>
    <m/>
    <m/>
    <n v="0"/>
    <m/>
    <m/>
    <n v="500"/>
    <m/>
    <m/>
    <m/>
    <m/>
    <n v="5000"/>
    <m/>
    <m/>
    <m/>
    <n v="200"/>
    <m/>
    <m/>
    <m/>
    <n v="4100"/>
    <m/>
    <m/>
    <m/>
    <n v="100"/>
    <m/>
    <m/>
    <m/>
    <m/>
    <m/>
    <m/>
    <n v="30"/>
    <m/>
    <n v="100"/>
    <n v="0"/>
    <n v="300"/>
    <m/>
    <n v="120"/>
    <n v="100"/>
    <m/>
    <m/>
    <n v="50"/>
    <m/>
    <n v="20"/>
    <n v="100"/>
    <n v="5"/>
    <m/>
    <m/>
    <m/>
    <n v="75"/>
    <m/>
    <n v="0"/>
    <m/>
    <n v="20"/>
    <m/>
    <n v="100"/>
    <n v="300"/>
    <m/>
    <m/>
    <m/>
    <m/>
    <n v="20"/>
    <m/>
    <n v="30491"/>
    <m/>
    <m/>
    <m/>
    <m/>
    <x v="0"/>
    <x v="0"/>
    <m/>
    <x v="0"/>
    <x v="0"/>
    <m/>
    <m/>
    <x v="0"/>
    <x v="0"/>
  </r>
  <r>
    <x v="26"/>
    <x v="14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.75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2700"/>
    <n v="0"/>
    <n v="11250"/>
    <n v="450"/>
    <n v="0"/>
    <n v="0"/>
    <n v="0"/>
    <n v="0"/>
    <n v="0"/>
    <n v="0"/>
    <n v="375"/>
    <n v="0"/>
    <n v="0"/>
    <n v="0"/>
    <n v="0"/>
    <n v="3750"/>
    <n v="0"/>
    <n v="0"/>
    <n v="0"/>
    <n v="150"/>
    <n v="0"/>
    <n v="0"/>
    <n v="0"/>
    <n v="3075"/>
    <n v="0"/>
    <n v="0"/>
    <n v="0"/>
    <n v="75"/>
    <n v="0"/>
    <n v="0"/>
    <n v="0"/>
    <n v="0"/>
    <n v="0"/>
    <n v="0"/>
    <n v="22.5"/>
    <n v="0"/>
    <n v="75"/>
    <n v="0"/>
    <n v="225"/>
    <n v="0"/>
    <n v="90"/>
    <n v="75"/>
    <n v="0"/>
    <n v="0"/>
    <n v="37.5"/>
    <n v="0"/>
    <n v="15"/>
    <n v="75"/>
    <n v="3.75"/>
    <n v="0"/>
    <n v="0"/>
    <n v="0"/>
    <n v="56.25"/>
    <n v="0"/>
    <n v="0"/>
    <n v="0"/>
    <n v="15"/>
    <n v="0"/>
    <n v="75"/>
    <n v="225"/>
    <n v="0"/>
    <n v="0"/>
    <n v="0"/>
    <n v="0"/>
    <n v="15"/>
    <n v="0"/>
    <n v="22868.25"/>
    <m/>
    <m/>
    <m/>
    <m/>
    <x v="0"/>
    <x v="0"/>
    <m/>
    <x v="0"/>
    <x v="0"/>
    <m/>
    <m/>
    <x v="0"/>
    <x v="0"/>
  </r>
  <r>
    <x v="27"/>
    <x v="15"/>
    <n v="5000"/>
    <m/>
    <n v="1200"/>
    <n v="350"/>
    <n v="5000"/>
    <n v="1000"/>
    <n v="2200"/>
    <n v="1000"/>
    <n v="50"/>
    <n v="20"/>
    <m/>
    <m/>
    <n v="2"/>
    <x v="2"/>
    <n v="2"/>
    <n v="5"/>
    <n v="60"/>
    <m/>
    <m/>
    <n v="450"/>
    <n v="100"/>
    <n v="5"/>
    <n v="100"/>
    <m/>
    <m/>
    <n v="20"/>
    <n v="7000"/>
    <n v="250"/>
    <x v="6"/>
    <m/>
    <n v="50"/>
    <m/>
    <m/>
    <n v="200"/>
    <n v="300"/>
    <n v="300"/>
    <m/>
    <n v="5"/>
    <m/>
    <n v="10"/>
    <n v="2000"/>
    <n v="20"/>
    <n v="24"/>
    <m/>
    <n v="50"/>
    <n v="20"/>
    <m/>
    <m/>
    <n v="60"/>
    <n v="20"/>
    <m/>
    <m/>
    <n v="30"/>
    <m/>
    <n v="20"/>
    <n v="10"/>
    <m/>
    <x v="2"/>
    <m/>
    <n v="20"/>
    <n v="30"/>
    <m/>
    <m/>
    <n v="50"/>
    <m/>
    <n v="250"/>
    <m/>
    <n v="240"/>
    <m/>
    <n v="100"/>
    <n v="60"/>
    <n v="200"/>
    <m/>
    <n v="20"/>
    <n v="150"/>
    <m/>
    <n v="5"/>
    <m/>
    <n v="20"/>
    <n v="300"/>
    <n v="25"/>
    <n v="100"/>
    <m/>
    <n v="10"/>
    <m/>
    <n v="20"/>
    <n v="25"/>
    <n v="20"/>
    <m/>
    <x v="2"/>
    <n v="25"/>
    <n v="50"/>
    <m/>
    <m/>
    <m/>
    <m/>
    <n v="100"/>
    <n v="60"/>
    <n v="40"/>
    <m/>
    <n v="30"/>
    <m/>
    <m/>
    <m/>
    <n v="50"/>
    <m/>
    <m/>
    <n v="100"/>
    <m/>
    <n v="20"/>
    <n v="20"/>
    <n v="15"/>
    <n v="30"/>
    <n v="240"/>
    <n v="10"/>
    <n v="300"/>
    <n v="100"/>
    <n v="10"/>
    <n v="20"/>
    <n v="500"/>
    <n v="500"/>
    <x v="0"/>
    <m/>
    <n v="50"/>
    <n v="10"/>
    <m/>
    <n v="5"/>
    <n v="6"/>
    <n v="10"/>
    <m/>
    <n v="5"/>
    <n v="510"/>
    <n v="300"/>
    <n v="20"/>
    <n v="50"/>
    <m/>
    <m/>
    <m/>
    <n v="500"/>
    <n v="10"/>
    <n v="100"/>
    <n v="30"/>
    <x v="2"/>
    <n v="200"/>
    <m/>
    <n v="100"/>
    <m/>
    <m/>
    <n v="100"/>
    <m/>
    <n v="15"/>
    <n v="20"/>
    <x v="0"/>
    <n v="10"/>
    <n v="2"/>
    <n v="60"/>
    <n v="20"/>
    <n v="1000"/>
    <m/>
    <n v="60"/>
    <m/>
    <m/>
    <n v="30"/>
    <n v="50"/>
    <n v="10"/>
    <n v="50"/>
    <m/>
    <m/>
    <n v="100"/>
    <n v="10"/>
    <n v="120"/>
    <n v="10"/>
    <m/>
    <m/>
    <m/>
    <n v="60"/>
    <m/>
    <n v="15"/>
    <n v="80"/>
    <m/>
    <n v="20"/>
    <m/>
    <n v="70"/>
    <m/>
    <m/>
    <m/>
    <n v="20"/>
    <m/>
    <n v="10"/>
    <m/>
    <n v="200"/>
    <m/>
    <m/>
    <n v="180"/>
    <n v="10"/>
    <m/>
    <n v="5"/>
    <n v="20"/>
    <n v="5"/>
    <n v="40"/>
    <n v="50"/>
    <n v="100"/>
    <m/>
    <n v="200"/>
    <n v="20"/>
    <n v="50"/>
    <n v="20"/>
    <m/>
    <n v="10"/>
    <n v="200"/>
    <n v="20"/>
    <n v="100"/>
    <n v="0"/>
    <x v="0"/>
    <n v="20"/>
    <n v="200"/>
    <n v="60"/>
    <n v="20"/>
    <n v="200"/>
    <m/>
    <m/>
    <n v="100"/>
    <m/>
    <n v="20"/>
    <n v="50"/>
    <n v="200"/>
    <m/>
    <m/>
    <n v="20"/>
    <m/>
    <n v="12"/>
    <m/>
    <m/>
    <m/>
    <n v="20"/>
    <n v="50"/>
    <n v="10"/>
    <n v="20"/>
    <x v="1"/>
    <n v="4"/>
    <n v="100"/>
    <n v="10"/>
    <n v="10"/>
    <m/>
    <m/>
    <m/>
    <m/>
    <m/>
    <n v="5"/>
    <n v="6"/>
    <m/>
    <n v="30"/>
    <m/>
    <n v="10"/>
    <m/>
    <n v="20"/>
    <m/>
    <n v="5"/>
    <n v="7"/>
    <n v="10"/>
    <m/>
    <m/>
    <n v="15"/>
    <n v="10"/>
    <n v="10"/>
    <m/>
    <n v="10"/>
    <m/>
    <m/>
    <m/>
    <n v="4"/>
    <m/>
    <m/>
    <m/>
    <m/>
    <n v="400"/>
    <n v="1000"/>
    <n v="8000"/>
    <n v="2500"/>
    <n v="33000"/>
    <n v="17632"/>
    <n v="18000"/>
    <m/>
    <n v="150"/>
    <n v="100"/>
    <m/>
    <n v="30"/>
    <n v="12000"/>
    <n v="3000"/>
    <n v="9000"/>
    <n v="20000"/>
    <n v="500"/>
    <n v="15000"/>
    <n v="500"/>
    <n v="5000"/>
    <n v="1200"/>
    <n v="2000"/>
    <n v="500"/>
    <n v="3775"/>
    <n v="500"/>
    <m/>
    <n v="1500"/>
    <n v="1000"/>
    <n v="10"/>
    <m/>
    <m/>
    <n v="1500"/>
    <n v="3500"/>
    <m/>
    <n v="200"/>
    <n v="299"/>
    <n v="600"/>
    <n v="5074"/>
    <n v="500"/>
    <n v="1200"/>
    <n v="1500"/>
    <n v="1000"/>
    <n v="1400"/>
    <n v="2000"/>
    <n v="960"/>
    <n v="2500"/>
    <n v="4000"/>
    <n v="700"/>
    <n v="1800"/>
    <n v="700"/>
    <n v="2500"/>
    <n v="5000"/>
    <n v="1200"/>
    <n v="600"/>
    <n v="250"/>
    <n v="300"/>
    <n v="6000"/>
    <n v="500"/>
    <n v="1500"/>
    <n v="3000"/>
    <n v="500"/>
    <n v="6000"/>
    <n v="2000"/>
    <n v="400"/>
    <n v="800"/>
    <n v="2000"/>
    <n v="4000"/>
    <n v="500"/>
    <n v="260345"/>
    <m/>
    <m/>
    <m/>
    <m/>
    <x v="0"/>
    <x v="0"/>
    <m/>
    <x v="0"/>
    <x v="0"/>
    <m/>
    <m/>
    <x v="0"/>
    <x v="0"/>
  </r>
  <r>
    <x v="28"/>
    <x v="15"/>
    <n v="3750"/>
    <n v="0"/>
    <n v="900"/>
    <n v="262.5"/>
    <n v="3750"/>
    <n v="750"/>
    <n v="1650"/>
    <n v="750"/>
    <n v="37.5"/>
    <n v="15"/>
    <n v="0"/>
    <n v="0"/>
    <n v="1.5"/>
    <x v="3"/>
    <n v="1.5"/>
    <n v="3.75"/>
    <n v="45"/>
    <n v="0"/>
    <n v="0"/>
    <n v="337.5"/>
    <n v="75"/>
    <n v="3.75"/>
    <n v="75"/>
    <n v="0"/>
    <n v="0"/>
    <n v="15"/>
    <n v="5250"/>
    <n v="187.5"/>
    <x v="7"/>
    <n v="0"/>
    <n v="37.5"/>
    <n v="0"/>
    <n v="0"/>
    <n v="150"/>
    <n v="225"/>
    <n v="225"/>
    <n v="0"/>
    <n v="3.75"/>
    <n v="0"/>
    <n v="7.5"/>
    <n v="1500"/>
    <n v="15"/>
    <n v="18"/>
    <n v="0"/>
    <n v="37.5"/>
    <n v="15"/>
    <n v="0"/>
    <n v="0"/>
    <n v="45"/>
    <n v="15"/>
    <n v="0"/>
    <n v="0"/>
    <n v="22.5"/>
    <n v="0"/>
    <n v="15"/>
    <n v="7.5"/>
    <n v="0"/>
    <x v="3"/>
    <n v="0"/>
    <n v="15"/>
    <n v="22.5"/>
    <n v="0"/>
    <n v="0"/>
    <n v="37.5"/>
    <n v="0"/>
    <n v="187.5"/>
    <n v="0"/>
    <n v="180"/>
    <n v="0"/>
    <n v="75"/>
    <n v="45"/>
    <n v="150"/>
    <n v="0"/>
    <n v="15"/>
    <n v="112.5"/>
    <n v="0"/>
    <n v="3.75"/>
    <n v="0"/>
    <n v="15"/>
    <n v="225"/>
    <n v="18.75"/>
    <n v="75"/>
    <n v="0"/>
    <n v="7.5"/>
    <n v="0"/>
    <n v="15"/>
    <n v="18.75"/>
    <n v="15"/>
    <n v="0"/>
    <x v="3"/>
    <n v="18.75"/>
    <n v="37.5"/>
    <n v="0"/>
    <n v="0"/>
    <n v="0"/>
    <n v="0"/>
    <n v="75"/>
    <n v="45"/>
    <n v="30"/>
    <n v="0"/>
    <n v="22.5"/>
    <n v="0"/>
    <n v="0"/>
    <n v="0"/>
    <n v="37.5"/>
    <n v="0"/>
    <n v="0"/>
    <n v="75"/>
    <n v="0"/>
    <n v="15"/>
    <n v="15"/>
    <n v="11.25"/>
    <n v="22.5"/>
    <n v="180"/>
    <n v="7.5"/>
    <n v="225"/>
    <n v="75"/>
    <n v="7.5"/>
    <n v="15"/>
    <n v="375"/>
    <n v="375"/>
    <x v="1"/>
    <n v="0"/>
    <n v="37.5"/>
    <n v="7.5"/>
    <n v="0"/>
    <n v="3.75"/>
    <n v="4.5"/>
    <n v="7.5"/>
    <n v="0"/>
    <n v="3.75"/>
    <n v="382.5"/>
    <n v="225"/>
    <n v="15"/>
    <n v="37.5"/>
    <n v="0"/>
    <n v="0"/>
    <n v="0"/>
    <n v="375"/>
    <n v="7.5"/>
    <n v="75"/>
    <n v="22.5"/>
    <x v="3"/>
    <n v="150"/>
    <n v="0"/>
    <n v="75"/>
    <n v="0"/>
    <n v="0"/>
    <n v="75"/>
    <n v="0"/>
    <n v="11.25"/>
    <n v="15"/>
    <x v="1"/>
    <n v="7.5"/>
    <n v="1.5"/>
    <n v="45"/>
    <n v="15"/>
    <n v="750"/>
    <n v="0"/>
    <n v="45"/>
    <n v="0"/>
    <n v="0"/>
    <n v="22.5"/>
    <n v="37.5"/>
    <n v="7.5"/>
    <n v="37.5"/>
    <n v="0"/>
    <n v="0"/>
    <n v="75"/>
    <n v="7.5"/>
    <n v="90"/>
    <n v="7.5"/>
    <n v="0"/>
    <n v="0"/>
    <n v="0"/>
    <n v="45"/>
    <n v="0"/>
    <n v="11.25"/>
    <n v="60"/>
    <n v="0"/>
    <n v="15"/>
    <n v="0"/>
    <n v="52.5"/>
    <n v="0"/>
    <n v="0"/>
    <n v="0"/>
    <n v="15"/>
    <n v="0"/>
    <n v="7.5"/>
    <n v="0"/>
    <n v="150"/>
    <n v="0"/>
    <n v="0"/>
    <n v="135"/>
    <n v="7.5"/>
    <n v="0"/>
    <n v="3.75"/>
    <n v="15"/>
    <n v="3.75"/>
    <n v="30"/>
    <n v="37.5"/>
    <n v="75"/>
    <n v="0"/>
    <n v="150"/>
    <n v="15"/>
    <n v="37.5"/>
    <n v="15"/>
    <n v="0"/>
    <n v="7.5"/>
    <n v="150"/>
    <n v="15"/>
    <n v="75"/>
    <n v="0"/>
    <x v="1"/>
    <n v="15"/>
    <n v="150"/>
    <n v="45"/>
    <n v="15"/>
    <n v="150"/>
    <n v="0"/>
    <n v="0"/>
    <n v="75"/>
    <n v="0"/>
    <n v="15"/>
    <n v="37.5"/>
    <n v="150"/>
    <n v="0"/>
    <n v="0"/>
    <n v="15"/>
    <n v="0"/>
    <n v="9"/>
    <n v="0"/>
    <n v="0"/>
    <n v="0"/>
    <n v="15"/>
    <n v="37.5"/>
    <n v="7.5"/>
    <n v="15"/>
    <x v="2"/>
    <n v="3"/>
    <n v="75"/>
    <n v="7.5"/>
    <n v="7.5"/>
    <n v="0"/>
    <n v="0"/>
    <n v="0"/>
    <n v="0"/>
    <n v="0"/>
    <n v="3.75"/>
    <n v="4.5"/>
    <n v="0"/>
    <n v="22.5"/>
    <n v="0"/>
    <n v="7.5"/>
    <n v="0"/>
    <n v="15"/>
    <n v="0"/>
    <n v="3.75"/>
    <n v="5.25"/>
    <n v="7.5"/>
    <n v="0"/>
    <n v="0"/>
    <n v="11.25"/>
    <n v="7.5"/>
    <n v="7.5"/>
    <n v="0"/>
    <n v="7.5"/>
    <n v="0"/>
    <n v="0"/>
    <n v="0"/>
    <n v="3"/>
    <n v="0"/>
    <n v="0"/>
    <n v="0"/>
    <n v="0"/>
    <n v="300"/>
    <n v="750"/>
    <n v="6000"/>
    <n v="1875"/>
    <n v="24750"/>
    <n v="13224"/>
    <n v="13500"/>
    <n v="0"/>
    <n v="112.5"/>
    <n v="75"/>
    <n v="0"/>
    <n v="22.5"/>
    <n v="9000"/>
    <n v="2250"/>
    <n v="6750"/>
    <n v="15000"/>
    <n v="375"/>
    <n v="11250"/>
    <n v="375"/>
    <n v="3750"/>
    <n v="900"/>
    <n v="1500"/>
    <n v="375"/>
    <n v="2831.25"/>
    <n v="375"/>
    <n v="0"/>
    <n v="1125"/>
    <n v="750"/>
    <n v="7.5"/>
    <n v="0"/>
    <n v="0"/>
    <n v="1125"/>
    <n v="2625"/>
    <n v="0"/>
    <n v="150"/>
    <n v="224.25"/>
    <n v="450"/>
    <n v="3805.5"/>
    <n v="375"/>
    <n v="900"/>
    <n v="1125"/>
    <n v="750"/>
    <n v="1050"/>
    <n v="1500"/>
    <n v="720"/>
    <n v="1875"/>
    <n v="3000"/>
    <n v="525"/>
    <n v="1350"/>
    <n v="525"/>
    <n v="1875"/>
    <n v="3750"/>
    <n v="900"/>
    <n v="450"/>
    <n v="187.5"/>
    <n v="225"/>
    <n v="4500"/>
    <n v="375"/>
    <n v="1125"/>
    <n v="2250"/>
    <n v="375"/>
    <n v="4500"/>
    <n v="1500"/>
    <n v="300"/>
    <n v="600"/>
    <n v="1500"/>
    <n v="3000"/>
    <n v="375"/>
    <n v="195258.75"/>
    <m/>
    <m/>
    <m/>
    <m/>
    <x v="0"/>
    <x v="0"/>
    <m/>
    <x v="0"/>
    <x v="0"/>
    <m/>
    <m/>
    <x v="0"/>
    <x v="0"/>
  </r>
  <r>
    <x v="29"/>
    <x v="16"/>
    <n v="4940"/>
    <m/>
    <n v="350"/>
    <n v="880"/>
    <m/>
    <n v="1000"/>
    <m/>
    <n v="100"/>
    <m/>
    <n v="20"/>
    <n v="100"/>
    <m/>
    <m/>
    <x v="0"/>
    <m/>
    <m/>
    <m/>
    <m/>
    <m/>
    <n v="300"/>
    <m/>
    <m/>
    <m/>
    <n v="50"/>
    <n v="10"/>
    <m/>
    <n v="2000"/>
    <m/>
    <x v="6"/>
    <m/>
    <n v="10"/>
    <n v="1000"/>
    <m/>
    <m/>
    <m/>
    <n v="240"/>
    <m/>
    <n v="5"/>
    <n v="20"/>
    <n v="10"/>
    <m/>
    <m/>
    <m/>
    <m/>
    <n v="50"/>
    <m/>
    <m/>
    <m/>
    <m/>
    <m/>
    <m/>
    <m/>
    <m/>
    <m/>
    <m/>
    <m/>
    <m/>
    <x v="0"/>
    <m/>
    <m/>
    <m/>
    <n v="150"/>
    <m/>
    <m/>
    <m/>
    <m/>
    <n v="50"/>
    <m/>
    <m/>
    <m/>
    <m/>
    <m/>
    <m/>
    <m/>
    <n v="100"/>
    <m/>
    <m/>
    <m/>
    <m/>
    <m/>
    <m/>
    <m/>
    <m/>
    <n v="10"/>
    <m/>
    <m/>
    <m/>
    <m/>
    <n v="50"/>
    <x v="4"/>
    <m/>
    <m/>
    <m/>
    <n v="100"/>
    <m/>
    <m/>
    <m/>
    <m/>
    <n v="30"/>
    <m/>
    <m/>
    <m/>
    <m/>
    <n v="6"/>
    <m/>
    <m/>
    <m/>
    <m/>
    <n v="10"/>
    <m/>
    <m/>
    <m/>
    <m/>
    <m/>
    <m/>
    <m/>
    <m/>
    <n v="10"/>
    <n v="20"/>
    <m/>
    <n v="100"/>
    <x v="0"/>
    <m/>
    <m/>
    <n v="5"/>
    <n v="20"/>
    <n v="5"/>
    <m/>
    <m/>
    <m/>
    <n v="5"/>
    <m/>
    <m/>
    <m/>
    <n v="50"/>
    <m/>
    <m/>
    <m/>
    <n v="500"/>
    <n v="10"/>
    <n v="200"/>
    <m/>
    <x v="0"/>
    <m/>
    <m/>
    <n v="20"/>
    <n v="20"/>
    <m/>
    <m/>
    <n v="10"/>
    <m/>
    <n v="10"/>
    <x v="0"/>
    <m/>
    <m/>
    <n v="50"/>
    <n v="10"/>
    <n v="1000"/>
    <m/>
    <m/>
    <m/>
    <m/>
    <n v="20"/>
    <n v="20"/>
    <m/>
    <m/>
    <n v="20"/>
    <m/>
    <m/>
    <m/>
    <m/>
    <n v="10"/>
    <n v="10"/>
    <n v="200"/>
    <m/>
    <m/>
    <m/>
    <m/>
    <m/>
    <m/>
    <m/>
    <m/>
    <m/>
    <n v="30"/>
    <m/>
    <m/>
    <n v="20"/>
    <m/>
    <m/>
    <m/>
    <n v="100"/>
    <n v="15"/>
    <m/>
    <m/>
    <m/>
    <m/>
    <n v="5"/>
    <m/>
    <n v="10"/>
    <m/>
    <m/>
    <m/>
    <m/>
    <m/>
    <m/>
    <m/>
    <m/>
    <n v="20"/>
    <m/>
    <n v="50"/>
    <m/>
    <m/>
    <n v="0"/>
    <x v="0"/>
    <m/>
    <m/>
    <m/>
    <n v="20"/>
    <n v="200"/>
    <n v="20"/>
    <m/>
    <m/>
    <n v="20"/>
    <m/>
    <m/>
    <m/>
    <n v="30"/>
    <m/>
    <m/>
    <m/>
    <n v="24"/>
    <m/>
    <m/>
    <m/>
    <m/>
    <m/>
    <m/>
    <m/>
    <x v="1"/>
    <m/>
    <m/>
    <n v="10"/>
    <m/>
    <m/>
    <m/>
    <n v="60"/>
    <m/>
    <m/>
    <n v="5"/>
    <m/>
    <m/>
    <m/>
    <m/>
    <n v="10"/>
    <m/>
    <m/>
    <m/>
    <n v="5"/>
    <m/>
    <n v="10"/>
    <m/>
    <n v="6"/>
    <n v="30"/>
    <n v="10"/>
    <m/>
    <m/>
    <n v="10"/>
    <m/>
    <m/>
    <m/>
    <m/>
    <m/>
    <m/>
    <m/>
    <m/>
    <n v="100"/>
    <m/>
    <m/>
    <n v="2000"/>
    <n v="6000"/>
    <n v="6205"/>
    <n v="3000"/>
    <m/>
    <n v="150"/>
    <n v="50"/>
    <m/>
    <m/>
    <n v="3600"/>
    <m/>
    <n v="1000"/>
    <n v="2000"/>
    <n v="100"/>
    <n v="5000"/>
    <m/>
    <n v="2000"/>
    <m/>
    <n v="1000"/>
    <m/>
    <n v="1565"/>
    <m/>
    <m/>
    <n v="500"/>
    <m/>
    <m/>
    <m/>
    <m/>
    <m/>
    <n v="200"/>
    <n v="500"/>
    <n v="100"/>
    <n v="151"/>
    <n v="300"/>
    <n v="4902"/>
    <n v="1000"/>
    <n v="500"/>
    <n v="2000"/>
    <n v="1000"/>
    <n v="500"/>
    <n v="2000"/>
    <m/>
    <m/>
    <m/>
    <n v="400"/>
    <m/>
    <n v="1000"/>
    <n v="1000"/>
    <n v="5000"/>
    <n v="400"/>
    <n v="500"/>
    <n v="750"/>
    <n v="200"/>
    <n v="0"/>
    <n v="500"/>
    <m/>
    <m/>
    <n v="300"/>
    <m/>
    <m/>
    <n v="300"/>
    <n v="48"/>
    <m/>
    <m/>
    <m/>
    <n v="72677"/>
    <m/>
    <m/>
    <m/>
    <m/>
    <x v="0"/>
    <x v="0"/>
    <m/>
    <x v="0"/>
    <x v="0"/>
    <m/>
    <m/>
    <x v="0"/>
    <x v="0"/>
  </r>
  <r>
    <x v="30"/>
    <x v="16"/>
    <n v="3705"/>
    <n v="0"/>
    <n v="262.5"/>
    <n v="660"/>
    <n v="0"/>
    <n v="750"/>
    <n v="0"/>
    <n v="75"/>
    <n v="0"/>
    <n v="15"/>
    <n v="75"/>
    <n v="0"/>
    <n v="0"/>
    <x v="1"/>
    <n v="0"/>
    <n v="0"/>
    <n v="0"/>
    <n v="0"/>
    <n v="0"/>
    <n v="225"/>
    <n v="0"/>
    <n v="0"/>
    <n v="0"/>
    <n v="37.5"/>
    <n v="7.5"/>
    <n v="0"/>
    <n v="1500"/>
    <n v="0"/>
    <x v="7"/>
    <n v="0"/>
    <n v="7.5"/>
    <n v="750"/>
    <n v="0"/>
    <n v="0"/>
    <n v="0"/>
    <n v="180"/>
    <n v="0"/>
    <n v="3.75"/>
    <n v="15"/>
    <n v="7.5"/>
    <n v="0"/>
    <n v="0"/>
    <n v="0"/>
    <n v="0"/>
    <n v="37.5"/>
    <n v="0"/>
    <n v="0"/>
    <n v="0"/>
    <n v="0"/>
    <n v="0"/>
    <n v="0"/>
    <n v="0"/>
    <n v="0"/>
    <n v="0"/>
    <n v="0"/>
    <n v="0"/>
    <n v="0"/>
    <x v="1"/>
    <n v="0"/>
    <n v="0"/>
    <n v="0"/>
    <n v="112.5"/>
    <n v="0"/>
    <n v="0"/>
    <n v="0"/>
    <n v="0"/>
    <n v="37.5"/>
    <n v="0"/>
    <n v="0"/>
    <n v="0"/>
    <n v="0"/>
    <n v="0"/>
    <n v="0"/>
    <n v="0"/>
    <n v="75"/>
    <n v="0"/>
    <n v="0"/>
    <n v="0"/>
    <n v="0"/>
    <n v="0"/>
    <n v="0"/>
    <n v="0"/>
    <n v="0"/>
    <n v="7.5"/>
    <n v="0"/>
    <n v="0"/>
    <n v="0"/>
    <n v="0"/>
    <n v="37.5"/>
    <x v="5"/>
    <n v="0"/>
    <n v="0"/>
    <n v="0"/>
    <n v="75"/>
    <n v="0"/>
    <n v="0"/>
    <n v="0"/>
    <n v="0"/>
    <n v="22.5"/>
    <n v="0"/>
    <n v="0"/>
    <n v="0"/>
    <n v="0"/>
    <n v="4.5"/>
    <n v="0"/>
    <n v="0"/>
    <n v="0"/>
    <n v="0"/>
    <n v="7.5"/>
    <n v="0"/>
    <n v="0"/>
    <n v="0"/>
    <n v="0"/>
    <n v="0"/>
    <n v="0"/>
    <n v="0"/>
    <n v="0"/>
    <n v="7.5"/>
    <n v="15"/>
    <n v="0"/>
    <n v="75"/>
    <x v="1"/>
    <n v="0"/>
    <n v="0"/>
    <n v="3.75"/>
    <n v="15"/>
    <n v="3.75"/>
    <n v="0"/>
    <n v="0"/>
    <n v="0"/>
    <n v="3.75"/>
    <n v="0"/>
    <n v="0"/>
    <n v="0"/>
    <n v="37.5"/>
    <n v="0"/>
    <n v="0"/>
    <n v="0"/>
    <n v="375"/>
    <n v="7.5"/>
    <n v="150"/>
    <n v="0"/>
    <x v="1"/>
    <n v="0"/>
    <n v="0"/>
    <n v="15"/>
    <n v="15"/>
    <n v="0"/>
    <n v="0"/>
    <n v="7.5"/>
    <n v="0"/>
    <n v="7.5"/>
    <x v="1"/>
    <n v="0"/>
    <n v="0"/>
    <n v="37.5"/>
    <n v="7.5"/>
    <n v="750"/>
    <n v="0"/>
    <n v="0"/>
    <n v="0"/>
    <n v="0"/>
    <n v="15"/>
    <n v="15"/>
    <n v="0"/>
    <n v="0"/>
    <n v="15"/>
    <n v="0"/>
    <n v="0"/>
    <n v="0"/>
    <n v="0"/>
    <n v="7.5"/>
    <n v="7.5"/>
    <n v="150"/>
    <n v="0"/>
    <n v="0"/>
    <n v="0"/>
    <n v="0"/>
    <n v="0"/>
    <n v="0"/>
    <n v="0"/>
    <n v="0"/>
    <n v="0"/>
    <n v="22.5"/>
    <n v="0"/>
    <n v="0"/>
    <n v="15"/>
    <n v="0"/>
    <n v="0"/>
    <n v="0"/>
    <n v="75"/>
    <n v="11.25"/>
    <n v="0"/>
    <n v="0"/>
    <n v="0"/>
    <n v="0"/>
    <n v="3.75"/>
    <n v="0"/>
    <n v="7.5"/>
    <n v="0"/>
    <n v="0"/>
    <n v="0"/>
    <n v="0"/>
    <n v="0"/>
    <n v="0"/>
    <n v="0"/>
    <n v="0"/>
    <n v="15"/>
    <n v="0"/>
    <n v="37.5"/>
    <n v="0"/>
    <n v="0"/>
    <n v="0"/>
    <x v="1"/>
    <n v="0"/>
    <n v="0"/>
    <n v="0"/>
    <n v="15"/>
    <n v="150"/>
    <n v="15"/>
    <n v="0"/>
    <n v="0"/>
    <n v="15"/>
    <n v="0"/>
    <n v="0"/>
    <n v="0"/>
    <n v="22.5"/>
    <n v="0"/>
    <n v="0"/>
    <n v="0"/>
    <n v="18"/>
    <n v="0"/>
    <n v="0"/>
    <n v="0"/>
    <n v="0"/>
    <n v="0"/>
    <n v="0"/>
    <n v="0"/>
    <x v="2"/>
    <n v="0"/>
    <n v="0"/>
    <n v="7.5"/>
    <n v="0"/>
    <n v="0"/>
    <n v="0"/>
    <n v="45"/>
    <n v="0"/>
    <n v="0"/>
    <n v="3.75"/>
    <n v="0"/>
    <n v="0"/>
    <n v="0"/>
    <n v="0"/>
    <n v="7.5"/>
    <n v="0"/>
    <n v="0"/>
    <n v="0"/>
    <n v="3.75"/>
    <n v="0"/>
    <n v="7.5"/>
    <n v="0"/>
    <n v="4.5"/>
    <n v="22.5"/>
    <n v="7.5"/>
    <n v="0"/>
    <n v="0"/>
    <n v="7.5"/>
    <n v="0"/>
    <n v="0"/>
    <n v="0"/>
    <n v="0"/>
    <n v="0"/>
    <n v="0"/>
    <n v="0"/>
    <n v="0"/>
    <n v="75"/>
    <n v="0"/>
    <n v="0"/>
    <n v="1500"/>
    <n v="4500"/>
    <n v="4653.75"/>
    <n v="2250"/>
    <n v="0"/>
    <n v="112.5"/>
    <n v="37.5"/>
    <n v="0"/>
    <n v="0"/>
    <n v="2700"/>
    <n v="0"/>
    <n v="750"/>
    <n v="1500"/>
    <n v="75"/>
    <n v="3750"/>
    <n v="0"/>
    <n v="1500"/>
    <n v="0"/>
    <n v="750"/>
    <n v="0"/>
    <n v="1173.75"/>
    <n v="0"/>
    <n v="0"/>
    <n v="375"/>
    <n v="0"/>
    <n v="0"/>
    <n v="0"/>
    <n v="0"/>
    <n v="0"/>
    <n v="150"/>
    <n v="375"/>
    <n v="75"/>
    <n v="113.25"/>
    <n v="225"/>
    <n v="3676.5"/>
    <n v="750"/>
    <n v="375"/>
    <n v="1500"/>
    <n v="750"/>
    <n v="375"/>
    <n v="1500"/>
    <n v="0"/>
    <n v="0"/>
    <n v="0"/>
    <n v="300"/>
    <n v="0"/>
    <n v="750"/>
    <n v="750"/>
    <n v="3750"/>
    <n v="300"/>
    <n v="375"/>
    <n v="562.5"/>
    <n v="150"/>
    <n v="0"/>
    <n v="375"/>
    <n v="0"/>
    <n v="0"/>
    <n v="225"/>
    <n v="0"/>
    <n v="0"/>
    <n v="225"/>
    <n v="36"/>
    <n v="0"/>
    <n v="0"/>
    <n v="0"/>
    <n v="54507.75"/>
    <m/>
    <m/>
    <m/>
    <m/>
    <x v="0"/>
    <x v="0"/>
    <m/>
    <x v="0"/>
    <x v="0"/>
    <m/>
    <m/>
    <x v="0"/>
    <x v="0"/>
  </r>
  <r>
    <x v="31"/>
    <x v="17"/>
    <n v="37600"/>
    <m/>
    <n v="33000"/>
    <n v="620"/>
    <n v="20000"/>
    <n v="2000"/>
    <n v="5800"/>
    <n v="500"/>
    <n v="1000"/>
    <m/>
    <n v="300"/>
    <n v="100"/>
    <n v="300"/>
    <x v="0"/>
    <n v="300"/>
    <m/>
    <n v="20000"/>
    <m/>
    <m/>
    <n v="50000"/>
    <n v="3000"/>
    <m/>
    <n v="500"/>
    <m/>
    <n v="100"/>
    <m/>
    <m/>
    <n v="950"/>
    <x v="6"/>
    <n v="1000"/>
    <n v="25"/>
    <n v="800"/>
    <m/>
    <n v="2000"/>
    <n v="1000"/>
    <n v="4800"/>
    <m/>
    <m/>
    <n v="500"/>
    <n v="100"/>
    <m/>
    <m/>
    <n v="1000"/>
    <n v="20"/>
    <m/>
    <m/>
    <n v="20000"/>
    <m/>
    <m/>
    <m/>
    <m/>
    <n v="1000"/>
    <n v="50"/>
    <m/>
    <n v="50"/>
    <m/>
    <m/>
    <x v="4"/>
    <m/>
    <m/>
    <n v="500"/>
    <n v="20000"/>
    <m/>
    <m/>
    <n v="1000"/>
    <m/>
    <m/>
    <m/>
    <m/>
    <n v="3000"/>
    <m/>
    <m/>
    <m/>
    <n v="100"/>
    <m/>
    <m/>
    <m/>
    <m/>
    <n v="1000"/>
    <m/>
    <n v="3000"/>
    <n v="1000"/>
    <m/>
    <m/>
    <m/>
    <m/>
    <n v="300"/>
    <m/>
    <m/>
    <x v="6"/>
    <m/>
    <m/>
    <m/>
    <m/>
    <m/>
    <m/>
    <m/>
    <n v="200"/>
    <n v="100"/>
    <n v="1000"/>
    <n v="500"/>
    <m/>
    <m/>
    <n v="600"/>
    <m/>
    <m/>
    <m/>
    <m/>
    <m/>
    <m/>
    <n v="50"/>
    <m/>
    <m/>
    <m/>
    <m/>
    <n v="100"/>
    <m/>
    <m/>
    <n v="3000"/>
    <m/>
    <n v="1000"/>
    <x v="0"/>
    <m/>
    <n v="100"/>
    <m/>
    <m/>
    <m/>
    <n v="100"/>
    <m/>
    <n v="100"/>
    <n v="100"/>
    <m/>
    <m/>
    <n v="6000"/>
    <n v="200"/>
    <m/>
    <m/>
    <m/>
    <n v="20000"/>
    <n v="100"/>
    <n v="500"/>
    <n v="50"/>
    <x v="4"/>
    <n v="1000"/>
    <m/>
    <n v="100"/>
    <m/>
    <m/>
    <n v="3000"/>
    <m/>
    <m/>
    <m/>
    <x v="0"/>
    <n v="1000"/>
    <m/>
    <m/>
    <n v="50"/>
    <n v="2000"/>
    <n v="2000"/>
    <m/>
    <m/>
    <n v="1000"/>
    <n v="200"/>
    <m/>
    <m/>
    <m/>
    <n v="50"/>
    <m/>
    <n v="10000"/>
    <m/>
    <m/>
    <m/>
    <n v="100"/>
    <n v="200"/>
    <m/>
    <n v="600"/>
    <m/>
    <m/>
    <n v="1000"/>
    <m/>
    <m/>
    <m/>
    <m/>
    <n v="30"/>
    <m/>
    <m/>
    <m/>
    <m/>
    <m/>
    <m/>
    <n v="1000"/>
    <m/>
    <m/>
    <n v="200"/>
    <n v="20"/>
    <m/>
    <n v="500"/>
    <m/>
    <n v="100"/>
    <m/>
    <m/>
    <n v="500"/>
    <m/>
    <n v="1000"/>
    <m/>
    <m/>
    <n v="100"/>
    <n v="200"/>
    <m/>
    <m/>
    <m/>
    <m/>
    <n v="0"/>
    <x v="2"/>
    <m/>
    <n v="6000"/>
    <n v="300"/>
    <n v="20"/>
    <n v="100"/>
    <m/>
    <m/>
    <n v="100"/>
    <m/>
    <n v="1000"/>
    <m/>
    <n v="500"/>
    <m/>
    <n v="3000"/>
    <m/>
    <m/>
    <m/>
    <m/>
    <m/>
    <m/>
    <n v="100"/>
    <m/>
    <m/>
    <n v="50"/>
    <x v="1"/>
    <n v="6"/>
    <m/>
    <m/>
    <m/>
    <m/>
    <m/>
    <n v="100"/>
    <m/>
    <m/>
    <m/>
    <n v="100"/>
    <n v="100"/>
    <n v="1000"/>
    <n v="600"/>
    <m/>
    <m/>
    <m/>
    <m/>
    <m/>
    <m/>
    <m/>
    <m/>
    <m/>
    <m/>
    <n v="20"/>
    <m/>
    <m/>
    <m/>
    <m/>
    <m/>
    <m/>
    <n v="40"/>
    <m/>
    <m/>
    <m/>
    <n v="5000"/>
    <m/>
    <m/>
    <m/>
    <n v="5000"/>
    <n v="1000"/>
    <n v="14050"/>
    <n v="12000"/>
    <m/>
    <m/>
    <n v="20000"/>
    <m/>
    <m/>
    <m/>
    <m/>
    <m/>
    <m/>
    <m/>
    <n v="3000"/>
    <n v="200"/>
    <n v="10000"/>
    <m/>
    <n v="250"/>
    <m/>
    <n v="4050"/>
    <n v="3000"/>
    <n v="15000"/>
    <n v="700"/>
    <n v="500"/>
    <n v="2300"/>
    <n v="5000"/>
    <m/>
    <n v="600"/>
    <m/>
    <m/>
    <m/>
    <n v="100"/>
    <n v="200"/>
    <n v="1062"/>
    <m/>
    <n v="0"/>
    <m/>
    <m/>
    <n v="100"/>
    <m/>
    <n v="200"/>
    <m/>
    <m/>
    <n v="200"/>
    <n v="800"/>
    <n v="300"/>
    <n v="100"/>
    <n v="3000"/>
    <n v="20000"/>
    <m/>
    <n v="1000"/>
    <n v="200"/>
    <n v="3000"/>
    <m/>
    <n v="500"/>
    <m/>
    <n v="50"/>
    <m/>
    <m/>
    <n v="300"/>
    <m/>
    <n v="200"/>
    <n v="1000"/>
    <m/>
    <n v="449013"/>
    <m/>
    <m/>
    <m/>
    <m/>
    <x v="0"/>
    <x v="0"/>
    <m/>
    <x v="0"/>
    <x v="0"/>
    <m/>
    <m/>
    <x v="0"/>
    <x v="0"/>
  </r>
  <r>
    <x v="32"/>
    <x v="17"/>
    <n v="28200"/>
    <n v="0"/>
    <n v="24750"/>
    <n v="465"/>
    <n v="15000"/>
    <n v="1500"/>
    <n v="4350"/>
    <n v="375"/>
    <n v="750"/>
    <n v="0"/>
    <n v="225"/>
    <n v="75"/>
    <n v="225"/>
    <x v="1"/>
    <n v="225"/>
    <n v="0"/>
    <n v="15000"/>
    <n v="0"/>
    <n v="0"/>
    <n v="37500"/>
    <n v="2250"/>
    <n v="0"/>
    <n v="375"/>
    <n v="0"/>
    <n v="75"/>
    <n v="0"/>
    <n v="0"/>
    <n v="712"/>
    <x v="7"/>
    <n v="750"/>
    <n v="19"/>
    <n v="600"/>
    <n v="0"/>
    <n v="1500"/>
    <n v="750"/>
    <n v="3600"/>
    <n v="0"/>
    <n v="0"/>
    <n v="375"/>
    <n v="75"/>
    <n v="0"/>
    <n v="0"/>
    <n v="750"/>
    <n v="15"/>
    <n v="0"/>
    <n v="0"/>
    <n v="15000"/>
    <n v="0"/>
    <n v="0"/>
    <n v="0"/>
    <n v="0"/>
    <n v="750"/>
    <n v="38"/>
    <n v="0"/>
    <n v="37"/>
    <n v="0"/>
    <n v="0"/>
    <x v="5"/>
    <n v="0"/>
    <n v="0"/>
    <n v="375"/>
    <n v="15000"/>
    <n v="0"/>
    <n v="0"/>
    <n v="750"/>
    <n v="0"/>
    <n v="0"/>
    <n v="0"/>
    <n v="0"/>
    <n v="2250"/>
    <n v="0"/>
    <n v="0"/>
    <n v="0"/>
    <n v="75"/>
    <n v="0"/>
    <n v="0"/>
    <n v="0"/>
    <n v="0"/>
    <n v="750"/>
    <n v="0"/>
    <n v="2250"/>
    <n v="750"/>
    <n v="0"/>
    <n v="0"/>
    <n v="0"/>
    <n v="0"/>
    <n v="225"/>
    <n v="0"/>
    <n v="0"/>
    <x v="7"/>
    <n v="0"/>
    <n v="0"/>
    <n v="0"/>
    <n v="0"/>
    <n v="0"/>
    <n v="0"/>
    <n v="0"/>
    <n v="150"/>
    <n v="75"/>
    <n v="750"/>
    <n v="375"/>
    <n v="0"/>
    <n v="0"/>
    <n v="450"/>
    <n v="0"/>
    <n v="0"/>
    <n v="0"/>
    <n v="0"/>
    <n v="0"/>
    <n v="0"/>
    <n v="37"/>
    <n v="0"/>
    <n v="0"/>
    <n v="0"/>
    <n v="0"/>
    <n v="75"/>
    <n v="0"/>
    <n v="0"/>
    <n v="2250"/>
    <n v="0"/>
    <n v="750"/>
    <x v="1"/>
    <n v="0"/>
    <n v="75"/>
    <n v="0"/>
    <n v="0"/>
    <n v="0"/>
    <n v="75"/>
    <n v="0"/>
    <n v="75"/>
    <n v="75"/>
    <n v="0"/>
    <n v="0"/>
    <n v="4500"/>
    <n v="150"/>
    <n v="0"/>
    <n v="0"/>
    <n v="0"/>
    <n v="15000"/>
    <n v="75"/>
    <n v="375"/>
    <n v="37"/>
    <x v="5"/>
    <n v="750"/>
    <n v="0"/>
    <n v="75"/>
    <n v="0"/>
    <n v="0"/>
    <n v="2250"/>
    <n v="0"/>
    <n v="0"/>
    <n v="0"/>
    <x v="1"/>
    <n v="750"/>
    <n v="0"/>
    <n v="0"/>
    <n v="38"/>
    <n v="1500"/>
    <n v="1500"/>
    <n v="0"/>
    <n v="0"/>
    <n v="750"/>
    <n v="150"/>
    <n v="0"/>
    <n v="0"/>
    <n v="0"/>
    <n v="37"/>
    <n v="0"/>
    <n v="7500"/>
    <n v="0"/>
    <n v="0"/>
    <n v="0"/>
    <n v="75"/>
    <n v="150"/>
    <n v="0"/>
    <n v="450"/>
    <n v="0"/>
    <n v="0"/>
    <n v="750"/>
    <n v="0"/>
    <n v="0"/>
    <n v="0"/>
    <n v="0"/>
    <n v="23"/>
    <n v="0"/>
    <n v="0"/>
    <n v="0"/>
    <n v="0"/>
    <n v="0"/>
    <n v="0"/>
    <n v="750"/>
    <n v="0"/>
    <n v="0"/>
    <n v="150"/>
    <n v="15"/>
    <n v="0"/>
    <n v="375"/>
    <n v="0"/>
    <n v="75"/>
    <n v="0"/>
    <n v="0"/>
    <n v="375"/>
    <n v="0"/>
    <n v="750"/>
    <n v="0"/>
    <n v="0"/>
    <n v="75"/>
    <n v="150"/>
    <n v="0"/>
    <n v="0"/>
    <n v="0"/>
    <n v="0"/>
    <n v="0"/>
    <x v="3"/>
    <n v="0"/>
    <n v="4500"/>
    <n v="225"/>
    <n v="15"/>
    <n v="75"/>
    <n v="0"/>
    <n v="0"/>
    <n v="75"/>
    <n v="0"/>
    <n v="750"/>
    <n v="0"/>
    <n v="375"/>
    <n v="0"/>
    <n v="2250"/>
    <n v="0"/>
    <n v="0"/>
    <n v="0"/>
    <n v="0"/>
    <n v="0"/>
    <n v="0"/>
    <n v="75"/>
    <n v="0"/>
    <n v="0"/>
    <n v="38"/>
    <x v="2"/>
    <n v="4"/>
    <n v="0"/>
    <n v="0"/>
    <n v="0"/>
    <n v="0"/>
    <n v="0"/>
    <n v="75"/>
    <n v="0"/>
    <n v="0"/>
    <n v="0"/>
    <n v="75"/>
    <n v="75"/>
    <n v="750"/>
    <n v="450"/>
    <n v="0"/>
    <n v="0"/>
    <n v="0"/>
    <n v="0"/>
    <n v="0"/>
    <n v="0"/>
    <n v="0"/>
    <n v="0"/>
    <n v="0"/>
    <n v="0"/>
    <n v="15"/>
    <n v="0"/>
    <n v="0"/>
    <n v="0"/>
    <n v="0"/>
    <n v="0"/>
    <n v="0"/>
    <n v="30"/>
    <n v="0"/>
    <n v="0"/>
    <n v="0"/>
    <n v="3750"/>
    <n v="0"/>
    <n v="0"/>
    <n v="0"/>
    <n v="3750"/>
    <n v="750"/>
    <n v="10537"/>
    <n v="9000"/>
    <n v="0"/>
    <n v="0"/>
    <n v="15000"/>
    <n v="0"/>
    <n v="0"/>
    <n v="0"/>
    <n v="0"/>
    <n v="0"/>
    <n v="0"/>
    <n v="0"/>
    <n v="2250"/>
    <n v="150"/>
    <n v="7500"/>
    <n v="0"/>
    <n v="187"/>
    <n v="0"/>
    <n v="3038"/>
    <n v="2250"/>
    <n v="11250"/>
    <n v="525"/>
    <n v="375"/>
    <n v="1725"/>
    <n v="3750"/>
    <n v="0"/>
    <n v="450"/>
    <n v="0"/>
    <n v="0"/>
    <n v="0"/>
    <n v="75"/>
    <n v="150"/>
    <n v="797"/>
    <n v="0"/>
    <n v="0"/>
    <n v="0"/>
    <n v="0"/>
    <n v="75"/>
    <n v="0"/>
    <n v="150"/>
    <n v="0"/>
    <n v="0"/>
    <n v="150"/>
    <n v="600"/>
    <n v="225"/>
    <n v="75"/>
    <n v="2250"/>
    <n v="15000"/>
    <n v="0"/>
    <n v="750"/>
    <n v="150"/>
    <n v="2250"/>
    <n v="0"/>
    <n v="375"/>
    <n v="0"/>
    <n v="38"/>
    <n v="0"/>
    <n v="0"/>
    <n v="225"/>
    <n v="0"/>
    <n v="150"/>
    <n v="750"/>
    <n v="0"/>
    <n v="336760"/>
    <m/>
    <n v="0"/>
    <m/>
    <n v="18"/>
    <x v="6"/>
    <x v="6"/>
    <n v="336760"/>
    <x v="2"/>
    <x v="2"/>
    <n v="44923.784"/>
    <n v="48527.116000000002"/>
    <x v="2"/>
    <x v="2"/>
  </r>
  <r>
    <x v="33"/>
    <x v="18"/>
    <n v="15000"/>
    <m/>
    <m/>
    <m/>
    <m/>
    <m/>
    <n v="3000"/>
    <m/>
    <m/>
    <m/>
    <m/>
    <m/>
    <n v="150"/>
    <x v="4"/>
    <n v="150"/>
    <n v="0"/>
    <n v="300"/>
    <m/>
    <m/>
    <m/>
    <n v="1000"/>
    <n v="50"/>
    <m/>
    <m/>
    <m/>
    <m/>
    <m/>
    <n v="20000"/>
    <x v="0"/>
    <m/>
    <n v="3000"/>
    <m/>
    <m/>
    <n v="2000"/>
    <n v="1000"/>
    <m/>
    <n v="600"/>
    <m/>
    <n v="500"/>
    <m/>
    <n v="3000"/>
    <m/>
    <n v="4000"/>
    <m/>
    <m/>
    <m/>
    <n v="1500"/>
    <n v="100"/>
    <m/>
    <m/>
    <m/>
    <n v="50"/>
    <m/>
    <m/>
    <n v="500"/>
    <n v="500"/>
    <m/>
    <x v="6"/>
    <n v="500"/>
    <m/>
    <m/>
    <n v="10000"/>
    <m/>
    <m/>
    <m/>
    <n v="3000"/>
    <m/>
    <m/>
    <m/>
    <n v="500"/>
    <m/>
    <n v="1500"/>
    <m/>
    <n v="100"/>
    <m/>
    <m/>
    <m/>
    <m/>
    <n v="50"/>
    <n v="1000"/>
    <n v="500"/>
    <m/>
    <m/>
    <n v="500"/>
    <m/>
    <m/>
    <n v="100"/>
    <m/>
    <m/>
    <x v="0"/>
    <m/>
    <n v="500"/>
    <m/>
    <m/>
    <m/>
    <n v="2000"/>
    <n v="300"/>
    <n v="1000"/>
    <n v="1000"/>
    <m/>
    <m/>
    <n v="300"/>
    <m/>
    <n v="100"/>
    <m/>
    <m/>
    <m/>
    <n v="500"/>
    <n v="50"/>
    <m/>
    <n v="500"/>
    <m/>
    <m/>
    <n v="300"/>
    <m/>
    <m/>
    <m/>
    <n v="500"/>
    <n v="5000"/>
    <m/>
    <n v="1000"/>
    <x v="0"/>
    <m/>
    <n v="100"/>
    <m/>
    <n v="500"/>
    <m/>
    <m/>
    <m/>
    <m/>
    <m/>
    <m/>
    <n v="100"/>
    <m/>
    <n v="200"/>
    <m/>
    <m/>
    <m/>
    <n v="2000"/>
    <n v="100"/>
    <n v="300"/>
    <m/>
    <x v="6"/>
    <m/>
    <m/>
    <n v="50"/>
    <m/>
    <m/>
    <n v="500"/>
    <n v="1000"/>
    <n v="100"/>
    <m/>
    <x v="0"/>
    <n v="500"/>
    <n v="100"/>
    <m/>
    <m/>
    <m/>
    <n v="5000"/>
    <n v="500"/>
    <m/>
    <m/>
    <m/>
    <m/>
    <m/>
    <m/>
    <m/>
    <m/>
    <n v="7000"/>
    <n v="100"/>
    <n v="5000"/>
    <n v="150"/>
    <m/>
    <n v="2000"/>
    <m/>
    <n v="2500"/>
    <m/>
    <n v="500"/>
    <n v="300"/>
    <m/>
    <n v="50"/>
    <m/>
    <n v="300"/>
    <m/>
    <m/>
    <m/>
    <n v="400"/>
    <m/>
    <n v="100"/>
    <m/>
    <n v="1000"/>
    <n v="100"/>
    <m/>
    <m/>
    <m/>
    <n v="100"/>
    <n v="30"/>
    <m/>
    <n v="10"/>
    <n v="130"/>
    <m/>
    <n v="4000"/>
    <m/>
    <n v="1000"/>
    <n v="500"/>
    <m/>
    <n v="500"/>
    <n v="200"/>
    <n v="100"/>
    <n v="500"/>
    <n v="10000"/>
    <n v="1000"/>
    <n v="500"/>
    <x v="4"/>
    <m/>
    <n v="1000"/>
    <n v="100"/>
    <m/>
    <n v="200"/>
    <n v="150"/>
    <m/>
    <m/>
    <m/>
    <m/>
    <m/>
    <n v="500"/>
    <n v="100"/>
    <m/>
    <m/>
    <m/>
    <n v="1500"/>
    <m/>
    <m/>
    <m/>
    <n v="300"/>
    <n v="200"/>
    <n v="600"/>
    <m/>
    <x v="0"/>
    <m/>
    <m/>
    <n v="200"/>
    <n v="50"/>
    <m/>
    <n v="300"/>
    <m/>
    <m/>
    <m/>
    <m/>
    <m/>
    <n v="800"/>
    <m/>
    <n v="15000"/>
    <n v="1500"/>
    <n v="100"/>
    <m/>
    <m/>
    <m/>
    <m/>
    <n v="300"/>
    <m/>
    <n v="400"/>
    <n v="5000"/>
    <m/>
    <m/>
    <m/>
    <m/>
    <m/>
    <m/>
    <n v="2000"/>
    <m/>
    <m/>
    <m/>
    <m/>
    <m/>
    <m/>
    <n v="10000"/>
    <n v="15000"/>
    <n v="4000"/>
    <n v="500"/>
    <n v="14120"/>
    <n v="1200"/>
    <m/>
    <n v="1000"/>
    <n v="0"/>
    <m/>
    <n v="200"/>
    <n v="10000"/>
    <n v="15000"/>
    <n v="500"/>
    <m/>
    <n v="1500"/>
    <m/>
    <n v="3000"/>
    <n v="2000"/>
    <n v="1000"/>
    <m/>
    <n v="500"/>
    <n v="1750"/>
    <m/>
    <n v="10000"/>
    <n v="7000"/>
    <m/>
    <n v="200"/>
    <n v="4000"/>
    <m/>
    <m/>
    <n v="7000"/>
    <m/>
    <m/>
    <m/>
    <n v="500"/>
    <n v="8680"/>
    <m/>
    <n v="4000"/>
    <n v="5000"/>
    <n v="1000"/>
    <n v="300"/>
    <n v="500"/>
    <n v="200"/>
    <n v="500"/>
    <n v="5000"/>
    <n v="1300"/>
    <n v="12000"/>
    <n v="2200"/>
    <n v="100"/>
    <n v="6000"/>
    <n v="1000"/>
    <m/>
    <n v="7000"/>
    <n v="200"/>
    <n v="4000"/>
    <m/>
    <n v="4500"/>
    <n v="1000"/>
    <n v="1000"/>
    <n v="25000"/>
    <n v="500"/>
    <m/>
    <m/>
    <n v="100"/>
    <m/>
    <m/>
    <n v="368270"/>
    <m/>
    <m/>
    <m/>
    <m/>
    <x v="0"/>
    <x v="0"/>
    <m/>
    <x v="0"/>
    <x v="0"/>
    <m/>
    <m/>
    <x v="0"/>
    <x v="0"/>
  </r>
  <r>
    <x v="34"/>
    <x v="18"/>
    <n v="11250"/>
    <n v="0"/>
    <n v="0"/>
    <n v="0"/>
    <n v="0"/>
    <n v="0"/>
    <n v="2250"/>
    <n v="0"/>
    <n v="0"/>
    <n v="0"/>
    <n v="0"/>
    <n v="0"/>
    <n v="113"/>
    <x v="5"/>
    <n v="112"/>
    <n v="0"/>
    <n v="225"/>
    <n v="0"/>
    <n v="0"/>
    <n v="0"/>
    <n v="750"/>
    <n v="38"/>
    <n v="0"/>
    <n v="0"/>
    <n v="0"/>
    <n v="0"/>
    <n v="0"/>
    <n v="15000"/>
    <x v="1"/>
    <n v="0"/>
    <n v="2250"/>
    <n v="0"/>
    <n v="0"/>
    <n v="1500"/>
    <n v="750"/>
    <n v="0"/>
    <n v="450"/>
    <n v="0"/>
    <n v="375"/>
    <n v="0"/>
    <n v="2250"/>
    <n v="0"/>
    <n v="3000"/>
    <n v="0"/>
    <n v="0"/>
    <n v="0"/>
    <n v="1125"/>
    <n v="75"/>
    <n v="0"/>
    <n v="0"/>
    <n v="0"/>
    <n v="38"/>
    <n v="0"/>
    <n v="0"/>
    <n v="375"/>
    <n v="375"/>
    <n v="0"/>
    <x v="7"/>
    <n v="375"/>
    <n v="0"/>
    <n v="0"/>
    <n v="7500"/>
    <n v="0"/>
    <n v="0"/>
    <n v="0"/>
    <n v="2250"/>
    <n v="0"/>
    <n v="0"/>
    <n v="0"/>
    <n v="375"/>
    <n v="0"/>
    <n v="1125"/>
    <n v="0"/>
    <n v="75"/>
    <n v="0"/>
    <n v="0"/>
    <n v="0"/>
    <n v="0"/>
    <n v="37"/>
    <n v="750"/>
    <n v="375"/>
    <n v="0"/>
    <n v="0"/>
    <n v="375"/>
    <n v="0"/>
    <n v="0"/>
    <n v="75"/>
    <n v="0"/>
    <n v="0"/>
    <x v="1"/>
    <n v="0"/>
    <n v="375"/>
    <n v="0"/>
    <n v="0"/>
    <n v="0"/>
    <n v="1500"/>
    <n v="225"/>
    <n v="750"/>
    <n v="750"/>
    <n v="0"/>
    <n v="0"/>
    <n v="225"/>
    <n v="0"/>
    <n v="75"/>
    <n v="0"/>
    <n v="0"/>
    <n v="0"/>
    <n v="375"/>
    <n v="38"/>
    <n v="0"/>
    <n v="375"/>
    <n v="0"/>
    <n v="0"/>
    <n v="225"/>
    <n v="0"/>
    <n v="0"/>
    <n v="0"/>
    <n v="375"/>
    <n v="3750"/>
    <n v="0"/>
    <n v="750"/>
    <x v="1"/>
    <n v="0"/>
    <n v="75"/>
    <n v="0"/>
    <n v="375"/>
    <n v="0"/>
    <n v="0"/>
    <n v="0"/>
    <n v="0"/>
    <n v="0"/>
    <n v="0"/>
    <n v="75"/>
    <n v="0"/>
    <n v="150"/>
    <n v="0"/>
    <n v="0"/>
    <n v="0"/>
    <n v="1500"/>
    <n v="75"/>
    <n v="225"/>
    <n v="0"/>
    <x v="7"/>
    <n v="0"/>
    <n v="0"/>
    <n v="37"/>
    <n v="0"/>
    <n v="0"/>
    <n v="375"/>
    <n v="750"/>
    <n v="75"/>
    <n v="0"/>
    <x v="1"/>
    <n v="375"/>
    <n v="75"/>
    <n v="0"/>
    <n v="0"/>
    <n v="0"/>
    <n v="3750"/>
    <n v="375"/>
    <n v="0"/>
    <n v="0"/>
    <n v="0"/>
    <n v="0"/>
    <n v="0"/>
    <n v="0"/>
    <n v="0"/>
    <n v="0"/>
    <n v="5250"/>
    <n v="75"/>
    <n v="3750"/>
    <n v="113"/>
    <n v="0"/>
    <n v="1500"/>
    <n v="0"/>
    <n v="1875"/>
    <n v="0"/>
    <n v="375"/>
    <n v="225"/>
    <n v="0"/>
    <n v="37"/>
    <n v="0"/>
    <n v="225"/>
    <n v="0"/>
    <n v="0"/>
    <n v="0"/>
    <n v="300"/>
    <n v="0"/>
    <n v="75"/>
    <n v="0"/>
    <n v="750"/>
    <n v="75"/>
    <n v="0"/>
    <n v="0"/>
    <n v="0"/>
    <n v="75"/>
    <n v="22"/>
    <n v="0"/>
    <n v="8"/>
    <n v="97"/>
    <n v="0"/>
    <n v="3000"/>
    <n v="0"/>
    <n v="750"/>
    <n v="375"/>
    <n v="0"/>
    <n v="375"/>
    <n v="150"/>
    <n v="75"/>
    <n v="375"/>
    <n v="7500"/>
    <n v="750"/>
    <n v="375"/>
    <x v="5"/>
    <n v="0"/>
    <n v="750"/>
    <n v="75"/>
    <n v="0"/>
    <n v="150"/>
    <n v="113"/>
    <n v="0"/>
    <n v="0"/>
    <n v="0"/>
    <n v="0"/>
    <n v="0"/>
    <n v="375"/>
    <n v="75"/>
    <n v="0"/>
    <n v="0"/>
    <n v="0"/>
    <n v="1125"/>
    <n v="0"/>
    <n v="0"/>
    <n v="0"/>
    <n v="225"/>
    <n v="150"/>
    <n v="450"/>
    <n v="0"/>
    <x v="0"/>
    <n v="0"/>
    <n v="0"/>
    <n v="150"/>
    <n v="37"/>
    <n v="0"/>
    <n v="225"/>
    <n v="0"/>
    <n v="0"/>
    <n v="0"/>
    <n v="0"/>
    <n v="0"/>
    <n v="600"/>
    <n v="0"/>
    <n v="11250"/>
    <n v="1125"/>
    <n v="75"/>
    <n v="0"/>
    <n v="0"/>
    <n v="0"/>
    <n v="0"/>
    <n v="225"/>
    <n v="0"/>
    <n v="300"/>
    <n v="3750"/>
    <n v="0"/>
    <n v="0"/>
    <n v="0"/>
    <n v="0"/>
    <n v="0"/>
    <n v="0"/>
    <n v="1500"/>
    <n v="0"/>
    <n v="0"/>
    <n v="0"/>
    <n v="0"/>
    <n v="0"/>
    <n v="0"/>
    <n v="7500"/>
    <n v="11250"/>
    <n v="3000"/>
    <n v="375"/>
    <n v="10590"/>
    <n v="900"/>
    <n v="0"/>
    <n v="750"/>
    <n v="0"/>
    <n v="0"/>
    <n v="150"/>
    <n v="7500"/>
    <n v="11250"/>
    <n v="375"/>
    <n v="0"/>
    <n v="1125"/>
    <n v="0"/>
    <n v="2250"/>
    <n v="1500"/>
    <n v="750"/>
    <n v="0"/>
    <n v="375"/>
    <n v="1313"/>
    <n v="0"/>
    <n v="7500"/>
    <n v="5250"/>
    <n v="0"/>
    <n v="150"/>
    <n v="3000"/>
    <n v="0"/>
    <n v="0"/>
    <n v="5250"/>
    <n v="0"/>
    <n v="0"/>
    <n v="0"/>
    <n v="375"/>
    <n v="6510"/>
    <n v="0"/>
    <n v="3000"/>
    <n v="3750"/>
    <n v="750"/>
    <n v="225"/>
    <n v="375"/>
    <n v="150"/>
    <n v="375"/>
    <n v="3750"/>
    <n v="975"/>
    <n v="9000"/>
    <n v="1650"/>
    <n v="75"/>
    <n v="4500"/>
    <n v="750"/>
    <n v="0"/>
    <n v="5250"/>
    <n v="150"/>
    <n v="3000"/>
    <n v="0"/>
    <n v="3375"/>
    <n v="750"/>
    <n v="750"/>
    <n v="18750"/>
    <n v="375"/>
    <n v="0"/>
    <n v="0"/>
    <n v="75"/>
    <n v="0"/>
    <n v="0"/>
    <n v="276203"/>
    <m/>
    <n v="0"/>
    <m/>
    <n v="19"/>
    <x v="7"/>
    <x v="7"/>
    <n v="276203"/>
    <x v="3"/>
    <x v="3"/>
    <n v="2300770.9900000002"/>
    <n v="2762030"/>
    <x v="3"/>
    <x v="3"/>
  </r>
  <r>
    <x v="35"/>
    <x v="19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n v="20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0"/>
    <n v="5000"/>
    <n v="7000"/>
    <n v="10000"/>
    <n v="109080"/>
    <n v="2500"/>
    <m/>
    <n v="20"/>
    <n v="0"/>
    <m/>
    <m/>
    <n v="5000"/>
    <m/>
    <n v="2000"/>
    <n v="21400"/>
    <m/>
    <n v="15000"/>
    <n v="200"/>
    <n v="200"/>
    <n v="1000"/>
    <n v="600"/>
    <m/>
    <m/>
    <m/>
    <m/>
    <n v="100"/>
    <m/>
    <m/>
    <n v="200"/>
    <m/>
    <n v="300"/>
    <n v="10"/>
    <m/>
    <n v="500"/>
    <n v="0"/>
    <n v="100"/>
    <n v="12100"/>
    <m/>
    <n v="100"/>
    <n v="350"/>
    <n v="100"/>
    <n v="1000"/>
    <n v="4300"/>
    <n v="50"/>
    <m/>
    <m/>
    <n v="150"/>
    <n v="100"/>
    <n v="200"/>
    <n v="50"/>
    <n v="100"/>
    <m/>
    <m/>
    <m/>
    <m/>
    <n v="0"/>
    <m/>
    <n v="200"/>
    <n v="600"/>
    <n v="100"/>
    <m/>
    <m/>
    <m/>
    <m/>
    <n v="100"/>
    <m/>
    <m/>
    <n v="200180"/>
    <m/>
    <m/>
    <m/>
    <m/>
    <x v="0"/>
    <x v="0"/>
    <m/>
    <x v="0"/>
    <x v="0"/>
    <m/>
    <m/>
    <x v="0"/>
    <x v="0"/>
  </r>
  <r>
    <x v="36"/>
    <x v="19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15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.5"/>
    <n v="3750"/>
    <n v="5250"/>
    <n v="7500"/>
    <n v="81810"/>
    <n v="1875"/>
    <n v="0"/>
    <n v="15"/>
    <n v="0"/>
    <n v="0"/>
    <n v="0"/>
    <n v="3750"/>
    <n v="0"/>
    <n v="1500"/>
    <n v="16050"/>
    <n v="0"/>
    <n v="11250"/>
    <n v="150"/>
    <n v="150"/>
    <n v="750"/>
    <n v="450"/>
    <n v="0"/>
    <n v="0"/>
    <n v="0"/>
    <n v="0"/>
    <n v="75"/>
    <n v="0"/>
    <n v="0"/>
    <n v="150"/>
    <n v="0"/>
    <n v="225"/>
    <n v="7.5"/>
    <n v="0"/>
    <n v="375"/>
    <n v="0"/>
    <n v="75"/>
    <n v="9075"/>
    <n v="0"/>
    <n v="75"/>
    <n v="262.5"/>
    <n v="75"/>
    <n v="750"/>
    <n v="3225"/>
    <n v="37.5"/>
    <n v="0"/>
    <n v="0"/>
    <n v="112.5"/>
    <n v="75"/>
    <n v="150"/>
    <n v="37.5"/>
    <n v="75"/>
    <n v="0"/>
    <n v="0"/>
    <n v="0"/>
    <n v="0"/>
    <n v="0"/>
    <n v="0"/>
    <n v="150"/>
    <n v="450"/>
    <n v="75"/>
    <n v="0"/>
    <n v="0"/>
    <n v="0"/>
    <n v="0"/>
    <n v="75"/>
    <n v="0"/>
    <n v="0"/>
    <n v="150135"/>
    <m/>
    <m/>
    <m/>
    <m/>
    <x v="0"/>
    <x v="0"/>
    <m/>
    <x v="0"/>
    <x v="0"/>
    <m/>
    <m/>
    <x v="0"/>
    <x v="0"/>
  </r>
  <r>
    <x v="37"/>
    <x v="20"/>
    <n v="42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n v="20"/>
    <m/>
    <m/>
    <m/>
    <m/>
    <m/>
    <m/>
    <m/>
    <m/>
    <m/>
    <m/>
    <m/>
    <m/>
    <m/>
    <m/>
    <m/>
    <m/>
    <m/>
    <n v="20"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n v="10"/>
    <m/>
    <m/>
    <m/>
    <m/>
    <m/>
    <m/>
    <m/>
    <m/>
    <m/>
    <m/>
    <x v="0"/>
    <m/>
    <m/>
    <m/>
    <m/>
    <n v="5"/>
    <m/>
    <m/>
    <m/>
    <m/>
    <m/>
    <m/>
    <m/>
    <m/>
    <m/>
    <m/>
    <m/>
    <m/>
    <m/>
    <m/>
    <m/>
    <x v="0"/>
    <m/>
    <m/>
    <n v="50"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m/>
    <m/>
    <m/>
    <m/>
    <m/>
    <n v="0"/>
    <m/>
    <m/>
    <m/>
    <m/>
    <m/>
    <m/>
    <m/>
    <m/>
    <m/>
    <m/>
    <m/>
    <m/>
    <m/>
    <m/>
    <m/>
    <n v="0"/>
    <x v="0"/>
    <m/>
    <m/>
    <m/>
    <m/>
    <n v="50"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"/>
    <m/>
    <n v="240"/>
    <m/>
    <n v="10"/>
    <n v="0"/>
    <n v="50"/>
    <m/>
    <m/>
    <m/>
    <m/>
    <m/>
    <m/>
    <n v="3000"/>
    <m/>
    <m/>
    <m/>
    <n v="30"/>
    <m/>
    <n v="200"/>
    <m/>
    <m/>
    <n v="250"/>
    <m/>
    <m/>
    <n v="500"/>
    <m/>
    <m/>
    <m/>
    <m/>
    <m/>
    <n v="30"/>
    <n v="100"/>
    <n v="200"/>
    <m/>
    <n v="0"/>
    <n v="450"/>
    <m/>
    <m/>
    <m/>
    <m/>
    <m/>
    <m/>
    <n v="200"/>
    <n v="100"/>
    <n v="50"/>
    <n v="200"/>
    <m/>
    <n v="50"/>
    <m/>
    <n v="150"/>
    <n v="100"/>
    <n v="0"/>
    <m/>
    <m/>
    <n v="400"/>
    <m/>
    <n v="100"/>
    <m/>
    <m/>
    <m/>
    <m/>
    <m/>
    <m/>
    <n v="7235"/>
    <m/>
    <m/>
    <m/>
    <m/>
    <x v="0"/>
    <x v="0"/>
    <m/>
    <x v="0"/>
    <x v="0"/>
    <m/>
    <m/>
    <x v="0"/>
    <x v="0"/>
  </r>
  <r>
    <x v="38"/>
    <x v="20"/>
    <n v="31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x v="1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37.5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0"/>
    <n v="180"/>
    <n v="0"/>
    <n v="7.5"/>
    <n v="0"/>
    <n v="37.5"/>
    <n v="0"/>
    <n v="0"/>
    <n v="0"/>
    <n v="0"/>
    <n v="0"/>
    <n v="0"/>
    <n v="2250"/>
    <n v="0"/>
    <n v="0"/>
    <n v="0"/>
    <n v="22.5"/>
    <n v="0"/>
    <n v="150"/>
    <n v="0"/>
    <n v="0"/>
    <n v="187.5"/>
    <n v="0"/>
    <n v="0"/>
    <n v="375"/>
    <n v="0"/>
    <n v="0"/>
    <n v="0"/>
    <n v="0"/>
    <n v="0"/>
    <n v="22.5"/>
    <n v="75"/>
    <n v="150"/>
    <n v="0"/>
    <n v="0"/>
    <n v="337.5"/>
    <n v="0"/>
    <n v="0"/>
    <n v="0"/>
    <n v="0"/>
    <n v="0"/>
    <n v="0"/>
    <n v="150"/>
    <n v="75"/>
    <n v="37.5"/>
    <n v="150"/>
    <n v="0"/>
    <n v="37.5"/>
    <n v="0"/>
    <n v="112.5"/>
    <n v="75"/>
    <n v="0"/>
    <n v="0"/>
    <n v="0"/>
    <n v="300"/>
    <n v="0"/>
    <n v="75"/>
    <n v="0"/>
    <n v="0"/>
    <n v="0"/>
    <n v="0"/>
    <n v="0"/>
    <n v="0"/>
    <n v="5426.25"/>
    <m/>
    <m/>
    <m/>
    <m/>
    <x v="0"/>
    <x v="0"/>
    <m/>
    <x v="0"/>
    <x v="0"/>
    <m/>
    <m/>
    <x v="0"/>
    <x v="0"/>
  </r>
  <r>
    <x v="39"/>
    <x v="21"/>
    <n v="440"/>
    <m/>
    <m/>
    <m/>
    <n v="250"/>
    <m/>
    <m/>
    <m/>
    <m/>
    <m/>
    <n v="100"/>
    <m/>
    <m/>
    <x v="0"/>
    <m/>
    <m/>
    <m/>
    <m/>
    <m/>
    <m/>
    <m/>
    <m/>
    <m/>
    <m/>
    <m/>
    <m/>
    <n v="5000"/>
    <m/>
    <x v="0"/>
    <m/>
    <n v="20"/>
    <m/>
    <m/>
    <m/>
    <m/>
    <m/>
    <m/>
    <m/>
    <m/>
    <m/>
    <m/>
    <m/>
    <m/>
    <m/>
    <m/>
    <m/>
    <m/>
    <m/>
    <m/>
    <m/>
    <m/>
    <m/>
    <n v="10"/>
    <m/>
    <m/>
    <m/>
    <m/>
    <x v="0"/>
    <m/>
    <m/>
    <m/>
    <m/>
    <m/>
    <m/>
    <m/>
    <m/>
    <m/>
    <m/>
    <m/>
    <m/>
    <n v="20"/>
    <m/>
    <m/>
    <m/>
    <m/>
    <m/>
    <m/>
    <m/>
    <m/>
    <m/>
    <m/>
    <m/>
    <m/>
    <m/>
    <m/>
    <m/>
    <m/>
    <m/>
    <m/>
    <x v="0"/>
    <m/>
    <n v="100"/>
    <m/>
    <m/>
    <m/>
    <m/>
    <m/>
    <m/>
    <m/>
    <m/>
    <m/>
    <m/>
    <m/>
    <m/>
    <m/>
    <m/>
    <m/>
    <m/>
    <m/>
    <m/>
    <n v="10"/>
    <m/>
    <m/>
    <m/>
    <m/>
    <m/>
    <m/>
    <m/>
    <m/>
    <m/>
    <m/>
    <x v="0"/>
    <m/>
    <m/>
    <m/>
    <m/>
    <n v="5"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n v="100"/>
    <m/>
    <m/>
    <m/>
    <m/>
    <m/>
    <m/>
    <m/>
    <m/>
    <m/>
    <m/>
    <m/>
    <m/>
    <m/>
    <m/>
    <m/>
    <m/>
    <m/>
    <m/>
    <m/>
    <m/>
    <m/>
    <m/>
    <m/>
    <m/>
    <m/>
    <m/>
    <m/>
    <n v="50"/>
    <m/>
    <m/>
    <m/>
    <m/>
    <m/>
    <n v="0"/>
    <m/>
    <m/>
    <m/>
    <n v="30"/>
    <m/>
    <m/>
    <m/>
    <m/>
    <m/>
    <m/>
    <m/>
    <m/>
    <m/>
    <m/>
    <n v="10"/>
    <n v="0"/>
    <x v="6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820"/>
    <n v="12000"/>
    <m/>
    <m/>
    <n v="0"/>
    <n v="50"/>
    <m/>
    <n v="1000"/>
    <m/>
    <n v="1000"/>
    <m/>
    <m/>
    <n v="2000"/>
    <m/>
    <m/>
    <m/>
    <n v="50"/>
    <m/>
    <m/>
    <n v="100"/>
    <m/>
    <n v="200"/>
    <m/>
    <m/>
    <n v="200"/>
    <m/>
    <m/>
    <m/>
    <m/>
    <m/>
    <n v="30"/>
    <n v="100"/>
    <n v="200"/>
    <m/>
    <n v="0"/>
    <n v="800"/>
    <m/>
    <m/>
    <m/>
    <m/>
    <m/>
    <m/>
    <m/>
    <n v="1200"/>
    <n v="100"/>
    <n v="300"/>
    <m/>
    <n v="50"/>
    <m/>
    <n v="600"/>
    <n v="100"/>
    <n v="0"/>
    <m/>
    <n v="200"/>
    <n v="200"/>
    <m/>
    <n v="100"/>
    <m/>
    <n v="300"/>
    <m/>
    <m/>
    <n v="4000"/>
    <n v="500"/>
    <n v="33395"/>
    <m/>
    <m/>
    <m/>
    <m/>
    <x v="0"/>
    <x v="0"/>
    <m/>
    <x v="0"/>
    <x v="0"/>
    <m/>
    <m/>
    <x v="0"/>
    <x v="0"/>
  </r>
  <r>
    <x v="40"/>
    <x v="21"/>
    <n v="330"/>
    <n v="0"/>
    <n v="0"/>
    <n v="0"/>
    <n v="187.5"/>
    <n v="0"/>
    <n v="0"/>
    <n v="0"/>
    <n v="0"/>
    <n v="0"/>
    <n v="75"/>
    <n v="0"/>
    <n v="0"/>
    <x v="1"/>
    <n v="0"/>
    <n v="0"/>
    <n v="0"/>
    <n v="0"/>
    <n v="0"/>
    <n v="0"/>
    <n v="0"/>
    <n v="0"/>
    <n v="0"/>
    <n v="0"/>
    <n v="0"/>
    <n v="0"/>
    <n v="3750"/>
    <n v="0"/>
    <x v="1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x v="1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x v="1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0"/>
    <n v="0"/>
    <n v="0"/>
    <n v="0"/>
    <n v="0"/>
    <n v="0"/>
    <n v="22.5"/>
    <n v="0"/>
    <n v="0"/>
    <n v="0"/>
    <n v="0"/>
    <n v="0"/>
    <n v="0"/>
    <n v="0"/>
    <n v="0"/>
    <n v="0"/>
    <n v="0"/>
    <n v="7.5"/>
    <n v="0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5"/>
    <n v="9000"/>
    <n v="0"/>
    <n v="0"/>
    <n v="0"/>
    <n v="37.5"/>
    <n v="0"/>
    <n v="750"/>
    <n v="0"/>
    <n v="750"/>
    <n v="0"/>
    <n v="0"/>
    <n v="1500"/>
    <n v="0"/>
    <n v="0"/>
    <n v="0"/>
    <n v="37.5"/>
    <n v="0"/>
    <n v="0"/>
    <n v="75"/>
    <n v="0"/>
    <n v="150"/>
    <n v="0"/>
    <n v="0"/>
    <n v="150"/>
    <n v="0"/>
    <n v="0"/>
    <n v="0"/>
    <n v="0"/>
    <n v="0"/>
    <n v="22.5"/>
    <n v="75"/>
    <n v="150"/>
    <n v="0"/>
    <n v="0"/>
    <n v="600"/>
    <n v="0"/>
    <n v="0"/>
    <n v="0"/>
    <n v="0"/>
    <n v="0"/>
    <n v="0"/>
    <n v="0"/>
    <n v="900"/>
    <n v="75"/>
    <n v="225"/>
    <n v="0"/>
    <n v="37.5"/>
    <n v="0"/>
    <n v="450"/>
    <n v="75"/>
    <n v="0"/>
    <n v="0"/>
    <n v="150"/>
    <n v="150"/>
    <n v="0"/>
    <n v="75"/>
    <n v="0"/>
    <n v="225"/>
    <n v="0"/>
    <n v="0"/>
    <n v="3000"/>
    <n v="375"/>
    <n v="25046.25"/>
    <m/>
    <m/>
    <m/>
    <m/>
    <x v="0"/>
    <x v="0"/>
    <m/>
    <x v="0"/>
    <x v="0"/>
    <m/>
    <m/>
    <x v="0"/>
    <x v="0"/>
  </r>
  <r>
    <x v="41"/>
    <x v="22"/>
    <n v="440"/>
    <m/>
    <m/>
    <m/>
    <m/>
    <m/>
    <m/>
    <m/>
    <m/>
    <m/>
    <n v="100"/>
    <m/>
    <m/>
    <x v="0"/>
    <m/>
    <m/>
    <m/>
    <m/>
    <m/>
    <m/>
    <m/>
    <m/>
    <m/>
    <m/>
    <m/>
    <m/>
    <n v="25000"/>
    <m/>
    <x v="0"/>
    <m/>
    <n v="200"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n v="10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n v="100"/>
    <m/>
    <m/>
    <m/>
    <x v="0"/>
    <m/>
    <m/>
    <m/>
    <m/>
    <n v="5"/>
    <m/>
    <m/>
    <m/>
    <m/>
    <m/>
    <m/>
    <m/>
    <m/>
    <m/>
    <m/>
    <m/>
    <m/>
    <n v="20"/>
    <m/>
    <m/>
    <x v="0"/>
    <m/>
    <m/>
    <m/>
    <m/>
    <m/>
    <m/>
    <m/>
    <m/>
    <m/>
    <x v="0"/>
    <m/>
    <m/>
    <m/>
    <n v="50"/>
    <m/>
    <m/>
    <m/>
    <m/>
    <m/>
    <n v="100"/>
    <m/>
    <m/>
    <m/>
    <m/>
    <m/>
    <m/>
    <m/>
    <m/>
    <m/>
    <m/>
    <m/>
    <m/>
    <m/>
    <m/>
    <m/>
    <m/>
    <m/>
    <m/>
    <m/>
    <m/>
    <m/>
    <m/>
    <m/>
    <m/>
    <m/>
    <m/>
    <m/>
    <n v="50"/>
    <m/>
    <m/>
    <m/>
    <m/>
    <m/>
    <n v="0"/>
    <m/>
    <m/>
    <m/>
    <m/>
    <m/>
    <m/>
    <m/>
    <m/>
    <m/>
    <m/>
    <n v="20"/>
    <m/>
    <m/>
    <m/>
    <m/>
    <n v="0"/>
    <x v="0"/>
    <m/>
    <m/>
    <m/>
    <m/>
    <n v="50"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0"/>
    <m/>
    <m/>
    <m/>
    <n v="200"/>
    <n v="4540"/>
    <n v="12000"/>
    <m/>
    <n v="10"/>
    <n v="0"/>
    <m/>
    <m/>
    <n v="600"/>
    <m/>
    <n v="200"/>
    <m/>
    <m/>
    <m/>
    <m/>
    <m/>
    <m/>
    <n v="70"/>
    <m/>
    <n v="2200"/>
    <n v="100"/>
    <m/>
    <n v="200"/>
    <n v="200"/>
    <m/>
    <n v="100"/>
    <m/>
    <m/>
    <m/>
    <m/>
    <m/>
    <n v="30"/>
    <n v="100"/>
    <n v="350"/>
    <m/>
    <n v="0"/>
    <n v="650"/>
    <m/>
    <m/>
    <m/>
    <n v="400"/>
    <n v="50"/>
    <m/>
    <n v="15"/>
    <n v="1200"/>
    <n v="100"/>
    <n v="300"/>
    <n v="200"/>
    <n v="50"/>
    <m/>
    <n v="600"/>
    <n v="100"/>
    <n v="0"/>
    <m/>
    <n v="500"/>
    <n v="300"/>
    <m/>
    <n v="500"/>
    <m/>
    <n v="300"/>
    <m/>
    <n v="1000"/>
    <m/>
    <n v="1000"/>
    <n v="54900"/>
    <m/>
    <m/>
    <m/>
    <m/>
    <x v="0"/>
    <x v="0"/>
    <m/>
    <x v="0"/>
    <x v="0"/>
    <m/>
    <m/>
    <x v="0"/>
    <x v="0"/>
  </r>
  <r>
    <x v="42"/>
    <x v="22"/>
    <n v="330"/>
    <n v="0"/>
    <n v="0"/>
    <n v="0"/>
    <n v="0"/>
    <n v="0"/>
    <n v="0"/>
    <n v="0"/>
    <n v="0"/>
    <n v="0"/>
    <n v="75"/>
    <n v="0"/>
    <n v="0"/>
    <x v="1"/>
    <n v="0"/>
    <n v="0"/>
    <n v="0"/>
    <n v="0"/>
    <n v="0"/>
    <n v="0"/>
    <n v="0"/>
    <n v="0"/>
    <n v="0"/>
    <n v="0"/>
    <n v="0"/>
    <n v="0"/>
    <n v="18750"/>
    <n v="0"/>
    <x v="1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x v="1"/>
    <n v="0"/>
    <n v="0"/>
    <n v="0"/>
    <n v="0"/>
    <n v="3.75"/>
    <n v="0"/>
    <n v="0"/>
    <n v="0"/>
    <n v="0"/>
    <n v="0"/>
    <n v="0"/>
    <n v="0"/>
    <n v="0"/>
    <n v="0"/>
    <n v="0"/>
    <n v="0"/>
    <n v="0"/>
    <n v="15"/>
    <n v="0"/>
    <n v="0"/>
    <x v="1"/>
    <n v="0"/>
    <n v="0"/>
    <n v="0"/>
    <n v="0"/>
    <n v="0"/>
    <n v="0"/>
    <n v="0"/>
    <n v="0"/>
    <n v="0"/>
    <x v="1"/>
    <n v="0"/>
    <n v="0"/>
    <n v="0"/>
    <n v="37.5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x v="1"/>
    <n v="0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0"/>
    <n v="0"/>
    <n v="0"/>
    <n v="150"/>
    <n v="3405"/>
    <n v="9000"/>
    <n v="0"/>
    <n v="7.5"/>
    <n v="0"/>
    <n v="0"/>
    <n v="0"/>
    <n v="450"/>
    <n v="0"/>
    <n v="150"/>
    <n v="0"/>
    <n v="0"/>
    <n v="0"/>
    <n v="0"/>
    <n v="0"/>
    <n v="0"/>
    <n v="52.5"/>
    <n v="0"/>
    <n v="1650"/>
    <n v="75"/>
    <n v="0"/>
    <n v="150"/>
    <n v="150"/>
    <n v="0"/>
    <n v="75"/>
    <n v="0"/>
    <n v="0"/>
    <n v="0"/>
    <n v="0"/>
    <n v="0"/>
    <n v="22.5"/>
    <n v="75"/>
    <n v="262.5"/>
    <n v="0"/>
    <n v="0"/>
    <n v="487.5"/>
    <n v="0"/>
    <n v="0"/>
    <n v="0"/>
    <n v="300"/>
    <n v="37.5"/>
    <n v="0"/>
    <n v="11.25"/>
    <n v="900"/>
    <n v="75"/>
    <n v="225"/>
    <n v="150"/>
    <n v="37.5"/>
    <n v="0"/>
    <n v="450"/>
    <n v="75"/>
    <n v="0"/>
    <n v="0"/>
    <n v="375"/>
    <n v="225"/>
    <n v="0"/>
    <n v="375"/>
    <n v="0"/>
    <n v="225"/>
    <n v="0"/>
    <n v="750"/>
    <n v="0"/>
    <n v="750"/>
    <n v="41175"/>
    <m/>
    <m/>
    <m/>
    <m/>
    <x v="0"/>
    <x v="0"/>
    <m/>
    <x v="0"/>
    <x v="0"/>
    <m/>
    <m/>
    <x v="0"/>
    <x v="0"/>
  </r>
  <r>
    <x v="43"/>
    <x v="23"/>
    <n v="420"/>
    <m/>
    <m/>
    <m/>
    <m/>
    <m/>
    <m/>
    <m/>
    <m/>
    <m/>
    <m/>
    <m/>
    <m/>
    <x v="0"/>
    <m/>
    <m/>
    <m/>
    <m/>
    <m/>
    <m/>
    <m/>
    <m/>
    <m/>
    <m/>
    <m/>
    <m/>
    <n v="25000"/>
    <m/>
    <x v="8"/>
    <m/>
    <n v="200"/>
    <m/>
    <m/>
    <n v="500"/>
    <m/>
    <n v="300"/>
    <m/>
    <m/>
    <m/>
    <m/>
    <m/>
    <m/>
    <n v="200"/>
    <m/>
    <n v="100"/>
    <m/>
    <m/>
    <m/>
    <m/>
    <m/>
    <m/>
    <m/>
    <n v="10"/>
    <m/>
    <m/>
    <m/>
    <m/>
    <x v="0"/>
    <m/>
    <m/>
    <m/>
    <n v="1000"/>
    <m/>
    <m/>
    <m/>
    <m/>
    <m/>
    <m/>
    <m/>
    <m/>
    <m/>
    <n v="500"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n v="300"/>
    <m/>
    <m/>
    <n v="10"/>
    <m/>
    <m/>
    <m/>
    <m/>
    <n v="100"/>
    <m/>
    <m/>
    <m/>
    <m/>
    <m/>
    <x v="0"/>
    <m/>
    <n v="20"/>
    <n v="100"/>
    <m/>
    <n v="5"/>
    <m/>
    <m/>
    <m/>
    <m/>
    <m/>
    <m/>
    <m/>
    <n v="100"/>
    <m/>
    <m/>
    <m/>
    <m/>
    <m/>
    <m/>
    <m/>
    <x v="0"/>
    <m/>
    <m/>
    <m/>
    <m/>
    <m/>
    <n v="500"/>
    <m/>
    <m/>
    <m/>
    <x v="0"/>
    <n v="200"/>
    <m/>
    <m/>
    <m/>
    <m/>
    <m/>
    <m/>
    <m/>
    <m/>
    <m/>
    <m/>
    <m/>
    <m/>
    <m/>
    <m/>
    <m/>
    <m/>
    <m/>
    <m/>
    <m/>
    <m/>
    <m/>
    <m/>
    <m/>
    <m/>
    <m/>
    <m/>
    <m/>
    <m/>
    <n v="100"/>
    <m/>
    <m/>
    <m/>
    <m/>
    <m/>
    <m/>
    <m/>
    <m/>
    <m/>
    <m/>
    <m/>
    <m/>
    <m/>
    <n v="10"/>
    <m/>
    <m/>
    <m/>
    <m/>
    <n v="100"/>
    <m/>
    <m/>
    <n v="100"/>
    <m/>
    <m/>
    <m/>
    <m/>
    <m/>
    <m/>
    <m/>
    <n v="0"/>
    <x v="6"/>
    <m/>
    <n v="800"/>
    <m/>
    <m/>
    <n v="50"/>
    <m/>
    <m/>
    <m/>
    <m/>
    <m/>
    <m/>
    <n v="100"/>
    <m/>
    <m/>
    <m/>
    <m/>
    <m/>
    <m/>
    <m/>
    <m/>
    <m/>
    <m/>
    <m/>
    <n v="50"/>
    <x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450"/>
    <n v="1200"/>
    <m/>
    <m/>
    <n v="0"/>
    <n v="50"/>
    <m/>
    <n v="600"/>
    <m/>
    <n v="120"/>
    <n v="300"/>
    <m/>
    <m/>
    <n v="1500"/>
    <m/>
    <n v="1500"/>
    <n v="1500"/>
    <m/>
    <n v="800"/>
    <m/>
    <m/>
    <n v="200"/>
    <m/>
    <m/>
    <m/>
    <m/>
    <n v="1000"/>
    <m/>
    <m/>
    <m/>
    <m/>
    <n v="100"/>
    <n v="960"/>
    <m/>
    <n v="100"/>
    <n v="1200"/>
    <n v="3000"/>
    <m/>
    <n v="2000"/>
    <n v="2000"/>
    <n v="50"/>
    <n v="3000"/>
    <m/>
    <n v="1200"/>
    <n v="100"/>
    <m/>
    <n v="200"/>
    <n v="50"/>
    <m/>
    <n v="300"/>
    <m/>
    <n v="5000"/>
    <m/>
    <n v="4200"/>
    <n v="500"/>
    <m/>
    <n v="3000"/>
    <n v="100"/>
    <n v="300"/>
    <n v="50"/>
    <n v="2000"/>
    <n v="4000"/>
    <n v="500"/>
    <n v="78755"/>
    <m/>
    <m/>
    <m/>
    <m/>
    <x v="0"/>
    <x v="0"/>
    <m/>
    <x v="0"/>
    <x v="0"/>
    <m/>
    <m/>
    <x v="0"/>
    <x v="0"/>
  </r>
  <r>
    <x v="44"/>
    <x v="23"/>
    <n v="31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18750"/>
    <n v="0"/>
    <x v="9"/>
    <n v="0"/>
    <n v="150"/>
    <n v="0"/>
    <n v="0"/>
    <n v="375"/>
    <n v="0"/>
    <n v="225"/>
    <n v="0"/>
    <n v="0"/>
    <n v="0"/>
    <n v="0"/>
    <n v="0"/>
    <n v="0"/>
    <n v="150"/>
    <n v="0"/>
    <n v="75"/>
    <n v="0"/>
    <n v="0"/>
    <n v="0"/>
    <n v="0"/>
    <n v="0"/>
    <n v="0"/>
    <n v="0"/>
    <n v="7.5"/>
    <n v="0"/>
    <n v="0"/>
    <n v="0"/>
    <n v="0"/>
    <x v="1"/>
    <n v="0"/>
    <n v="0"/>
    <n v="0"/>
    <n v="750"/>
    <n v="0"/>
    <n v="0"/>
    <n v="0"/>
    <n v="0"/>
    <n v="0"/>
    <n v="0"/>
    <n v="0"/>
    <n v="0"/>
    <n v="0"/>
    <n v="375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225"/>
    <n v="0"/>
    <n v="0"/>
    <n v="7.5"/>
    <n v="0"/>
    <n v="0"/>
    <n v="0"/>
    <n v="0"/>
    <n v="75"/>
    <n v="0"/>
    <n v="0"/>
    <n v="0"/>
    <n v="0"/>
    <n v="0"/>
    <x v="1"/>
    <n v="0"/>
    <n v="15"/>
    <n v="75"/>
    <n v="0"/>
    <n v="3.75"/>
    <n v="0"/>
    <n v="0"/>
    <n v="0"/>
    <n v="0"/>
    <n v="0"/>
    <n v="0"/>
    <n v="0"/>
    <n v="75"/>
    <n v="0"/>
    <n v="0"/>
    <n v="0"/>
    <n v="0"/>
    <n v="0"/>
    <n v="0"/>
    <n v="0"/>
    <x v="1"/>
    <n v="0"/>
    <n v="0"/>
    <n v="0"/>
    <n v="0"/>
    <n v="0"/>
    <n v="375"/>
    <n v="0"/>
    <n v="0"/>
    <n v="0"/>
    <x v="1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75"/>
    <n v="0"/>
    <n v="0"/>
    <n v="75"/>
    <n v="0"/>
    <n v="0"/>
    <n v="0"/>
    <n v="0"/>
    <n v="0"/>
    <n v="0"/>
    <n v="0"/>
    <n v="0"/>
    <x v="7"/>
    <n v="0"/>
    <n v="600"/>
    <n v="0"/>
    <n v="0"/>
    <n v="37.5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37.5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7.5"/>
    <n v="900"/>
    <n v="0"/>
    <n v="0"/>
    <n v="0"/>
    <n v="37.5"/>
    <n v="0"/>
    <n v="450"/>
    <n v="0"/>
    <n v="90"/>
    <n v="225"/>
    <n v="0"/>
    <n v="0"/>
    <n v="1125"/>
    <n v="0"/>
    <n v="1125"/>
    <n v="1125"/>
    <n v="0"/>
    <n v="600"/>
    <n v="0"/>
    <n v="0"/>
    <n v="150"/>
    <n v="0"/>
    <n v="0"/>
    <n v="0"/>
    <n v="0"/>
    <n v="750"/>
    <n v="0"/>
    <n v="0"/>
    <n v="0"/>
    <n v="0"/>
    <n v="75"/>
    <n v="720"/>
    <n v="0"/>
    <n v="75"/>
    <n v="900"/>
    <n v="2250"/>
    <n v="0"/>
    <n v="1500"/>
    <n v="1500"/>
    <n v="37.5"/>
    <n v="2250"/>
    <n v="0"/>
    <n v="900"/>
    <n v="75"/>
    <n v="0"/>
    <n v="150"/>
    <n v="37.5"/>
    <n v="0"/>
    <n v="225"/>
    <n v="0"/>
    <n v="3750"/>
    <n v="0"/>
    <n v="3150"/>
    <n v="375"/>
    <n v="0"/>
    <n v="2250"/>
    <n v="75"/>
    <n v="225"/>
    <n v="37.5"/>
    <n v="1500"/>
    <n v="3000"/>
    <n v="375"/>
    <n v="59066.25"/>
    <m/>
    <m/>
    <m/>
    <m/>
    <x v="0"/>
    <x v="0"/>
    <m/>
    <x v="0"/>
    <x v="0"/>
    <m/>
    <m/>
    <x v="0"/>
    <x v="0"/>
  </r>
  <r>
    <x v="45"/>
    <x v="24"/>
    <n v="210"/>
    <m/>
    <m/>
    <m/>
    <m/>
    <m/>
    <m/>
    <m/>
    <m/>
    <m/>
    <m/>
    <m/>
    <m/>
    <x v="0"/>
    <m/>
    <m/>
    <m/>
    <m/>
    <m/>
    <m/>
    <m/>
    <m/>
    <m/>
    <m/>
    <m/>
    <m/>
    <n v="2000"/>
    <m/>
    <x v="0"/>
    <m/>
    <m/>
    <m/>
    <n v="50"/>
    <n v="500"/>
    <m/>
    <n v="200"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n v="10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n v="20"/>
    <m/>
    <m/>
    <n v="5"/>
    <m/>
    <m/>
    <m/>
    <m/>
    <m/>
    <m/>
    <m/>
    <m/>
    <m/>
    <m/>
    <m/>
    <m/>
    <n v="20"/>
    <m/>
    <m/>
    <x v="0"/>
    <m/>
    <m/>
    <n v="50"/>
    <m/>
    <m/>
    <m/>
    <m/>
    <m/>
    <m/>
    <x v="0"/>
    <m/>
    <m/>
    <m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"/>
    <n v="140"/>
    <m/>
    <m/>
    <m/>
    <n v="0"/>
    <n v="50"/>
    <m/>
    <m/>
    <m/>
    <n v="870"/>
    <m/>
    <m/>
    <m/>
    <m/>
    <m/>
    <m/>
    <n v="2000"/>
    <m/>
    <m/>
    <m/>
    <m/>
    <n v="100"/>
    <n v="500"/>
    <m/>
    <n v="200"/>
    <m/>
    <m/>
    <m/>
    <m/>
    <m/>
    <m/>
    <m/>
    <n v="180"/>
    <m/>
    <n v="100"/>
    <n v="850"/>
    <n v="1000"/>
    <m/>
    <m/>
    <m/>
    <m/>
    <m/>
    <m/>
    <n v="100"/>
    <n v="100"/>
    <m/>
    <m/>
    <n v="50"/>
    <m/>
    <n v="250"/>
    <m/>
    <n v="0"/>
    <m/>
    <n v="200"/>
    <n v="1000"/>
    <m/>
    <m/>
    <n v="100"/>
    <n v="300"/>
    <m/>
    <m/>
    <n v="600"/>
    <m/>
    <n v="12105"/>
    <m/>
    <m/>
    <m/>
    <m/>
    <x v="0"/>
    <x v="0"/>
    <m/>
    <x v="0"/>
    <x v="0"/>
    <m/>
    <m/>
    <x v="0"/>
    <x v="0"/>
  </r>
  <r>
    <x v="46"/>
    <x v="24"/>
    <n v="157.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1500"/>
    <n v="0"/>
    <x v="1"/>
    <n v="0"/>
    <n v="0"/>
    <n v="0"/>
    <n v="37.5"/>
    <n v="375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15"/>
    <n v="0"/>
    <n v="0"/>
    <n v="3.75"/>
    <n v="0"/>
    <n v="0"/>
    <n v="0"/>
    <n v="0"/>
    <n v="0"/>
    <n v="0"/>
    <n v="0"/>
    <n v="0"/>
    <n v="0"/>
    <n v="0"/>
    <n v="0"/>
    <n v="0"/>
    <n v="15"/>
    <n v="0"/>
    <n v="0"/>
    <x v="1"/>
    <n v="0"/>
    <n v="0"/>
    <n v="37.5"/>
    <n v="0"/>
    <n v="0"/>
    <n v="0"/>
    <n v="0"/>
    <n v="0"/>
    <n v="0"/>
    <x v="1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05"/>
    <n v="0"/>
    <n v="0"/>
    <n v="0"/>
    <n v="0"/>
    <n v="37.5"/>
    <n v="0"/>
    <n v="0"/>
    <n v="0"/>
    <n v="652.5"/>
    <n v="0"/>
    <n v="0"/>
    <n v="0"/>
    <n v="0"/>
    <n v="0"/>
    <n v="0"/>
    <n v="1500"/>
    <n v="0"/>
    <n v="0"/>
    <n v="0"/>
    <n v="0"/>
    <n v="75"/>
    <n v="375"/>
    <n v="0"/>
    <n v="150"/>
    <n v="0"/>
    <n v="0"/>
    <n v="0"/>
    <n v="0"/>
    <n v="0"/>
    <n v="0"/>
    <n v="0"/>
    <n v="135"/>
    <n v="0"/>
    <n v="75"/>
    <n v="637.5"/>
    <n v="750"/>
    <n v="0"/>
    <n v="0"/>
    <n v="0"/>
    <n v="0"/>
    <n v="0"/>
    <n v="0"/>
    <n v="75"/>
    <n v="75"/>
    <n v="0"/>
    <n v="0"/>
    <n v="37.5"/>
    <n v="0"/>
    <n v="187.5"/>
    <n v="0"/>
    <n v="0"/>
    <n v="0"/>
    <n v="150"/>
    <n v="750"/>
    <n v="0"/>
    <n v="0"/>
    <n v="75"/>
    <n v="225"/>
    <n v="0"/>
    <n v="0"/>
    <n v="450"/>
    <n v="0"/>
    <n v="9078.75"/>
    <m/>
    <m/>
    <m/>
    <m/>
    <x v="0"/>
    <x v="0"/>
    <m/>
    <x v="0"/>
    <x v="0"/>
    <m/>
    <m/>
    <x v="0"/>
    <x v="0"/>
  </r>
  <r>
    <x v="47"/>
    <x v="25"/>
    <n v="101"/>
    <m/>
    <m/>
    <n v="600"/>
    <m/>
    <m/>
    <m/>
    <m/>
    <m/>
    <m/>
    <m/>
    <m/>
    <m/>
    <x v="0"/>
    <m/>
    <m/>
    <m/>
    <m/>
    <m/>
    <m/>
    <m/>
    <m/>
    <m/>
    <m/>
    <m/>
    <n v="50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n v="100"/>
    <m/>
    <m/>
    <m/>
    <m/>
    <n v="50"/>
    <n v="100"/>
    <m/>
    <m/>
    <m/>
    <m/>
    <m/>
    <m/>
    <m/>
    <m/>
    <m/>
    <x v="0"/>
    <m/>
    <m/>
    <m/>
    <n v="500"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n v="5"/>
    <m/>
    <m/>
    <m/>
    <m/>
    <m/>
    <m/>
    <m/>
    <m/>
    <m/>
    <m/>
    <m/>
    <m/>
    <m/>
    <m/>
    <m/>
    <x v="0"/>
    <m/>
    <m/>
    <m/>
    <m/>
    <m/>
    <m/>
    <m/>
    <m/>
    <m/>
    <x v="0"/>
    <n v="200"/>
    <m/>
    <m/>
    <m/>
    <m/>
    <m/>
    <m/>
    <m/>
    <m/>
    <m/>
    <m/>
    <m/>
    <m/>
    <m/>
    <m/>
    <n v="100"/>
    <m/>
    <m/>
    <m/>
    <m/>
    <m/>
    <m/>
    <m/>
    <m/>
    <m/>
    <m/>
    <m/>
    <m/>
    <m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"/>
    <m/>
    <m/>
    <m/>
    <n v="0"/>
    <n v="50"/>
    <m/>
    <n v="1000"/>
    <m/>
    <m/>
    <n v="200"/>
    <m/>
    <m/>
    <m/>
    <m/>
    <m/>
    <m/>
    <m/>
    <m/>
    <m/>
    <m/>
    <m/>
    <n v="200"/>
    <m/>
    <m/>
    <m/>
    <m/>
    <m/>
    <m/>
    <m/>
    <m/>
    <n v="50"/>
    <n v="90"/>
    <m/>
    <n v="100"/>
    <n v="450"/>
    <n v="300"/>
    <m/>
    <n v="2000"/>
    <n v="100"/>
    <m/>
    <n v="3000"/>
    <n v="500"/>
    <m/>
    <m/>
    <m/>
    <m/>
    <n v="50"/>
    <n v="30"/>
    <n v="50"/>
    <m/>
    <n v="0"/>
    <m/>
    <n v="1300"/>
    <n v="200"/>
    <m/>
    <n v="500"/>
    <m/>
    <n v="200"/>
    <m/>
    <n v="2000"/>
    <m/>
    <n v="200"/>
    <n v="14686"/>
    <m/>
    <m/>
    <m/>
    <m/>
    <x v="0"/>
    <x v="0"/>
    <m/>
    <x v="0"/>
    <x v="0"/>
    <m/>
    <m/>
    <x v="0"/>
    <x v="0"/>
  </r>
  <r>
    <x v="48"/>
    <x v="25"/>
    <n v="75.75"/>
    <n v="0"/>
    <n v="0"/>
    <n v="45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37.5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0"/>
    <n v="37.5"/>
    <n v="75"/>
    <n v="0"/>
    <n v="0"/>
    <n v="0"/>
    <n v="0"/>
    <n v="0"/>
    <n v="0"/>
    <n v="0"/>
    <n v="0"/>
    <n v="0"/>
    <x v="1"/>
    <n v="0"/>
    <n v="0"/>
    <n v="0"/>
    <n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15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"/>
    <n v="0"/>
    <n v="0"/>
    <n v="0"/>
    <n v="0"/>
    <n v="37.5"/>
    <n v="0"/>
    <n v="750"/>
    <n v="0"/>
    <n v="0"/>
    <n v="150"/>
    <n v="0"/>
    <n v="0"/>
    <n v="0"/>
    <n v="0"/>
    <n v="0"/>
    <n v="0"/>
    <n v="0"/>
    <n v="0"/>
    <n v="0"/>
    <n v="0"/>
    <n v="0"/>
    <n v="150"/>
    <n v="0"/>
    <n v="0"/>
    <n v="0"/>
    <n v="0"/>
    <n v="0"/>
    <n v="0"/>
    <n v="0"/>
    <n v="0"/>
    <n v="37.5"/>
    <n v="67.5"/>
    <n v="0"/>
    <n v="75"/>
    <n v="337.5"/>
    <n v="225"/>
    <n v="0"/>
    <n v="1500"/>
    <n v="75"/>
    <n v="0"/>
    <n v="2250"/>
    <n v="375"/>
    <n v="0"/>
    <n v="0"/>
    <n v="0"/>
    <n v="0"/>
    <n v="37.5"/>
    <n v="22.5"/>
    <n v="37.5"/>
    <n v="0"/>
    <n v="0"/>
    <n v="0"/>
    <n v="975"/>
    <n v="150"/>
    <n v="0"/>
    <n v="375"/>
    <n v="0"/>
    <n v="150"/>
    <n v="0"/>
    <n v="1500"/>
    <n v="0"/>
    <n v="150"/>
    <n v="11014.5"/>
    <m/>
    <m/>
    <m/>
    <m/>
    <x v="0"/>
    <x v="0"/>
    <m/>
    <x v="0"/>
    <x v="0"/>
    <m/>
    <m/>
    <x v="0"/>
    <x v="0"/>
  </r>
  <r>
    <x v="49"/>
    <x v="26"/>
    <n v="190"/>
    <m/>
    <m/>
    <n v="200"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n v="100"/>
    <m/>
    <m/>
    <m/>
    <m/>
    <m/>
    <m/>
    <m/>
    <m/>
    <m/>
    <m/>
    <m/>
    <m/>
    <m/>
    <n v="50"/>
    <n v="10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n v="5"/>
    <m/>
    <m/>
    <m/>
    <m/>
    <m/>
    <m/>
    <m/>
    <m/>
    <m/>
    <m/>
    <m/>
    <m/>
    <n v="10"/>
    <m/>
    <m/>
    <x v="0"/>
    <m/>
    <m/>
    <m/>
    <m/>
    <m/>
    <m/>
    <m/>
    <n v="30"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m/>
    <m/>
    <m/>
    <m/>
    <m/>
    <m/>
    <m/>
    <m/>
    <m/>
    <m/>
    <n v="10"/>
    <m/>
    <m/>
    <m/>
    <n v="30"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50"/>
    <m/>
    <m/>
    <m/>
    <m/>
    <m/>
    <m/>
    <m/>
    <m/>
    <m/>
    <m/>
    <m/>
    <m/>
    <m/>
    <m/>
    <m/>
    <m/>
    <m/>
    <m/>
    <m/>
    <m/>
    <m/>
    <m/>
    <m/>
    <n v="10"/>
    <m/>
    <m/>
    <n v="100"/>
    <m/>
    <n v="100"/>
    <n v="150"/>
    <m/>
    <m/>
    <m/>
    <m/>
    <m/>
    <m/>
    <n v="500"/>
    <m/>
    <m/>
    <m/>
    <m/>
    <n v="50"/>
    <n v="30"/>
    <m/>
    <m/>
    <n v="1000"/>
    <m/>
    <m/>
    <n v="300"/>
    <m/>
    <m/>
    <m/>
    <m/>
    <m/>
    <m/>
    <n v="300"/>
    <m/>
    <n v="3415"/>
    <m/>
    <m/>
    <m/>
    <m/>
    <x v="0"/>
    <x v="0"/>
    <m/>
    <x v="0"/>
    <x v="0"/>
    <m/>
    <m/>
    <x v="0"/>
    <x v="0"/>
  </r>
  <r>
    <x v="50"/>
    <x v="26"/>
    <n v="142.5"/>
    <n v="0"/>
    <n v="0"/>
    <n v="15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37.5"/>
    <n v="7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3.75"/>
    <n v="0"/>
    <n v="0"/>
    <n v="0"/>
    <n v="0"/>
    <n v="0"/>
    <n v="0"/>
    <n v="0"/>
    <n v="0"/>
    <n v="0"/>
    <n v="0"/>
    <n v="0"/>
    <n v="0"/>
    <n v="7.5"/>
    <n v="0"/>
    <n v="0"/>
    <x v="1"/>
    <n v="0"/>
    <n v="0"/>
    <n v="0"/>
    <n v="0"/>
    <n v="0"/>
    <n v="0"/>
    <n v="0"/>
    <n v="22.5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7.5"/>
    <n v="0"/>
    <n v="0"/>
    <n v="0"/>
    <n v="22.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75"/>
    <n v="0"/>
    <n v="75"/>
    <n v="112.5"/>
    <n v="0"/>
    <n v="0"/>
    <n v="0"/>
    <n v="0"/>
    <n v="0"/>
    <n v="0"/>
    <n v="375"/>
    <n v="0"/>
    <n v="0"/>
    <n v="0"/>
    <n v="0"/>
    <n v="37.5"/>
    <n v="22.5"/>
    <n v="0"/>
    <n v="0"/>
    <n v="750"/>
    <n v="0"/>
    <n v="0"/>
    <n v="225"/>
    <n v="0"/>
    <n v="0"/>
    <n v="0"/>
    <n v="0"/>
    <n v="0"/>
    <n v="0"/>
    <n v="225"/>
    <n v="0"/>
    <n v="2561.25"/>
    <m/>
    <m/>
    <m/>
    <m/>
    <x v="0"/>
    <x v="0"/>
    <m/>
    <x v="0"/>
    <x v="0"/>
    <m/>
    <m/>
    <x v="0"/>
    <x v="0"/>
  </r>
  <r>
    <x v="51"/>
    <x v="27"/>
    <n v="0"/>
    <m/>
    <m/>
    <m/>
    <m/>
    <n v="500"/>
    <m/>
    <m/>
    <m/>
    <m/>
    <m/>
    <m/>
    <m/>
    <x v="0"/>
    <m/>
    <m/>
    <m/>
    <m/>
    <m/>
    <m/>
    <m/>
    <m/>
    <m/>
    <m/>
    <m/>
    <m/>
    <m/>
    <n v="100"/>
    <x v="0"/>
    <m/>
    <m/>
    <m/>
    <m/>
    <m/>
    <m/>
    <m/>
    <m/>
    <m/>
    <n v="20"/>
    <m/>
    <n v="2000"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n v="5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0"/>
    <n v="4000"/>
    <m/>
    <m/>
    <n v="0"/>
    <m/>
    <m/>
    <m/>
    <m/>
    <m/>
    <n v="200"/>
    <m/>
    <m/>
    <m/>
    <n v="2500"/>
    <m/>
    <m/>
    <m/>
    <n v="350"/>
    <m/>
    <m/>
    <n v="100"/>
    <m/>
    <m/>
    <n v="50"/>
    <m/>
    <m/>
    <m/>
    <m/>
    <m/>
    <m/>
    <m/>
    <m/>
    <m/>
    <n v="0"/>
    <m/>
    <m/>
    <n v="50"/>
    <m/>
    <m/>
    <m/>
    <m/>
    <m/>
    <m/>
    <m/>
    <m/>
    <m/>
    <n v="100"/>
    <m/>
    <m/>
    <m/>
    <n v="0"/>
    <m/>
    <m/>
    <m/>
    <m/>
    <m/>
    <m/>
    <m/>
    <m/>
    <m/>
    <m/>
    <m/>
    <n v="10770"/>
    <m/>
    <m/>
    <m/>
    <m/>
    <x v="0"/>
    <x v="0"/>
    <m/>
    <x v="0"/>
    <x v="0"/>
    <m/>
    <m/>
    <x v="0"/>
    <x v="0"/>
  </r>
  <r>
    <x v="52"/>
    <x v="27"/>
    <n v="0"/>
    <n v="0"/>
    <n v="0"/>
    <n v="0"/>
    <n v="0"/>
    <n v="375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75"/>
    <x v="1"/>
    <n v="0"/>
    <n v="0"/>
    <n v="0"/>
    <n v="0"/>
    <n v="0"/>
    <n v="0"/>
    <n v="0"/>
    <n v="0"/>
    <n v="0"/>
    <n v="15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"/>
    <n v="3000"/>
    <n v="0"/>
    <n v="0"/>
    <n v="0"/>
    <n v="0"/>
    <n v="0"/>
    <n v="0"/>
    <n v="0"/>
    <n v="0"/>
    <n v="150"/>
    <n v="0"/>
    <n v="0"/>
    <n v="0"/>
    <n v="1875"/>
    <n v="0"/>
    <n v="0"/>
    <n v="0"/>
    <n v="263"/>
    <n v="0"/>
    <n v="0"/>
    <n v="75"/>
    <n v="0"/>
    <n v="0"/>
    <n v="38"/>
    <n v="0"/>
    <n v="0"/>
    <n v="0"/>
    <n v="0"/>
    <n v="0"/>
    <n v="0"/>
    <n v="0"/>
    <n v="0"/>
    <n v="0"/>
    <n v="0"/>
    <n v="0"/>
    <n v="0"/>
    <n v="37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8078"/>
    <m/>
    <n v="0"/>
    <m/>
    <n v="28"/>
    <x v="8"/>
    <x v="8"/>
    <n v="8078"/>
    <x v="4"/>
    <x v="4"/>
    <n v="56222.879999999997"/>
    <n v="67467.460000000006"/>
    <x v="4"/>
    <x v="4"/>
  </r>
  <r>
    <x v="53"/>
    <x v="28"/>
    <m/>
    <m/>
    <m/>
    <n v="800"/>
    <m/>
    <m/>
    <n v="700"/>
    <m/>
    <m/>
    <m/>
    <m/>
    <n v="10"/>
    <n v="10"/>
    <x v="2"/>
    <n v="5"/>
    <n v="0"/>
    <m/>
    <m/>
    <m/>
    <m/>
    <n v="5"/>
    <n v="5"/>
    <n v="5"/>
    <m/>
    <m/>
    <m/>
    <m/>
    <m/>
    <x v="0"/>
    <m/>
    <m/>
    <n v="30"/>
    <m/>
    <n v="50"/>
    <n v="10"/>
    <m/>
    <m/>
    <m/>
    <m/>
    <m/>
    <m/>
    <m/>
    <m/>
    <m/>
    <m/>
    <n v="2"/>
    <m/>
    <m/>
    <m/>
    <m/>
    <m/>
    <m/>
    <n v="10"/>
    <m/>
    <m/>
    <m/>
    <m/>
    <x v="8"/>
    <m/>
    <n v="5"/>
    <n v="10"/>
    <m/>
    <m/>
    <m/>
    <m/>
    <m/>
    <m/>
    <m/>
    <m/>
    <n v="5"/>
    <m/>
    <m/>
    <m/>
    <m/>
    <m/>
    <m/>
    <m/>
    <m/>
    <m/>
    <m/>
    <m/>
    <m/>
    <m/>
    <m/>
    <m/>
    <m/>
    <n v="3"/>
    <m/>
    <m/>
    <x v="0"/>
    <m/>
    <n v="3"/>
    <m/>
    <m/>
    <m/>
    <m/>
    <n v="10"/>
    <n v="5"/>
    <m/>
    <m/>
    <m/>
    <m/>
    <m/>
    <m/>
    <m/>
    <m/>
    <m/>
    <m/>
    <m/>
    <n v="7"/>
    <m/>
    <m/>
    <m/>
    <m/>
    <m/>
    <m/>
    <n v="20"/>
    <m/>
    <m/>
    <m/>
    <m/>
    <x v="0"/>
    <m/>
    <m/>
    <m/>
    <m/>
    <m/>
    <m/>
    <m/>
    <m/>
    <m/>
    <m/>
    <m/>
    <m/>
    <m/>
    <m/>
    <m/>
    <m/>
    <n v="30"/>
    <m/>
    <n v="50"/>
    <m/>
    <x v="0"/>
    <m/>
    <m/>
    <m/>
    <m/>
    <m/>
    <n v="50"/>
    <m/>
    <n v="6"/>
    <m/>
    <x v="0"/>
    <m/>
    <m/>
    <m/>
    <m/>
    <m/>
    <m/>
    <m/>
    <m/>
    <m/>
    <m/>
    <m/>
    <n v="5"/>
    <m/>
    <n v="4"/>
    <m/>
    <n v="10"/>
    <m/>
    <m/>
    <n v="1"/>
    <m/>
    <m/>
    <m/>
    <m/>
    <m/>
    <m/>
    <m/>
    <m/>
    <m/>
    <m/>
    <m/>
    <m/>
    <m/>
    <m/>
    <m/>
    <m/>
    <m/>
    <m/>
    <n v="5"/>
    <m/>
    <m/>
    <m/>
    <m/>
    <m/>
    <n v="3"/>
    <m/>
    <m/>
    <m/>
    <n v="5"/>
    <m/>
    <m/>
    <m/>
    <m/>
    <m/>
    <m/>
    <m/>
    <n v="5"/>
    <m/>
    <m/>
    <m/>
    <n v="0"/>
    <x v="0"/>
    <n v="5"/>
    <m/>
    <m/>
    <m/>
    <m/>
    <m/>
    <m/>
    <m/>
    <m/>
    <m/>
    <m/>
    <n v="15"/>
    <m/>
    <m/>
    <n v="5"/>
    <m/>
    <m/>
    <m/>
    <m/>
    <m/>
    <m/>
    <n v="2"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0"/>
    <n v="2300"/>
    <m/>
    <n v="5000"/>
    <n v="1900"/>
    <n v="200"/>
    <m/>
    <m/>
    <n v="0"/>
    <m/>
    <m/>
    <m/>
    <m/>
    <n v="1030"/>
    <m/>
    <m/>
    <n v="3000"/>
    <m/>
    <n v="50"/>
    <m/>
    <m/>
    <m/>
    <n v="110"/>
    <n v="50"/>
    <n v="6000"/>
    <n v="50"/>
    <n v="10"/>
    <m/>
    <m/>
    <m/>
    <m/>
    <m/>
    <m/>
    <m/>
    <n v="15"/>
    <n v="100"/>
    <m/>
    <m/>
    <n v="30"/>
    <m/>
    <n v="200"/>
    <n v="300"/>
    <m/>
    <m/>
    <m/>
    <m/>
    <m/>
    <n v="210"/>
    <m/>
    <m/>
    <n v="1000"/>
    <n v="50"/>
    <n v="100"/>
    <n v="50"/>
    <n v="50"/>
    <n v="100"/>
    <m/>
    <n v="200"/>
    <n v="50"/>
    <m/>
    <m/>
    <n v="50"/>
    <n v="100"/>
    <m/>
    <m/>
    <m/>
    <n v="50"/>
    <n v="24427"/>
    <m/>
    <m/>
    <m/>
    <m/>
    <x v="0"/>
    <x v="0"/>
    <m/>
    <x v="0"/>
    <x v="0"/>
    <m/>
    <m/>
    <x v="0"/>
    <x v="0"/>
  </r>
  <r>
    <x v="54"/>
    <x v="28"/>
    <n v="0"/>
    <n v="0"/>
    <n v="0"/>
    <n v="600"/>
    <n v="0"/>
    <n v="0"/>
    <n v="525"/>
    <n v="0"/>
    <n v="0"/>
    <n v="0"/>
    <n v="0"/>
    <n v="7.5"/>
    <n v="7.5"/>
    <x v="3"/>
    <n v="3.75"/>
    <n v="0"/>
    <n v="0"/>
    <n v="0"/>
    <n v="0"/>
    <n v="0"/>
    <n v="3.75"/>
    <n v="3.75"/>
    <n v="3.75"/>
    <n v="0"/>
    <n v="0"/>
    <n v="0"/>
    <n v="0"/>
    <n v="0"/>
    <x v="1"/>
    <n v="0"/>
    <n v="0"/>
    <n v="22.5"/>
    <n v="0"/>
    <n v="37.5"/>
    <n v="7.5"/>
    <n v="0"/>
    <n v="0"/>
    <n v="0"/>
    <n v="0"/>
    <n v="0"/>
    <n v="0"/>
    <n v="0"/>
    <n v="0"/>
    <n v="0"/>
    <n v="0"/>
    <n v="1.5"/>
    <n v="0"/>
    <n v="0"/>
    <n v="0"/>
    <n v="0"/>
    <n v="0"/>
    <n v="0"/>
    <n v="7.5"/>
    <n v="0"/>
    <n v="0"/>
    <n v="0"/>
    <n v="0"/>
    <x v="9"/>
    <n v="0"/>
    <n v="3.75"/>
    <n v="7.5"/>
    <n v="0"/>
    <n v="0"/>
    <n v="0"/>
    <n v="0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2.25"/>
    <n v="0"/>
    <n v="0"/>
    <x v="1"/>
    <n v="0"/>
    <n v="2.25"/>
    <n v="0"/>
    <n v="0"/>
    <n v="0"/>
    <n v="0"/>
    <n v="7.5"/>
    <n v="3.75"/>
    <n v="0"/>
    <n v="0"/>
    <n v="0"/>
    <n v="0"/>
    <n v="0"/>
    <n v="0"/>
    <n v="0"/>
    <n v="0"/>
    <n v="0"/>
    <n v="0"/>
    <n v="0"/>
    <n v="5.25"/>
    <n v="0"/>
    <n v="0"/>
    <n v="0"/>
    <n v="0"/>
    <n v="0"/>
    <n v="0"/>
    <n v="1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22.5"/>
    <n v="0"/>
    <n v="37.5"/>
    <n v="0"/>
    <x v="1"/>
    <n v="0"/>
    <n v="0"/>
    <n v="0"/>
    <n v="0"/>
    <n v="0"/>
    <n v="37.5"/>
    <n v="0"/>
    <n v="4.5"/>
    <n v="0"/>
    <x v="1"/>
    <n v="0"/>
    <n v="0"/>
    <n v="0"/>
    <n v="0"/>
    <n v="0"/>
    <n v="0"/>
    <n v="0"/>
    <n v="0"/>
    <n v="0"/>
    <n v="0"/>
    <n v="0"/>
    <n v="3.75"/>
    <n v="0"/>
    <n v="3"/>
    <n v="0"/>
    <n v="7.5"/>
    <n v="0"/>
    <n v="0"/>
    <n v="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.75"/>
    <n v="0"/>
    <n v="0"/>
    <n v="0"/>
    <n v="0"/>
    <n v="0"/>
    <n v="2.25"/>
    <n v="0"/>
    <n v="0"/>
    <n v="0"/>
    <n v="3.75"/>
    <n v="0"/>
    <n v="0"/>
    <n v="0"/>
    <n v="0"/>
    <n v="0"/>
    <n v="0"/>
    <n v="0"/>
    <n v="3.75"/>
    <n v="0"/>
    <n v="0"/>
    <n v="0"/>
    <n v="0"/>
    <x v="1"/>
    <n v="3.75"/>
    <n v="0"/>
    <n v="0"/>
    <n v="0"/>
    <n v="0"/>
    <n v="0"/>
    <n v="0"/>
    <n v="0"/>
    <n v="0"/>
    <n v="0"/>
    <n v="0"/>
    <n v="11.25"/>
    <n v="0"/>
    <n v="0"/>
    <n v="3.75"/>
    <n v="0"/>
    <n v="0"/>
    <n v="0"/>
    <n v="0"/>
    <n v="0"/>
    <n v="0"/>
    <n v="1.5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.5"/>
    <n v="1725"/>
    <n v="0"/>
    <n v="3750"/>
    <n v="1425"/>
    <n v="150"/>
    <n v="0"/>
    <n v="0"/>
    <n v="0"/>
    <n v="0"/>
    <n v="0"/>
    <n v="0"/>
    <n v="0"/>
    <n v="772.5"/>
    <n v="0"/>
    <n v="0"/>
    <n v="2250"/>
    <n v="0"/>
    <n v="37.5"/>
    <n v="0"/>
    <n v="0"/>
    <n v="0"/>
    <n v="82.5"/>
    <n v="37.5"/>
    <n v="4500"/>
    <n v="37.5"/>
    <n v="7.5"/>
    <n v="0"/>
    <n v="0"/>
    <n v="0"/>
    <n v="0"/>
    <n v="0"/>
    <n v="0"/>
    <n v="0"/>
    <n v="11.25"/>
    <n v="75"/>
    <n v="0"/>
    <n v="0"/>
    <n v="22.5"/>
    <n v="0"/>
    <n v="150"/>
    <n v="225"/>
    <n v="0"/>
    <n v="0"/>
    <n v="0"/>
    <n v="0"/>
    <n v="0"/>
    <n v="157.5"/>
    <n v="0"/>
    <n v="0"/>
    <n v="750"/>
    <n v="37.5"/>
    <n v="75"/>
    <n v="37.5"/>
    <n v="37.5"/>
    <n v="75"/>
    <n v="0"/>
    <n v="150"/>
    <n v="37.5"/>
    <n v="0"/>
    <n v="0"/>
    <n v="37.5"/>
    <n v="75"/>
    <n v="0"/>
    <n v="0"/>
    <n v="0"/>
    <n v="37.5"/>
    <n v="18320.25"/>
    <m/>
    <m/>
    <m/>
    <m/>
    <x v="0"/>
    <x v="0"/>
    <m/>
    <x v="0"/>
    <x v="0"/>
    <m/>
    <m/>
    <x v="0"/>
    <x v="0"/>
  </r>
  <r>
    <x v="55"/>
    <x v="29"/>
    <m/>
    <m/>
    <m/>
    <n v="50"/>
    <m/>
    <m/>
    <m/>
    <m/>
    <m/>
    <m/>
    <m/>
    <m/>
    <m/>
    <x v="6"/>
    <n v="2"/>
    <n v="0"/>
    <m/>
    <m/>
    <m/>
    <m/>
    <m/>
    <n v="2"/>
    <m/>
    <m/>
    <m/>
    <m/>
    <n v="500"/>
    <m/>
    <x v="0"/>
    <m/>
    <m/>
    <m/>
    <m/>
    <n v="50"/>
    <m/>
    <m/>
    <m/>
    <m/>
    <m/>
    <m/>
    <m/>
    <m/>
    <m/>
    <m/>
    <m/>
    <m/>
    <m/>
    <m/>
    <m/>
    <m/>
    <m/>
    <m/>
    <n v="10"/>
    <m/>
    <m/>
    <m/>
    <m/>
    <x v="0"/>
    <m/>
    <m/>
    <m/>
    <m/>
    <m/>
    <m/>
    <m/>
    <m/>
    <m/>
    <m/>
    <m/>
    <m/>
    <m/>
    <n v="20"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n v="20"/>
    <m/>
    <m/>
    <n v="50"/>
    <m/>
    <m/>
    <m/>
    <m/>
    <m/>
    <x v="0"/>
    <m/>
    <m/>
    <m/>
    <n v="10"/>
    <m/>
    <m/>
    <m/>
    <n v="4"/>
    <m/>
    <m/>
    <m/>
    <m/>
    <m/>
    <m/>
    <m/>
    <m/>
    <n v="30"/>
    <m/>
    <n v="60"/>
    <m/>
    <x v="0"/>
    <m/>
    <m/>
    <m/>
    <n v="5"/>
    <m/>
    <m/>
    <m/>
    <m/>
    <m/>
    <x v="0"/>
    <m/>
    <m/>
    <m/>
    <m/>
    <m/>
    <m/>
    <n v="100"/>
    <m/>
    <m/>
    <m/>
    <m/>
    <m/>
    <m/>
    <m/>
    <m/>
    <m/>
    <m/>
    <m/>
    <m/>
    <m/>
    <m/>
    <m/>
    <n v="24"/>
    <m/>
    <n v="10"/>
    <n v="40"/>
    <m/>
    <m/>
    <m/>
    <m/>
    <m/>
    <m/>
    <m/>
    <m/>
    <m/>
    <m/>
    <m/>
    <n v="0"/>
    <m/>
    <m/>
    <m/>
    <m/>
    <m/>
    <n v="2"/>
    <m/>
    <m/>
    <m/>
    <m/>
    <n v="30"/>
    <m/>
    <m/>
    <m/>
    <m/>
    <m/>
    <m/>
    <n v="5"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0"/>
    <n v="1000"/>
    <n v="14820"/>
    <n v="400"/>
    <m/>
    <m/>
    <n v="0"/>
    <m/>
    <m/>
    <n v="1000"/>
    <m/>
    <m/>
    <n v="2300"/>
    <m/>
    <n v="1000"/>
    <n v="50"/>
    <n v="50"/>
    <m/>
    <n v="50"/>
    <m/>
    <n v="100"/>
    <n v="50"/>
    <n v="10000"/>
    <n v="150"/>
    <m/>
    <m/>
    <m/>
    <m/>
    <n v="50"/>
    <m/>
    <m/>
    <n v="100"/>
    <n v="30"/>
    <n v="100"/>
    <n v="280"/>
    <m/>
    <n v="50"/>
    <n v="50"/>
    <m/>
    <n v="150"/>
    <m/>
    <m/>
    <n v="50"/>
    <m/>
    <m/>
    <n v="120"/>
    <m/>
    <m/>
    <n v="1500"/>
    <n v="50"/>
    <m/>
    <n v="100"/>
    <m/>
    <n v="100"/>
    <m/>
    <n v="90"/>
    <n v="600"/>
    <m/>
    <m/>
    <n v="100"/>
    <n v="100"/>
    <m/>
    <m/>
    <m/>
    <n v="50"/>
    <n v="35866"/>
    <m/>
    <m/>
    <m/>
    <m/>
    <x v="0"/>
    <x v="0"/>
    <m/>
    <x v="0"/>
    <x v="0"/>
    <m/>
    <m/>
    <x v="0"/>
    <x v="0"/>
  </r>
  <r>
    <x v="56"/>
    <x v="29"/>
    <n v="0"/>
    <n v="0"/>
    <n v="0"/>
    <n v="37.5"/>
    <n v="0"/>
    <n v="0"/>
    <n v="0"/>
    <n v="0"/>
    <n v="0"/>
    <n v="0"/>
    <n v="0"/>
    <n v="0"/>
    <n v="0"/>
    <x v="7"/>
    <n v="1.5"/>
    <n v="0"/>
    <n v="0"/>
    <n v="0"/>
    <n v="0"/>
    <n v="0"/>
    <n v="0"/>
    <n v="1.5"/>
    <n v="0"/>
    <n v="0"/>
    <n v="0"/>
    <n v="0"/>
    <n v="375"/>
    <n v="0"/>
    <x v="1"/>
    <n v="0"/>
    <n v="0"/>
    <n v="0"/>
    <n v="0"/>
    <n v="3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0"/>
    <n v="37.5"/>
    <n v="0"/>
    <n v="0"/>
    <n v="0"/>
    <n v="0"/>
    <n v="0"/>
    <x v="1"/>
    <n v="0"/>
    <n v="0"/>
    <n v="0"/>
    <n v="7.5"/>
    <n v="0"/>
    <n v="0"/>
    <n v="0"/>
    <n v="3"/>
    <n v="0"/>
    <n v="0"/>
    <n v="0"/>
    <n v="0"/>
    <n v="0"/>
    <n v="0"/>
    <n v="0"/>
    <n v="0"/>
    <n v="22.5"/>
    <n v="0"/>
    <n v="45"/>
    <n v="0"/>
    <x v="1"/>
    <n v="0"/>
    <n v="0"/>
    <n v="0"/>
    <n v="3.75"/>
    <n v="0"/>
    <n v="0"/>
    <n v="0"/>
    <n v="0"/>
    <n v="0"/>
    <x v="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18"/>
    <n v="0"/>
    <n v="7.5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1.5"/>
    <n v="0"/>
    <n v="0"/>
    <n v="0"/>
    <n v="0"/>
    <n v="22.5"/>
    <n v="0"/>
    <n v="0"/>
    <n v="0"/>
    <n v="0"/>
    <n v="0"/>
    <n v="0"/>
    <n v="3.7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750"/>
    <n v="11115"/>
    <n v="300"/>
    <n v="0"/>
    <n v="0"/>
    <n v="0"/>
    <n v="0"/>
    <n v="0"/>
    <n v="750"/>
    <n v="0"/>
    <n v="0"/>
    <n v="1725"/>
    <n v="0"/>
    <n v="750"/>
    <n v="37.5"/>
    <n v="37.5"/>
    <n v="0"/>
    <n v="37.5"/>
    <n v="0"/>
    <n v="75"/>
    <n v="37.5"/>
    <n v="7500"/>
    <n v="112.5"/>
    <n v="0"/>
    <n v="0"/>
    <n v="0"/>
    <n v="0"/>
    <n v="37.5"/>
    <n v="0"/>
    <n v="0"/>
    <n v="75"/>
    <n v="22.5"/>
    <n v="75"/>
    <n v="210"/>
    <n v="0"/>
    <n v="37.5"/>
    <n v="37.5"/>
    <n v="0"/>
    <n v="112.5"/>
    <n v="0"/>
    <n v="0"/>
    <n v="37.5"/>
    <n v="0"/>
    <n v="0"/>
    <n v="90"/>
    <n v="0"/>
    <n v="0"/>
    <n v="1125"/>
    <n v="37.5"/>
    <n v="0"/>
    <n v="75"/>
    <n v="0"/>
    <n v="75"/>
    <n v="0"/>
    <n v="67.5"/>
    <n v="450"/>
    <n v="0"/>
    <n v="0"/>
    <n v="75"/>
    <n v="75"/>
    <n v="0"/>
    <n v="0"/>
    <n v="0"/>
    <n v="37.5"/>
    <n v="26899.5"/>
    <m/>
    <n v="0.5"/>
    <m/>
    <n v="30"/>
    <x v="9"/>
    <x v="9"/>
    <n v="26900"/>
    <x v="5"/>
    <x v="5"/>
    <n v="107600"/>
    <n v="116208"/>
    <x v="5"/>
    <x v="5"/>
  </r>
  <r>
    <x v="57"/>
    <x v="30"/>
    <n v="310"/>
    <m/>
    <m/>
    <m/>
    <m/>
    <m/>
    <n v="24000"/>
    <n v="300"/>
    <m/>
    <m/>
    <m/>
    <n v="10"/>
    <n v="100"/>
    <x v="0"/>
    <n v="50"/>
    <m/>
    <n v="2000"/>
    <m/>
    <m/>
    <n v="2500"/>
    <m/>
    <m/>
    <m/>
    <n v="70"/>
    <m/>
    <m/>
    <m/>
    <m/>
    <x v="0"/>
    <m/>
    <m/>
    <m/>
    <m/>
    <m/>
    <m/>
    <m/>
    <m/>
    <m/>
    <m/>
    <m/>
    <m/>
    <m/>
    <m/>
    <m/>
    <m/>
    <m/>
    <n v="1000"/>
    <m/>
    <m/>
    <m/>
    <m/>
    <n v="300"/>
    <m/>
    <n v="100"/>
    <m/>
    <m/>
    <m/>
    <x v="10"/>
    <m/>
    <m/>
    <n v="200"/>
    <m/>
    <m/>
    <m/>
    <m/>
    <m/>
    <m/>
    <m/>
    <m/>
    <n v="200"/>
    <m/>
    <m/>
    <m/>
    <m/>
    <n v="100"/>
    <m/>
    <n v="1000"/>
    <m/>
    <n v="300"/>
    <m/>
    <m/>
    <n v="1000"/>
    <m/>
    <m/>
    <m/>
    <n v="100"/>
    <m/>
    <n v="100"/>
    <n v="50"/>
    <x v="0"/>
    <m/>
    <n v="50"/>
    <m/>
    <m/>
    <m/>
    <m/>
    <m/>
    <n v="200"/>
    <m/>
    <m/>
    <n v="100"/>
    <m/>
    <m/>
    <m/>
    <m/>
    <m/>
    <m/>
    <m/>
    <n v="300"/>
    <m/>
    <m/>
    <n v="500"/>
    <m/>
    <m/>
    <m/>
    <m/>
    <m/>
    <m/>
    <m/>
    <m/>
    <n v="2000"/>
    <x v="0"/>
    <m/>
    <m/>
    <m/>
    <m/>
    <m/>
    <m/>
    <n v="10"/>
    <n v="700"/>
    <n v="300"/>
    <m/>
    <m/>
    <m/>
    <m/>
    <m/>
    <m/>
    <m/>
    <n v="5000"/>
    <m/>
    <n v="500"/>
    <n v="400"/>
    <x v="0"/>
    <m/>
    <m/>
    <m/>
    <n v="70"/>
    <m/>
    <n v="50"/>
    <m/>
    <n v="6"/>
    <n v="200"/>
    <x v="0"/>
    <m/>
    <n v="200"/>
    <m/>
    <n v="100"/>
    <m/>
    <m/>
    <n v="100"/>
    <m/>
    <m/>
    <m/>
    <m/>
    <n v="30"/>
    <m/>
    <m/>
    <m/>
    <n v="1700"/>
    <m/>
    <n v="1000"/>
    <m/>
    <m/>
    <n v="1500"/>
    <n v="400"/>
    <m/>
    <m/>
    <m/>
    <m/>
    <m/>
    <m/>
    <m/>
    <m/>
    <m/>
    <m/>
    <m/>
    <n v="600"/>
    <m/>
    <m/>
    <m/>
    <n v="0"/>
    <m/>
    <m/>
    <m/>
    <m/>
    <m/>
    <m/>
    <m/>
    <m/>
    <n v="400"/>
    <n v="200"/>
    <m/>
    <m/>
    <m/>
    <m/>
    <m/>
    <m/>
    <n v="20"/>
    <n v="200"/>
    <m/>
    <m/>
    <m/>
    <n v="0"/>
    <x v="0"/>
    <m/>
    <n v="600"/>
    <n v="900"/>
    <m/>
    <n v="100"/>
    <m/>
    <m/>
    <m/>
    <m/>
    <n v="300"/>
    <m/>
    <n v="1000"/>
    <m/>
    <m/>
    <n v="100"/>
    <m/>
    <m/>
    <m/>
    <m/>
    <n v="2"/>
    <m/>
    <m/>
    <m/>
    <m/>
    <x v="0"/>
    <m/>
    <m/>
    <m/>
    <m/>
    <m/>
    <m/>
    <n v="4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200"/>
    <n v="3000"/>
    <m/>
    <m/>
    <n v="0"/>
    <m/>
    <m/>
    <n v="1500"/>
    <m/>
    <m/>
    <n v="850"/>
    <m/>
    <m/>
    <m/>
    <n v="200"/>
    <m/>
    <m/>
    <m/>
    <n v="9000"/>
    <n v="100"/>
    <n v="500"/>
    <m/>
    <m/>
    <m/>
    <n v="800"/>
    <m/>
    <m/>
    <n v="50"/>
    <m/>
    <n v="50"/>
    <m/>
    <n v="2000"/>
    <n v="200"/>
    <m/>
    <n v="0"/>
    <n v="4100"/>
    <n v="100"/>
    <m/>
    <n v="50"/>
    <m/>
    <m/>
    <m/>
    <n v="300"/>
    <n v="500"/>
    <m/>
    <m/>
    <m/>
    <n v="600"/>
    <n v="100"/>
    <n v="100"/>
    <m/>
    <n v="0"/>
    <m/>
    <m/>
    <m/>
    <m/>
    <n v="50"/>
    <n v="1000"/>
    <n v="500"/>
    <m/>
    <n v="500"/>
    <m/>
    <m/>
    <n v="86678"/>
    <m/>
    <m/>
    <m/>
    <m/>
    <x v="0"/>
    <x v="0"/>
    <m/>
    <x v="0"/>
    <x v="0"/>
    <m/>
    <m/>
    <x v="0"/>
    <x v="0"/>
  </r>
  <r>
    <x v="58"/>
    <x v="30"/>
    <n v="232.5"/>
    <n v="0"/>
    <n v="0"/>
    <n v="0"/>
    <n v="0"/>
    <n v="0"/>
    <n v="18000"/>
    <n v="225"/>
    <n v="0"/>
    <n v="0"/>
    <n v="0"/>
    <n v="7.5"/>
    <n v="75"/>
    <x v="1"/>
    <n v="37.5"/>
    <n v="0"/>
    <n v="1500"/>
    <n v="0"/>
    <n v="0"/>
    <n v="1875"/>
    <n v="0"/>
    <n v="0"/>
    <n v="0"/>
    <n v="52.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750"/>
    <n v="0"/>
    <n v="0"/>
    <n v="0"/>
    <n v="0"/>
    <n v="225"/>
    <n v="0"/>
    <n v="75"/>
    <n v="0"/>
    <n v="0"/>
    <n v="0"/>
    <x v="11"/>
    <n v="0"/>
    <n v="0"/>
    <n v="150"/>
    <n v="0"/>
    <n v="0"/>
    <n v="0"/>
    <n v="0"/>
    <n v="0"/>
    <n v="0"/>
    <n v="0"/>
    <n v="0"/>
    <n v="150"/>
    <n v="0"/>
    <n v="0"/>
    <n v="0"/>
    <n v="0"/>
    <n v="75"/>
    <n v="0"/>
    <n v="750"/>
    <n v="0"/>
    <n v="225"/>
    <n v="0"/>
    <n v="0"/>
    <n v="750"/>
    <n v="0"/>
    <n v="0"/>
    <n v="0"/>
    <n v="75"/>
    <n v="0"/>
    <n v="75"/>
    <n v="37.5"/>
    <x v="1"/>
    <n v="0"/>
    <n v="37.5"/>
    <n v="0"/>
    <n v="0"/>
    <n v="0"/>
    <n v="0"/>
    <n v="0"/>
    <n v="150"/>
    <n v="0"/>
    <n v="0"/>
    <n v="75"/>
    <n v="0"/>
    <n v="0"/>
    <n v="0"/>
    <n v="0"/>
    <n v="0"/>
    <n v="0"/>
    <n v="0"/>
    <n v="225"/>
    <n v="0"/>
    <n v="0"/>
    <n v="375"/>
    <n v="0"/>
    <n v="0"/>
    <n v="0"/>
    <n v="0"/>
    <n v="0"/>
    <n v="0"/>
    <n v="0"/>
    <n v="0"/>
    <n v="1500"/>
    <x v="1"/>
    <n v="0"/>
    <n v="0"/>
    <n v="0"/>
    <n v="0"/>
    <n v="0"/>
    <n v="0"/>
    <n v="7.5"/>
    <n v="525"/>
    <n v="225"/>
    <n v="0"/>
    <n v="0"/>
    <n v="0"/>
    <n v="0"/>
    <n v="0"/>
    <n v="0"/>
    <n v="0"/>
    <n v="3750"/>
    <n v="0"/>
    <n v="375"/>
    <n v="300"/>
    <x v="1"/>
    <n v="0"/>
    <n v="0"/>
    <n v="0"/>
    <n v="52.5"/>
    <n v="0"/>
    <n v="37.5"/>
    <n v="0"/>
    <n v="4.5"/>
    <n v="150"/>
    <x v="1"/>
    <n v="0"/>
    <n v="150"/>
    <n v="0"/>
    <n v="75"/>
    <n v="0"/>
    <n v="0"/>
    <n v="75"/>
    <n v="0"/>
    <n v="0"/>
    <n v="0"/>
    <n v="0"/>
    <n v="22.5"/>
    <n v="0"/>
    <n v="0"/>
    <n v="0"/>
    <n v="1275"/>
    <n v="0"/>
    <n v="750"/>
    <n v="0"/>
    <n v="0"/>
    <n v="1125"/>
    <n v="300"/>
    <n v="0"/>
    <n v="0"/>
    <n v="0"/>
    <n v="0"/>
    <n v="0"/>
    <n v="0"/>
    <n v="0"/>
    <n v="0"/>
    <n v="0"/>
    <n v="0"/>
    <n v="0"/>
    <n v="450"/>
    <n v="0"/>
    <n v="0"/>
    <n v="0"/>
    <n v="0"/>
    <n v="0"/>
    <n v="0"/>
    <n v="0"/>
    <n v="0"/>
    <n v="0"/>
    <n v="0"/>
    <n v="0"/>
    <n v="0"/>
    <n v="300"/>
    <n v="150"/>
    <n v="0"/>
    <n v="0"/>
    <n v="0"/>
    <n v="0"/>
    <n v="0"/>
    <n v="0"/>
    <n v="15"/>
    <n v="150"/>
    <n v="0"/>
    <n v="0"/>
    <n v="0"/>
    <n v="0"/>
    <x v="1"/>
    <n v="0"/>
    <n v="450"/>
    <n v="675"/>
    <n v="0"/>
    <n v="75"/>
    <n v="0"/>
    <n v="0"/>
    <n v="0"/>
    <n v="0"/>
    <n v="225"/>
    <n v="0"/>
    <n v="750"/>
    <n v="0"/>
    <n v="0"/>
    <n v="75"/>
    <n v="0"/>
    <n v="0"/>
    <n v="0"/>
    <n v="0"/>
    <n v="1.5"/>
    <n v="0"/>
    <n v="0"/>
    <n v="0"/>
    <n v="0"/>
    <x v="0"/>
    <n v="0"/>
    <n v="0"/>
    <n v="0"/>
    <n v="0"/>
    <n v="0"/>
    <n v="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50"/>
    <n v="2250"/>
    <n v="0"/>
    <n v="0"/>
    <n v="0"/>
    <n v="0"/>
    <n v="0"/>
    <n v="1125"/>
    <n v="0"/>
    <n v="0"/>
    <n v="637.5"/>
    <n v="0"/>
    <n v="0"/>
    <n v="0"/>
    <n v="150"/>
    <n v="0"/>
    <n v="0"/>
    <n v="0"/>
    <n v="6750"/>
    <n v="75"/>
    <n v="375"/>
    <n v="0"/>
    <n v="0"/>
    <n v="0"/>
    <n v="600"/>
    <n v="0"/>
    <n v="0"/>
    <n v="37.5"/>
    <n v="0"/>
    <n v="37.5"/>
    <n v="0"/>
    <n v="1500"/>
    <n v="150"/>
    <n v="0"/>
    <n v="0"/>
    <n v="3075"/>
    <n v="75"/>
    <n v="0"/>
    <n v="37.5"/>
    <n v="0"/>
    <n v="0"/>
    <n v="0"/>
    <n v="225"/>
    <n v="375"/>
    <n v="0"/>
    <n v="0"/>
    <n v="0"/>
    <n v="450"/>
    <n v="75"/>
    <n v="75"/>
    <n v="0"/>
    <n v="0"/>
    <n v="0"/>
    <n v="0"/>
    <n v="0"/>
    <n v="0"/>
    <n v="37.5"/>
    <n v="750"/>
    <n v="375"/>
    <n v="0"/>
    <n v="375"/>
    <n v="0"/>
    <n v="0"/>
    <n v="65008.5"/>
    <m/>
    <m/>
    <m/>
    <m/>
    <x v="0"/>
    <x v="0"/>
    <m/>
    <x v="0"/>
    <x v="0"/>
    <m/>
    <m/>
    <x v="0"/>
    <x v="0"/>
  </r>
  <r>
    <x v="59"/>
    <x v="31"/>
    <n v="30"/>
    <m/>
    <m/>
    <m/>
    <m/>
    <m/>
    <m/>
    <m/>
    <m/>
    <m/>
    <m/>
    <n v="0"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1500"/>
    <n v="60"/>
    <m/>
    <n v="50"/>
    <n v="0"/>
    <m/>
    <m/>
    <n v="200"/>
    <m/>
    <n v="5"/>
    <m/>
    <m/>
    <n v="300"/>
    <m/>
    <n v="100"/>
    <m/>
    <m/>
    <m/>
    <n v="200"/>
    <m/>
    <n v="15"/>
    <m/>
    <m/>
    <m/>
    <n v="10"/>
    <m/>
    <n v="30"/>
    <m/>
    <m/>
    <m/>
    <m/>
    <m/>
    <n v="110"/>
    <m/>
    <n v="0"/>
    <n v="5"/>
    <m/>
    <m/>
    <m/>
    <m/>
    <m/>
    <m/>
    <m/>
    <m/>
    <m/>
    <m/>
    <m/>
    <n v="100"/>
    <m/>
    <m/>
    <m/>
    <n v="0"/>
    <n v="10"/>
    <m/>
    <m/>
    <m/>
    <n v="50"/>
    <m/>
    <m/>
    <m/>
    <m/>
    <m/>
    <m/>
    <n v="3175"/>
    <m/>
    <m/>
    <m/>
    <m/>
    <x v="0"/>
    <x v="0"/>
    <m/>
    <x v="0"/>
    <x v="0"/>
    <m/>
    <m/>
    <x v="0"/>
    <x v="0"/>
  </r>
  <r>
    <x v="60"/>
    <x v="31"/>
    <n v="22.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1125"/>
    <n v="45"/>
    <n v="0"/>
    <n v="37.5"/>
    <n v="0"/>
    <n v="0"/>
    <n v="0"/>
    <n v="150"/>
    <n v="0"/>
    <n v="3.75"/>
    <n v="0"/>
    <n v="0"/>
    <n v="225"/>
    <n v="0"/>
    <n v="75"/>
    <n v="0"/>
    <n v="0"/>
    <n v="0"/>
    <n v="150"/>
    <n v="0"/>
    <n v="11.25"/>
    <n v="0"/>
    <n v="0"/>
    <n v="0"/>
    <n v="7.5"/>
    <n v="0"/>
    <n v="22.5"/>
    <n v="0"/>
    <n v="0"/>
    <n v="0"/>
    <n v="0"/>
    <n v="0"/>
    <n v="82.5"/>
    <n v="0"/>
    <n v="0"/>
    <n v="3.75"/>
    <n v="0"/>
    <n v="0"/>
    <n v="0"/>
    <n v="0"/>
    <n v="0"/>
    <n v="0"/>
    <n v="0"/>
    <n v="0"/>
    <n v="0"/>
    <n v="0"/>
    <n v="0"/>
    <n v="75"/>
    <n v="0"/>
    <n v="0"/>
    <n v="0"/>
    <n v="0"/>
    <n v="7.5"/>
    <n v="0"/>
    <n v="0"/>
    <n v="0"/>
    <n v="37.5"/>
    <n v="0"/>
    <n v="0"/>
    <n v="0"/>
    <n v="0"/>
    <n v="0"/>
    <n v="0"/>
    <n v="2381.25"/>
    <m/>
    <m/>
    <m/>
    <m/>
    <x v="0"/>
    <x v="0"/>
    <m/>
    <x v="0"/>
    <x v="0"/>
    <m/>
    <m/>
    <x v="0"/>
    <x v="0"/>
  </r>
  <r>
    <x v="61"/>
    <x v="32"/>
    <n v="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m/>
    <n v="100"/>
    <n v="8000"/>
    <m/>
    <n v="60"/>
    <m/>
    <m/>
    <n v="0"/>
    <m/>
    <m/>
    <m/>
    <m/>
    <n v="100"/>
    <n v="500"/>
    <m/>
    <n v="2500"/>
    <m/>
    <n v="100"/>
    <m/>
    <n v="10"/>
    <m/>
    <n v="50"/>
    <m/>
    <n v="500"/>
    <m/>
    <m/>
    <m/>
    <n v="5"/>
    <m/>
    <m/>
    <m/>
    <m/>
    <n v="300"/>
    <m/>
    <m/>
    <n v="200"/>
    <m/>
    <n v="0"/>
    <m/>
    <n v="200"/>
    <m/>
    <n v="20"/>
    <n v="10"/>
    <m/>
    <m/>
    <m/>
    <m/>
    <m/>
    <m/>
    <m/>
    <m/>
    <m/>
    <m/>
    <m/>
    <n v="0"/>
    <m/>
    <m/>
    <n v="20"/>
    <m/>
    <n v="70"/>
    <m/>
    <m/>
    <m/>
    <m/>
    <m/>
    <m/>
    <n v="12795"/>
    <m/>
    <m/>
    <m/>
    <m/>
    <x v="0"/>
    <x v="0"/>
    <m/>
    <x v="0"/>
    <x v="0"/>
    <m/>
    <m/>
    <x v="0"/>
    <x v="0"/>
  </r>
  <r>
    <x v="62"/>
    <x v="32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75"/>
    <n v="6000"/>
    <n v="0"/>
    <n v="45"/>
    <n v="0"/>
    <n v="0"/>
    <n v="0"/>
    <n v="0"/>
    <n v="0"/>
    <n v="0"/>
    <n v="0"/>
    <n v="75"/>
    <n v="375"/>
    <n v="0"/>
    <n v="1875"/>
    <n v="0"/>
    <n v="75"/>
    <n v="0"/>
    <n v="7.5"/>
    <n v="0"/>
    <n v="37.5"/>
    <n v="0"/>
    <n v="375"/>
    <n v="0"/>
    <n v="0"/>
    <n v="0"/>
    <n v="3.75"/>
    <n v="0"/>
    <n v="0"/>
    <n v="0"/>
    <n v="0"/>
    <n v="225"/>
    <n v="0"/>
    <n v="0"/>
    <n v="150"/>
    <n v="0"/>
    <n v="0"/>
    <n v="0"/>
    <n v="150"/>
    <n v="0"/>
    <n v="15"/>
    <n v="7.5"/>
    <n v="0"/>
    <n v="0"/>
    <n v="0"/>
    <n v="0"/>
    <n v="0"/>
    <n v="0"/>
    <n v="0"/>
    <n v="0"/>
    <n v="0"/>
    <n v="0"/>
    <n v="0"/>
    <n v="0"/>
    <n v="0"/>
    <n v="0"/>
    <n v="15"/>
    <n v="0"/>
    <n v="52.5"/>
    <n v="0"/>
    <n v="0"/>
    <n v="0"/>
    <n v="0"/>
    <n v="0"/>
    <n v="0"/>
    <n v="9596.25"/>
    <m/>
    <m/>
    <m/>
    <m/>
    <x v="0"/>
    <x v="0"/>
    <m/>
    <x v="0"/>
    <x v="0"/>
    <m/>
    <m/>
    <x v="0"/>
    <x v="0"/>
  </r>
  <r>
    <x v="63"/>
    <x v="33"/>
    <n v="350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n v="150"/>
    <m/>
    <x v="0"/>
    <m/>
    <m/>
    <m/>
    <m/>
    <m/>
    <m/>
    <m/>
    <m/>
    <m/>
    <m/>
    <m/>
    <m/>
    <m/>
    <m/>
    <m/>
    <m/>
    <m/>
    <m/>
    <m/>
    <m/>
    <m/>
    <m/>
    <m/>
    <m/>
    <m/>
    <n v="0"/>
    <m/>
    <m/>
    <n v="200"/>
    <m/>
    <m/>
    <x v="0"/>
    <m/>
    <m/>
    <m/>
    <m/>
    <m/>
    <m/>
    <m/>
    <m/>
    <m/>
    <m/>
    <m/>
    <m/>
    <m/>
    <m/>
    <m/>
    <m/>
    <n v="300"/>
    <m/>
    <m/>
    <m/>
    <x v="0"/>
    <m/>
    <m/>
    <m/>
    <m/>
    <m/>
    <m/>
    <n v="500"/>
    <m/>
    <m/>
    <x v="0"/>
    <m/>
    <m/>
    <m/>
    <m/>
    <m/>
    <m/>
    <n v="10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n v="500"/>
    <m/>
    <n v="0"/>
    <x v="0"/>
    <m/>
    <n v="300"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0"/>
    <n v="400"/>
    <n v="12000"/>
    <m/>
    <m/>
    <n v="0"/>
    <m/>
    <m/>
    <m/>
    <m/>
    <m/>
    <m/>
    <m/>
    <m/>
    <m/>
    <m/>
    <m/>
    <m/>
    <n v="50"/>
    <n v="200"/>
    <n v="100"/>
    <m/>
    <n v="10"/>
    <m/>
    <m/>
    <n v="400"/>
    <m/>
    <m/>
    <m/>
    <m/>
    <n v="500"/>
    <m/>
    <n v="100"/>
    <n v="650"/>
    <m/>
    <n v="10"/>
    <n v="50"/>
    <m/>
    <m/>
    <m/>
    <n v="40"/>
    <m/>
    <m/>
    <n v="200"/>
    <m/>
    <m/>
    <m/>
    <m/>
    <n v="30"/>
    <m/>
    <n v="25"/>
    <m/>
    <n v="0"/>
    <m/>
    <m/>
    <n v="150"/>
    <m/>
    <n v="20"/>
    <m/>
    <n v="10"/>
    <m/>
    <m/>
    <m/>
    <m/>
    <n v="17845"/>
    <m/>
    <m/>
    <m/>
    <m/>
    <x v="0"/>
    <x v="0"/>
    <m/>
    <x v="0"/>
    <x v="0"/>
    <m/>
    <m/>
    <x v="0"/>
    <x v="0"/>
  </r>
  <r>
    <x v="64"/>
    <x v="33"/>
    <n v="262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225"/>
    <n v="0"/>
    <n v="0"/>
    <n v="0"/>
    <x v="1"/>
    <n v="0"/>
    <n v="0"/>
    <n v="0"/>
    <n v="0"/>
    <n v="0"/>
    <n v="0"/>
    <n v="375"/>
    <n v="0"/>
    <n v="0"/>
    <x v="1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0"/>
    <n v="0"/>
    <x v="1"/>
    <n v="0"/>
    <n v="2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5"/>
    <n v="300"/>
    <n v="9000"/>
    <n v="0"/>
    <n v="0"/>
    <n v="0"/>
    <n v="0"/>
    <n v="0"/>
    <n v="0"/>
    <n v="0"/>
    <n v="0"/>
    <n v="0"/>
    <n v="0"/>
    <n v="0"/>
    <n v="0"/>
    <n v="0"/>
    <n v="0"/>
    <n v="0"/>
    <n v="38"/>
    <n v="150"/>
    <n v="75"/>
    <n v="0"/>
    <n v="7"/>
    <n v="0"/>
    <n v="0"/>
    <n v="300"/>
    <n v="0"/>
    <n v="0"/>
    <n v="0"/>
    <n v="0"/>
    <n v="375"/>
    <n v="0"/>
    <n v="75"/>
    <n v="487"/>
    <n v="0"/>
    <n v="8"/>
    <n v="37"/>
    <n v="0"/>
    <n v="0"/>
    <n v="0"/>
    <n v="30"/>
    <n v="0"/>
    <n v="0"/>
    <n v="150"/>
    <n v="0"/>
    <n v="0"/>
    <n v="0"/>
    <n v="0"/>
    <n v="23"/>
    <n v="0"/>
    <n v="19"/>
    <n v="0"/>
    <n v="0"/>
    <n v="0"/>
    <n v="0"/>
    <n v="112"/>
    <n v="0"/>
    <n v="15"/>
    <n v="0"/>
    <n v="8"/>
    <n v="0"/>
    <n v="0"/>
    <n v="0"/>
    <n v="0"/>
    <n v="13384"/>
    <m/>
    <n v="0"/>
    <m/>
    <n v="34"/>
    <x v="10"/>
    <x v="10"/>
    <n v="13384"/>
    <x v="6"/>
    <x v="6"/>
    <n v="153902.62"/>
    <n v="184685.82"/>
    <x v="6"/>
    <x v="6"/>
  </r>
  <r>
    <x v="65"/>
    <x v="34"/>
    <n v="0"/>
    <m/>
    <n v="20"/>
    <n v="100"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n v="10"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n v="2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m/>
    <m/>
    <m/>
    <n v="0"/>
    <m/>
    <m/>
    <m/>
    <m/>
    <m/>
    <m/>
    <m/>
    <n v="30"/>
    <m/>
    <m/>
    <m/>
    <m/>
    <m/>
    <m/>
    <m/>
    <m/>
    <m/>
    <m/>
    <m/>
    <m/>
    <m/>
    <m/>
    <m/>
    <m/>
    <m/>
    <m/>
    <n v="50"/>
    <m/>
    <m/>
    <n v="0"/>
    <n v="20"/>
    <m/>
    <m/>
    <m/>
    <m/>
    <n v="50"/>
    <m/>
    <m/>
    <m/>
    <m/>
    <m/>
    <m/>
    <m/>
    <m/>
    <m/>
    <m/>
    <n v="0"/>
    <m/>
    <n v="20"/>
    <m/>
    <m/>
    <m/>
    <m/>
    <n v="20"/>
    <m/>
    <m/>
    <m/>
    <m/>
    <n v="372"/>
    <m/>
    <m/>
    <m/>
    <m/>
    <x v="0"/>
    <x v="0"/>
    <m/>
    <x v="0"/>
    <x v="0"/>
    <m/>
    <m/>
    <x v="0"/>
    <x v="0"/>
  </r>
  <r>
    <x v="66"/>
    <x v="34"/>
    <n v="0"/>
    <n v="0"/>
    <n v="15"/>
    <n v="75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1.5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0"/>
    <n v="0"/>
    <n v="0"/>
    <n v="0"/>
    <n v="0"/>
    <n v="0"/>
    <n v="0"/>
    <n v="0"/>
    <n v="2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15"/>
    <n v="0"/>
    <n v="0"/>
    <n v="0"/>
    <n v="0"/>
    <n v="37.5"/>
    <n v="0"/>
    <n v="0"/>
    <n v="0"/>
    <n v="0"/>
    <n v="0"/>
    <n v="0"/>
    <n v="0"/>
    <n v="0"/>
    <n v="0"/>
    <n v="0"/>
    <n v="0"/>
    <n v="0"/>
    <n v="15"/>
    <n v="0"/>
    <n v="0"/>
    <n v="0"/>
    <n v="0"/>
    <n v="15"/>
    <n v="0"/>
    <n v="0"/>
    <n v="0"/>
    <n v="0"/>
    <n v="279"/>
    <m/>
    <m/>
    <m/>
    <m/>
    <x v="0"/>
    <x v="0"/>
    <m/>
    <x v="0"/>
    <x v="0"/>
    <m/>
    <m/>
    <x v="0"/>
    <x v="0"/>
  </r>
  <r>
    <x v="67"/>
    <x v="35"/>
    <n v="5"/>
    <m/>
    <m/>
    <m/>
    <m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n v="10"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n v="0"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n v="20"/>
    <m/>
    <m/>
    <n v="0"/>
    <m/>
    <m/>
    <m/>
    <n v="5"/>
    <m/>
    <m/>
    <m/>
    <m/>
    <m/>
    <m/>
    <m/>
    <m/>
    <m/>
    <m/>
    <m/>
    <m/>
    <n v="0"/>
    <m/>
    <m/>
    <m/>
    <m/>
    <m/>
    <m/>
    <m/>
    <m/>
    <m/>
    <m/>
    <m/>
    <n v="45"/>
    <m/>
    <m/>
    <m/>
    <m/>
    <x v="0"/>
    <x v="0"/>
    <m/>
    <x v="0"/>
    <x v="0"/>
    <m/>
    <m/>
    <x v="0"/>
    <x v="0"/>
  </r>
  <r>
    <x v="68"/>
    <x v="35"/>
    <n v="3.75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.75"/>
    <m/>
    <m/>
    <m/>
    <m/>
    <x v="0"/>
    <x v="0"/>
    <m/>
    <x v="0"/>
    <x v="0"/>
    <m/>
    <m/>
    <x v="0"/>
    <x v="0"/>
  </r>
  <r>
    <x v="69"/>
    <x v="36"/>
    <n v="0"/>
    <m/>
    <m/>
    <m/>
    <n v="50"/>
    <m/>
    <m/>
    <m/>
    <m/>
    <m/>
    <m/>
    <m/>
    <m/>
    <x v="0"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n v="10"/>
    <m/>
    <m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0"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m/>
    <m/>
    <m/>
    <n v="0"/>
    <m/>
    <m/>
    <m/>
    <m/>
    <m/>
    <m/>
    <m/>
    <m/>
    <m/>
    <m/>
    <m/>
    <m/>
    <m/>
    <m/>
    <m/>
    <m/>
    <m/>
    <m/>
    <m/>
    <m/>
    <m/>
    <m/>
    <m/>
    <m/>
    <m/>
    <m/>
    <n v="20"/>
    <n v="10"/>
    <m/>
    <n v="0"/>
    <m/>
    <m/>
    <m/>
    <n v="5"/>
    <m/>
    <m/>
    <m/>
    <m/>
    <m/>
    <m/>
    <m/>
    <m/>
    <m/>
    <m/>
    <m/>
    <m/>
    <n v="0"/>
    <m/>
    <n v="10"/>
    <m/>
    <m/>
    <m/>
    <m/>
    <m/>
    <m/>
    <m/>
    <m/>
    <m/>
    <n v="120"/>
    <m/>
    <m/>
    <m/>
    <m/>
    <x v="0"/>
    <x v="0"/>
    <m/>
    <x v="0"/>
    <x v="0"/>
    <m/>
    <m/>
    <x v="0"/>
    <x v="0"/>
  </r>
  <r>
    <x v="70"/>
    <x v="36"/>
    <n v="0"/>
    <n v="0"/>
    <n v="0"/>
    <n v="0"/>
    <n v="37.5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7.5"/>
    <n v="0"/>
    <n v="0"/>
    <n v="0"/>
    <n v="0"/>
    <n v="0"/>
    <n v="3.75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90"/>
    <m/>
    <m/>
    <m/>
    <m/>
    <x v="0"/>
    <x v="0"/>
    <m/>
    <x v="0"/>
    <x v="0"/>
    <m/>
    <m/>
    <x v="0"/>
    <x v="0"/>
  </r>
  <r>
    <x v="71"/>
    <x v="37"/>
    <n v="0"/>
    <m/>
    <n v="14000"/>
    <n v="20000"/>
    <n v="5000"/>
    <n v="1000"/>
    <m/>
    <n v="200"/>
    <m/>
    <m/>
    <m/>
    <n v="50"/>
    <n v="50"/>
    <x v="8"/>
    <m/>
    <n v="0"/>
    <n v="2000"/>
    <m/>
    <m/>
    <m/>
    <n v="2000"/>
    <n v="100"/>
    <n v="150"/>
    <n v="50"/>
    <n v="200"/>
    <n v="200"/>
    <m/>
    <m/>
    <x v="0"/>
    <m/>
    <n v="5"/>
    <m/>
    <m/>
    <m/>
    <m/>
    <m/>
    <m/>
    <m/>
    <m/>
    <m/>
    <m/>
    <m/>
    <m/>
    <m/>
    <m/>
    <m/>
    <n v="1000"/>
    <m/>
    <m/>
    <m/>
    <m/>
    <m/>
    <n v="2000"/>
    <m/>
    <n v="200"/>
    <m/>
    <m/>
    <x v="0"/>
    <m/>
    <m/>
    <m/>
    <n v="1000"/>
    <n v="150"/>
    <m/>
    <n v="100"/>
    <m/>
    <n v="200"/>
    <n v="500"/>
    <m/>
    <n v="1000"/>
    <n v="2500"/>
    <n v="1000"/>
    <m/>
    <n v="100"/>
    <n v="8000"/>
    <m/>
    <m/>
    <m/>
    <n v="50"/>
    <m/>
    <n v="500"/>
    <n v="3000"/>
    <m/>
    <m/>
    <m/>
    <n v="200"/>
    <n v="400"/>
    <m/>
    <m/>
    <x v="2"/>
    <m/>
    <m/>
    <m/>
    <n v="1000"/>
    <m/>
    <m/>
    <n v="500"/>
    <m/>
    <n v="1000"/>
    <n v="500"/>
    <n v="300"/>
    <m/>
    <m/>
    <n v="100"/>
    <n v="200"/>
    <m/>
    <m/>
    <n v="500"/>
    <m/>
    <n v="100"/>
    <n v="600"/>
    <m/>
    <m/>
    <n v="800"/>
    <m/>
    <m/>
    <m/>
    <m/>
    <n v="600"/>
    <m/>
    <n v="3000"/>
    <x v="0"/>
    <m/>
    <n v="100"/>
    <m/>
    <n v="300"/>
    <m/>
    <m/>
    <m/>
    <m/>
    <m/>
    <m/>
    <n v="1400"/>
    <m/>
    <n v="400"/>
    <n v="2000"/>
    <m/>
    <n v="300"/>
    <m/>
    <n v="100"/>
    <m/>
    <m/>
    <x v="8"/>
    <m/>
    <m/>
    <m/>
    <n v="200"/>
    <m/>
    <n v="300"/>
    <n v="200"/>
    <n v="200"/>
    <n v="100"/>
    <x v="0"/>
    <n v="800"/>
    <n v="400"/>
    <n v="2000"/>
    <m/>
    <n v="1000"/>
    <m/>
    <m/>
    <m/>
    <m/>
    <m/>
    <m/>
    <n v="150"/>
    <n v="800"/>
    <n v="500"/>
    <m/>
    <m/>
    <n v="100"/>
    <n v="1000"/>
    <m/>
    <n v="200"/>
    <n v="2000"/>
    <m/>
    <n v="450"/>
    <m/>
    <n v="50"/>
    <n v="300"/>
    <m/>
    <n v="500"/>
    <m/>
    <n v="700"/>
    <m/>
    <m/>
    <m/>
    <m/>
    <m/>
    <n v="300"/>
    <n v="600"/>
    <n v="0"/>
    <n v="300"/>
    <n v="3000"/>
    <n v="1000"/>
    <n v="400"/>
    <n v="250"/>
    <n v="0"/>
    <n v="600"/>
    <m/>
    <m/>
    <m/>
    <n v="400"/>
    <m/>
    <n v="2000"/>
    <n v="800"/>
    <m/>
    <n v="200"/>
    <n v="400"/>
    <m/>
    <n v="1000"/>
    <n v="4000"/>
    <m/>
    <n v="0"/>
    <x v="0"/>
    <m/>
    <n v="3000"/>
    <m/>
    <m/>
    <m/>
    <m/>
    <m/>
    <n v="1000"/>
    <n v="300"/>
    <m/>
    <n v="500"/>
    <m/>
    <m/>
    <m/>
    <m/>
    <m/>
    <n v="800"/>
    <m/>
    <m/>
    <n v="20"/>
    <n v="240"/>
    <m/>
    <m/>
    <n v="400"/>
    <x v="0"/>
    <m/>
    <m/>
    <n v="5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m/>
    <m/>
    <m/>
    <m/>
    <n v="100"/>
    <m/>
    <m/>
    <m/>
    <n v="7000"/>
    <m/>
    <m/>
    <n v="100"/>
    <n v="0"/>
    <m/>
    <n v="400"/>
    <n v="1000"/>
    <m/>
    <m/>
    <n v="800"/>
    <m/>
    <m/>
    <m/>
    <n v="500"/>
    <m/>
    <m/>
    <m/>
    <m/>
    <m/>
    <m/>
    <m/>
    <n v="1000"/>
    <m/>
    <n v="500"/>
    <m/>
    <m/>
    <n v="50"/>
    <m/>
    <m/>
    <m/>
    <m/>
    <n v="3500"/>
    <m/>
    <n v="0"/>
    <n v="10"/>
    <n v="2000"/>
    <m/>
    <n v="100"/>
    <n v="2500"/>
    <n v="700"/>
    <m/>
    <n v="200"/>
    <n v="2000"/>
    <n v="1000"/>
    <m/>
    <n v="2000"/>
    <m/>
    <n v="20"/>
    <n v="1500"/>
    <n v="100"/>
    <n v="400"/>
    <n v="100"/>
    <n v="1500"/>
    <n v="5000"/>
    <m/>
    <m/>
    <n v="20"/>
    <n v="1500"/>
    <n v="1000"/>
    <m/>
    <n v="400"/>
    <m/>
    <n v="152165"/>
    <m/>
    <m/>
    <m/>
    <m/>
    <x v="0"/>
    <x v="0"/>
    <m/>
    <x v="0"/>
    <x v="0"/>
    <m/>
    <m/>
    <x v="0"/>
    <x v="0"/>
  </r>
  <r>
    <x v="72"/>
    <x v="37"/>
    <n v="0"/>
    <n v="0"/>
    <n v="10500"/>
    <n v="15000"/>
    <n v="3750"/>
    <n v="750"/>
    <n v="0"/>
    <n v="150"/>
    <n v="0"/>
    <n v="0"/>
    <n v="0"/>
    <n v="38"/>
    <n v="37"/>
    <x v="9"/>
    <n v="0"/>
    <n v="0"/>
    <n v="1500"/>
    <n v="0"/>
    <n v="0"/>
    <n v="0"/>
    <n v="1500"/>
    <n v="75"/>
    <n v="112"/>
    <n v="38"/>
    <n v="150"/>
    <n v="150"/>
    <n v="0"/>
    <n v="0"/>
    <x v="1"/>
    <n v="0"/>
    <n v="4"/>
    <n v="0"/>
    <n v="0"/>
    <n v="0"/>
    <n v="0"/>
    <n v="0"/>
    <n v="0"/>
    <n v="0"/>
    <n v="0"/>
    <n v="0"/>
    <n v="0"/>
    <n v="0"/>
    <n v="0"/>
    <n v="0"/>
    <n v="0"/>
    <n v="0"/>
    <n v="750"/>
    <n v="0"/>
    <n v="0"/>
    <n v="0"/>
    <n v="0"/>
    <n v="0"/>
    <n v="1500"/>
    <n v="0"/>
    <n v="150"/>
    <n v="0"/>
    <n v="0"/>
    <x v="1"/>
    <n v="0"/>
    <n v="0"/>
    <n v="0"/>
    <n v="750"/>
    <n v="112"/>
    <n v="0"/>
    <n v="75"/>
    <n v="0"/>
    <n v="150"/>
    <n v="375"/>
    <n v="0"/>
    <n v="750"/>
    <n v="1875"/>
    <n v="750"/>
    <n v="0"/>
    <n v="75"/>
    <n v="6000"/>
    <n v="0"/>
    <n v="0"/>
    <n v="0"/>
    <n v="38"/>
    <n v="0"/>
    <n v="375"/>
    <n v="2250"/>
    <n v="0"/>
    <n v="0"/>
    <n v="0"/>
    <n v="150"/>
    <n v="300"/>
    <n v="0"/>
    <n v="0"/>
    <x v="3"/>
    <n v="0"/>
    <n v="0"/>
    <n v="0"/>
    <n v="750"/>
    <n v="0"/>
    <n v="0"/>
    <n v="375"/>
    <n v="0"/>
    <n v="750"/>
    <n v="375"/>
    <n v="225"/>
    <n v="0"/>
    <n v="0"/>
    <n v="75"/>
    <n v="150"/>
    <n v="0"/>
    <n v="0"/>
    <n v="375"/>
    <n v="0"/>
    <n v="75"/>
    <n v="450"/>
    <n v="0"/>
    <n v="0"/>
    <n v="600"/>
    <n v="0"/>
    <n v="0"/>
    <n v="0"/>
    <n v="0"/>
    <n v="450"/>
    <n v="0"/>
    <n v="2250"/>
    <x v="1"/>
    <n v="0"/>
    <n v="75"/>
    <n v="0"/>
    <n v="225"/>
    <n v="0"/>
    <n v="0"/>
    <n v="0"/>
    <n v="0"/>
    <n v="0"/>
    <n v="0"/>
    <n v="1050"/>
    <n v="0"/>
    <n v="300"/>
    <n v="1500"/>
    <n v="0"/>
    <n v="225"/>
    <n v="0"/>
    <n v="75"/>
    <n v="0"/>
    <n v="0"/>
    <x v="9"/>
    <n v="0"/>
    <n v="0"/>
    <n v="0"/>
    <n v="150"/>
    <n v="0"/>
    <n v="225"/>
    <n v="150"/>
    <n v="150"/>
    <n v="75"/>
    <x v="1"/>
    <n v="600"/>
    <n v="300"/>
    <n v="1500"/>
    <n v="0"/>
    <n v="750"/>
    <n v="0"/>
    <n v="0"/>
    <n v="0"/>
    <n v="0"/>
    <n v="0"/>
    <n v="0"/>
    <n v="113"/>
    <n v="600"/>
    <n v="375"/>
    <n v="0"/>
    <n v="0"/>
    <n v="75"/>
    <n v="750"/>
    <n v="0"/>
    <n v="150"/>
    <n v="1500"/>
    <n v="0"/>
    <n v="338"/>
    <n v="0"/>
    <n v="37"/>
    <n v="225"/>
    <n v="0"/>
    <n v="375"/>
    <n v="0"/>
    <n v="525"/>
    <n v="0"/>
    <n v="0"/>
    <n v="0"/>
    <n v="0"/>
    <n v="0"/>
    <n v="225"/>
    <n v="450"/>
    <n v="0"/>
    <n v="225"/>
    <n v="2250"/>
    <n v="750"/>
    <n v="300"/>
    <n v="188"/>
    <n v="0"/>
    <n v="450"/>
    <n v="0"/>
    <n v="0"/>
    <n v="0"/>
    <n v="300"/>
    <n v="0"/>
    <n v="1500"/>
    <n v="600"/>
    <n v="0"/>
    <n v="150"/>
    <n v="300"/>
    <n v="0"/>
    <n v="750"/>
    <n v="3000"/>
    <n v="0"/>
    <n v="0"/>
    <x v="1"/>
    <n v="0"/>
    <n v="2250"/>
    <n v="0"/>
    <n v="0"/>
    <n v="0"/>
    <n v="0"/>
    <n v="0"/>
    <n v="750"/>
    <n v="225"/>
    <n v="0"/>
    <n v="375"/>
    <n v="0"/>
    <n v="0"/>
    <n v="0"/>
    <n v="0"/>
    <n v="0"/>
    <n v="600"/>
    <n v="0"/>
    <n v="0"/>
    <n v="15"/>
    <n v="180"/>
    <n v="0"/>
    <n v="0"/>
    <n v="300"/>
    <x v="0"/>
    <n v="0"/>
    <n v="0"/>
    <n v="37"/>
    <n v="0"/>
    <n v="0"/>
    <n v="0"/>
    <n v="0"/>
    <n v="0"/>
    <n v="0"/>
    <n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n v="0"/>
    <n v="5250"/>
    <n v="0"/>
    <n v="0"/>
    <n v="75"/>
    <n v="0"/>
    <n v="0"/>
    <n v="300"/>
    <n v="750"/>
    <n v="0"/>
    <n v="0"/>
    <n v="600"/>
    <n v="0"/>
    <n v="0"/>
    <n v="0"/>
    <n v="375"/>
    <n v="0"/>
    <n v="0"/>
    <n v="0"/>
    <n v="0"/>
    <n v="0"/>
    <n v="0"/>
    <n v="0"/>
    <n v="750"/>
    <n v="0"/>
    <n v="375"/>
    <n v="0"/>
    <n v="0"/>
    <n v="38"/>
    <n v="0"/>
    <n v="0"/>
    <n v="0"/>
    <n v="0"/>
    <n v="2625"/>
    <n v="0"/>
    <n v="0"/>
    <n v="7"/>
    <n v="1500"/>
    <n v="0"/>
    <n v="75"/>
    <n v="1875"/>
    <n v="525"/>
    <n v="0"/>
    <n v="150"/>
    <n v="1500"/>
    <n v="750"/>
    <n v="0"/>
    <n v="1500"/>
    <n v="0"/>
    <n v="15"/>
    <n v="1125"/>
    <n v="75"/>
    <n v="300"/>
    <n v="75"/>
    <n v="1125"/>
    <n v="3750"/>
    <n v="0"/>
    <n v="0"/>
    <n v="15"/>
    <n v="1125"/>
    <n v="750"/>
    <n v="0"/>
    <n v="300"/>
    <n v="0"/>
    <n v="114124"/>
    <m/>
    <n v="0"/>
    <m/>
    <n v="38"/>
    <x v="11"/>
    <x v="11"/>
    <n v="114124"/>
    <x v="7"/>
    <x v="7"/>
    <n v="542089"/>
    <n v="650506.80000000005"/>
    <x v="7"/>
    <x v="5"/>
  </r>
  <r>
    <x v="73"/>
    <x v="38"/>
    <n v="4160"/>
    <m/>
    <m/>
    <m/>
    <m/>
    <m/>
    <m/>
    <m/>
    <m/>
    <m/>
    <m/>
    <n v="2"/>
    <n v="5"/>
    <x v="0"/>
    <m/>
    <m/>
    <m/>
    <m/>
    <m/>
    <m/>
    <m/>
    <m/>
    <m/>
    <m/>
    <m/>
    <m/>
    <m/>
    <m/>
    <x v="4"/>
    <m/>
    <m/>
    <m/>
    <m/>
    <m/>
    <m/>
    <n v="24"/>
    <m/>
    <m/>
    <m/>
    <m/>
    <m/>
    <m/>
    <m/>
    <n v="1"/>
    <m/>
    <m/>
    <n v="500"/>
    <m/>
    <m/>
    <m/>
    <m/>
    <m/>
    <m/>
    <m/>
    <m/>
    <m/>
    <m/>
    <x v="0"/>
    <m/>
    <m/>
    <n v="5"/>
    <m/>
    <m/>
    <m/>
    <m/>
    <m/>
    <m/>
    <m/>
    <m/>
    <m/>
    <m/>
    <m/>
    <m/>
    <m/>
    <m/>
    <m/>
    <m/>
    <m/>
    <m/>
    <n v="50"/>
    <m/>
    <m/>
    <m/>
    <m/>
    <m/>
    <m/>
    <m/>
    <m/>
    <m/>
    <x v="0"/>
    <m/>
    <m/>
    <m/>
    <n v="1"/>
    <m/>
    <m/>
    <m/>
    <m/>
    <m/>
    <m/>
    <m/>
    <m/>
    <m/>
    <m/>
    <m/>
    <m/>
    <m/>
    <m/>
    <m/>
    <m/>
    <m/>
    <m/>
    <m/>
    <m/>
    <m/>
    <m/>
    <m/>
    <m/>
    <n v="100"/>
    <m/>
    <m/>
    <x v="0"/>
    <m/>
    <m/>
    <m/>
    <m/>
    <m/>
    <m/>
    <m/>
    <m/>
    <m/>
    <m/>
    <m/>
    <m/>
    <m/>
    <n v="30"/>
    <m/>
    <m/>
    <m/>
    <m/>
    <m/>
    <m/>
    <x v="0"/>
    <m/>
    <m/>
    <m/>
    <m/>
    <m/>
    <n v="30"/>
    <m/>
    <m/>
    <m/>
    <x v="0"/>
    <m/>
    <m/>
    <m/>
    <m/>
    <m/>
    <m/>
    <m/>
    <m/>
    <m/>
    <m/>
    <n v="50"/>
    <m/>
    <m/>
    <m/>
    <m/>
    <n v="500"/>
    <m/>
    <m/>
    <m/>
    <m/>
    <m/>
    <m/>
    <m/>
    <m/>
    <m/>
    <m/>
    <m/>
    <m/>
    <m/>
    <n v="10"/>
    <m/>
    <m/>
    <m/>
    <m/>
    <m/>
    <m/>
    <m/>
    <m/>
    <m/>
    <m/>
    <m/>
    <m/>
    <m/>
    <n v="0"/>
    <m/>
    <m/>
    <m/>
    <m/>
    <m/>
    <m/>
    <m/>
    <m/>
    <m/>
    <m/>
    <m/>
    <m/>
    <m/>
    <m/>
    <m/>
    <n v="0"/>
    <x v="8"/>
    <m/>
    <n v="100"/>
    <n v="3"/>
    <m/>
    <m/>
    <m/>
    <m/>
    <m/>
    <m/>
    <m/>
    <m/>
    <m/>
    <m/>
    <m/>
    <m/>
    <m/>
    <n v="10"/>
    <m/>
    <m/>
    <m/>
    <m/>
    <m/>
    <m/>
    <m/>
    <x v="0"/>
    <m/>
    <m/>
    <m/>
    <m/>
    <m/>
    <m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40"/>
    <n v="60"/>
    <m/>
    <m/>
    <n v="0"/>
    <m/>
    <m/>
    <m/>
    <m/>
    <m/>
    <m/>
    <m/>
    <m/>
    <m/>
    <n v="300"/>
    <m/>
    <m/>
    <m/>
    <n v="70"/>
    <m/>
    <m/>
    <n v="100"/>
    <m/>
    <m/>
    <m/>
    <m/>
    <m/>
    <n v="30"/>
    <m/>
    <m/>
    <m/>
    <m/>
    <m/>
    <m/>
    <n v="0"/>
    <m/>
    <m/>
    <m/>
    <m/>
    <m/>
    <m/>
    <m/>
    <m/>
    <m/>
    <m/>
    <m/>
    <m/>
    <m/>
    <m/>
    <m/>
    <m/>
    <n v="0"/>
    <n v="10"/>
    <n v="10"/>
    <m/>
    <m/>
    <m/>
    <m/>
    <m/>
    <m/>
    <m/>
    <m/>
    <m/>
    <n v="7046"/>
    <m/>
    <m/>
    <m/>
    <m/>
    <x v="0"/>
    <x v="0"/>
    <m/>
    <x v="0"/>
    <x v="0"/>
    <m/>
    <m/>
    <x v="0"/>
    <x v="0"/>
  </r>
  <r>
    <x v="74"/>
    <x v="38"/>
    <n v="3120"/>
    <n v="0"/>
    <n v="0"/>
    <n v="0"/>
    <n v="0"/>
    <n v="0"/>
    <n v="0"/>
    <n v="0"/>
    <n v="0"/>
    <n v="0"/>
    <n v="0"/>
    <n v="1.5"/>
    <n v="3.75"/>
    <x v="1"/>
    <n v="0"/>
    <n v="0"/>
    <n v="0"/>
    <n v="0"/>
    <n v="0"/>
    <n v="0"/>
    <n v="0"/>
    <n v="0"/>
    <n v="0"/>
    <n v="0"/>
    <n v="0"/>
    <n v="0"/>
    <n v="0"/>
    <n v="0"/>
    <x v="5"/>
    <n v="0"/>
    <n v="0"/>
    <n v="0"/>
    <n v="0"/>
    <n v="0"/>
    <n v="0"/>
    <n v="18"/>
    <n v="0"/>
    <n v="0"/>
    <n v="0"/>
    <n v="0"/>
    <n v="0"/>
    <n v="0"/>
    <n v="0"/>
    <n v="0.75"/>
    <n v="0"/>
    <n v="0"/>
    <n v="375"/>
    <n v="0"/>
    <n v="0"/>
    <n v="0"/>
    <n v="0"/>
    <n v="0"/>
    <n v="0"/>
    <n v="0"/>
    <n v="0"/>
    <n v="0"/>
    <n v="0"/>
    <x v="1"/>
    <n v="0"/>
    <n v="0"/>
    <n v="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5"/>
    <n v="0"/>
    <n v="0"/>
    <n v="0"/>
    <n v="0"/>
    <n v="0"/>
    <n v="0"/>
    <n v="0"/>
    <n v="0"/>
    <n v="0"/>
    <x v="1"/>
    <n v="0"/>
    <n v="0"/>
    <n v="0"/>
    <n v="0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0"/>
    <x v="1"/>
    <n v="0"/>
    <n v="0"/>
    <n v="0"/>
    <n v="0"/>
    <n v="0"/>
    <n v="0"/>
    <n v="0"/>
    <n v="0"/>
    <n v="0"/>
    <n v="0"/>
    <n v="0"/>
    <n v="0"/>
    <n v="0"/>
    <n v="22.5"/>
    <n v="0"/>
    <n v="0"/>
    <n v="0"/>
    <n v="0"/>
    <n v="0"/>
    <n v="0"/>
    <x v="1"/>
    <n v="0"/>
    <n v="0"/>
    <n v="0"/>
    <n v="0"/>
    <n v="0"/>
    <n v="22.5"/>
    <n v="0"/>
    <n v="0"/>
    <n v="0"/>
    <x v="1"/>
    <n v="0"/>
    <n v="0"/>
    <n v="0"/>
    <n v="0"/>
    <n v="0"/>
    <n v="0"/>
    <n v="0"/>
    <n v="0"/>
    <n v="0"/>
    <n v="0"/>
    <n v="37.5"/>
    <n v="0"/>
    <n v="0"/>
    <n v="0"/>
    <n v="0"/>
    <n v="375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9"/>
    <n v="0"/>
    <n v="75"/>
    <n v="2.25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x v="0"/>
    <n v="0"/>
    <n v="0"/>
    <n v="0"/>
    <n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0"/>
    <n v="45"/>
    <n v="0"/>
    <n v="0"/>
    <n v="0"/>
    <n v="0"/>
    <n v="0"/>
    <n v="0"/>
    <n v="0"/>
    <n v="0"/>
    <n v="0"/>
    <n v="0"/>
    <n v="0"/>
    <n v="0"/>
    <n v="225"/>
    <n v="0"/>
    <n v="0"/>
    <n v="0"/>
    <n v="52.5"/>
    <n v="0"/>
    <n v="0"/>
    <n v="75"/>
    <n v="0"/>
    <n v="0"/>
    <n v="0"/>
    <n v="0"/>
    <n v="0"/>
    <n v="22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7.5"/>
    <n v="0"/>
    <n v="0"/>
    <n v="0"/>
    <n v="0"/>
    <n v="0"/>
    <n v="0"/>
    <n v="0"/>
    <n v="0"/>
    <n v="0"/>
    <n v="5284.5"/>
    <m/>
    <m/>
    <m/>
    <m/>
    <x v="0"/>
    <x v="0"/>
    <m/>
    <x v="0"/>
    <x v="0"/>
    <m/>
    <m/>
    <x v="0"/>
    <x v="0"/>
  </r>
  <r>
    <x v="75"/>
    <x v="39"/>
    <n v="2160"/>
    <m/>
    <m/>
    <n v="1000"/>
    <m/>
    <m/>
    <m/>
    <m/>
    <m/>
    <m/>
    <m/>
    <n v="2"/>
    <m/>
    <x v="0"/>
    <n v="3"/>
    <m/>
    <m/>
    <m/>
    <m/>
    <n v="1450"/>
    <m/>
    <m/>
    <m/>
    <m/>
    <m/>
    <m/>
    <m/>
    <m/>
    <x v="0"/>
    <m/>
    <m/>
    <n v="1000"/>
    <m/>
    <m/>
    <n v="200"/>
    <m/>
    <m/>
    <m/>
    <m/>
    <m/>
    <m/>
    <m/>
    <n v="5"/>
    <m/>
    <m/>
    <m/>
    <m/>
    <m/>
    <m/>
    <n v="10"/>
    <m/>
    <m/>
    <m/>
    <m/>
    <m/>
    <m/>
    <m/>
    <x v="0"/>
    <m/>
    <m/>
    <m/>
    <n v="50"/>
    <m/>
    <n v="200"/>
    <m/>
    <m/>
    <m/>
    <m/>
    <m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n v="10"/>
    <m/>
    <m/>
    <m/>
    <m/>
    <m/>
    <m/>
    <m/>
    <m/>
    <m/>
    <m/>
    <m/>
    <m/>
    <m/>
    <m/>
    <m/>
    <n v="25"/>
    <m/>
    <n v="10"/>
    <n v="100"/>
    <m/>
    <m/>
    <x v="0"/>
    <m/>
    <m/>
    <m/>
    <m/>
    <m/>
    <m/>
    <m/>
    <m/>
    <m/>
    <m/>
    <m/>
    <m/>
    <m/>
    <m/>
    <m/>
    <m/>
    <m/>
    <m/>
    <m/>
    <m/>
    <x v="0"/>
    <m/>
    <m/>
    <m/>
    <m/>
    <m/>
    <m/>
    <m/>
    <m/>
    <m/>
    <x v="0"/>
    <m/>
    <m/>
    <m/>
    <m/>
    <m/>
    <m/>
    <m/>
    <m/>
    <m/>
    <m/>
    <n v="50"/>
    <n v="20"/>
    <m/>
    <m/>
    <m/>
    <m/>
    <m/>
    <m/>
    <m/>
    <m/>
    <m/>
    <m/>
    <m/>
    <m/>
    <m/>
    <m/>
    <m/>
    <m/>
    <m/>
    <n v="10"/>
    <m/>
    <m/>
    <m/>
    <m/>
    <m/>
    <m/>
    <m/>
    <m/>
    <m/>
    <m/>
    <n v="100"/>
    <m/>
    <m/>
    <n v="0"/>
    <m/>
    <m/>
    <m/>
    <m/>
    <m/>
    <m/>
    <m/>
    <m/>
    <m/>
    <m/>
    <n v="20"/>
    <m/>
    <m/>
    <m/>
    <m/>
    <n v="0"/>
    <x v="0"/>
    <m/>
    <n v="0"/>
    <m/>
    <m/>
    <m/>
    <m/>
    <m/>
    <m/>
    <m/>
    <m/>
    <m/>
    <n v="100"/>
    <m/>
    <m/>
    <m/>
    <m/>
    <m/>
    <m/>
    <m/>
    <m/>
    <m/>
    <m/>
    <m/>
    <m/>
    <x v="0"/>
    <m/>
    <m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20"/>
    <n v="60"/>
    <m/>
    <m/>
    <n v="0"/>
    <m/>
    <m/>
    <m/>
    <m/>
    <m/>
    <m/>
    <m/>
    <m/>
    <n v="220"/>
    <n v="300"/>
    <m/>
    <m/>
    <m/>
    <n v="60"/>
    <m/>
    <m/>
    <n v="200"/>
    <m/>
    <m/>
    <n v="200"/>
    <m/>
    <m/>
    <m/>
    <m/>
    <m/>
    <n v="3"/>
    <m/>
    <n v="0"/>
    <m/>
    <n v="0"/>
    <m/>
    <m/>
    <n v="1000"/>
    <m/>
    <m/>
    <m/>
    <m/>
    <m/>
    <m/>
    <m/>
    <n v="5"/>
    <m/>
    <m/>
    <m/>
    <m/>
    <m/>
    <n v="0"/>
    <n v="15"/>
    <m/>
    <m/>
    <m/>
    <m/>
    <n v="70"/>
    <m/>
    <m/>
    <m/>
    <m/>
    <m/>
    <n v="9398"/>
    <m/>
    <m/>
    <m/>
    <m/>
    <x v="0"/>
    <x v="0"/>
    <m/>
    <x v="0"/>
    <x v="0"/>
    <m/>
    <m/>
    <x v="0"/>
    <x v="0"/>
  </r>
  <r>
    <x v="76"/>
    <x v="39"/>
    <n v="1620"/>
    <n v="0"/>
    <n v="0"/>
    <n v="750"/>
    <n v="0"/>
    <n v="0"/>
    <n v="0"/>
    <n v="0"/>
    <n v="0"/>
    <n v="0"/>
    <n v="0"/>
    <n v="1.5"/>
    <n v="0"/>
    <x v="1"/>
    <n v="2.25"/>
    <n v="0"/>
    <n v="0"/>
    <n v="0"/>
    <n v="0"/>
    <n v="1087.5"/>
    <n v="0"/>
    <n v="0"/>
    <n v="0"/>
    <n v="0"/>
    <n v="0"/>
    <n v="0"/>
    <n v="0"/>
    <n v="0"/>
    <x v="1"/>
    <n v="0"/>
    <n v="0"/>
    <n v="750"/>
    <n v="0"/>
    <n v="0"/>
    <n v="150"/>
    <n v="0"/>
    <n v="0"/>
    <n v="0"/>
    <n v="0"/>
    <n v="0"/>
    <n v="0"/>
    <n v="0"/>
    <n v="3.75"/>
    <n v="0"/>
    <n v="0"/>
    <n v="0"/>
    <n v="0"/>
    <n v="0"/>
    <n v="0"/>
    <n v="7.5"/>
    <n v="0"/>
    <n v="0"/>
    <n v="0"/>
    <n v="0"/>
    <n v="0"/>
    <n v="0"/>
    <n v="0"/>
    <x v="1"/>
    <n v="0"/>
    <n v="0"/>
    <n v="0"/>
    <n v="37.5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n v="0"/>
    <n v="0"/>
    <n v="0"/>
    <n v="0"/>
    <n v="0"/>
    <n v="18.75"/>
    <n v="0"/>
    <n v="7.5"/>
    <n v="75"/>
    <n v="0"/>
    <n v="0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x v="1"/>
    <n v="0"/>
    <n v="0"/>
    <n v="0"/>
    <n v="0"/>
    <n v="0"/>
    <n v="0"/>
    <n v="0"/>
    <n v="0"/>
    <n v="0"/>
    <n v="0"/>
    <n v="37.5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7.5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n v="0"/>
    <n v="15"/>
    <n v="0"/>
    <n v="0"/>
    <n v="0"/>
    <n v="0"/>
    <n v="0"/>
    <x v="1"/>
    <n v="0"/>
    <n v="0"/>
    <n v="0"/>
    <n v="0"/>
    <n v="0"/>
    <n v="0"/>
    <n v="0"/>
    <n v="0"/>
    <n v="0"/>
    <n v="0"/>
    <n v="0"/>
    <n v="75"/>
    <n v="0"/>
    <n v="0"/>
    <n v="0"/>
    <n v="0"/>
    <n v="0"/>
    <n v="0"/>
    <n v="0"/>
    <n v="0"/>
    <n v="0"/>
    <n v="0"/>
    <n v="0"/>
    <n v="0"/>
    <x v="0"/>
    <n v="0"/>
    <n v="0"/>
    <n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0"/>
    <n v="45"/>
    <n v="0"/>
    <n v="0"/>
    <n v="0"/>
    <n v="0"/>
    <n v="0"/>
    <n v="0"/>
    <n v="0"/>
    <n v="0"/>
    <n v="0"/>
    <n v="0"/>
    <n v="0"/>
    <n v="165"/>
    <n v="225"/>
    <n v="0"/>
    <n v="0"/>
    <n v="0"/>
    <n v="45"/>
    <n v="0"/>
    <n v="0"/>
    <n v="150"/>
    <n v="0"/>
    <n v="0"/>
    <n v="150"/>
    <n v="0"/>
    <n v="0"/>
    <n v="0"/>
    <n v="0"/>
    <n v="0"/>
    <n v="2.25"/>
    <n v="0"/>
    <n v="0"/>
    <n v="0"/>
    <n v="0"/>
    <n v="0"/>
    <n v="0"/>
    <n v="750"/>
    <n v="0"/>
    <n v="0"/>
    <n v="0"/>
    <n v="0"/>
    <n v="0"/>
    <n v="0"/>
    <n v="0"/>
    <n v="3.75"/>
    <n v="0"/>
    <n v="0"/>
    <n v="0"/>
    <n v="0"/>
    <n v="0"/>
    <n v="0"/>
    <n v="11.25"/>
    <n v="0"/>
    <n v="0"/>
    <n v="0"/>
    <n v="0"/>
    <n v="52.5"/>
    <n v="0"/>
    <n v="0"/>
    <n v="0"/>
    <n v="0"/>
    <n v="0"/>
    <n v="7048.5"/>
    <m/>
    <m/>
    <m/>
    <m/>
    <x v="0"/>
    <x v="0"/>
    <m/>
    <x v="0"/>
    <x v="0"/>
    <m/>
    <m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0" dataOnRows="1" dataPosition="0" applyNumberFormats="0" applyBorderFormats="0" applyFontFormats="0" applyPatternFormats="0" applyAlignmentFormats="0" applyWidthHeightFormats="1" dataCaption="Beneficiari" updatedVersion="6" minRefreshableVersion="3" showDrill="0" useAutoFormatting="1" rowGrandTotals="0" colGrandTotals="0" itemPrintTitles="1" createdVersion="6" indent="0" compact="0" compactData="0" multipleFieldFilters="0">
  <location ref="A3:H1283" firstHeaderRow="1" firstDataRow="1" firstDataCol="7" rowPageCount="1" colPageCount="1"/>
  <pivotFields count="359">
    <pivotField axis="axisRow" compact="0" numFmtId="1" outline="0" showAll="0" defaultSubtota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0">
        <item x="1"/>
        <item x="7"/>
        <item x="6"/>
        <item x="3"/>
        <item x="2"/>
        <item x="5"/>
        <item x="4"/>
        <item x="9"/>
        <item x="8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0">
        <item x="1"/>
        <item x="3"/>
        <item x="2"/>
        <item x="5"/>
        <item x="4"/>
        <item x="7"/>
        <item x="6"/>
        <item x="9"/>
        <item x="8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2">
        <item x="1"/>
        <item x="9"/>
        <item x="8"/>
        <item x="3"/>
        <item x="2"/>
        <item x="7"/>
        <item x="6"/>
        <item x="11"/>
        <item x="10"/>
        <item x="5"/>
        <item x="4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8">
        <item x="1"/>
        <item x="5"/>
        <item x="4"/>
        <item x="7"/>
        <item x="6"/>
        <item x="3"/>
        <item x="2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2">
        <item x="1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0">
        <item x="1"/>
        <item x="3"/>
        <item x="2"/>
        <item x="7"/>
        <item x="6"/>
        <item x="5"/>
        <item x="4"/>
        <item x="9"/>
        <item x="8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2">
        <item x="1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10">
        <item x="1"/>
        <item x="9"/>
        <item x="8"/>
        <item x="7"/>
        <item x="6"/>
        <item x="5"/>
        <item x="4"/>
        <item x="3"/>
        <item x="2"/>
        <item x="0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>
      <items count="5">
        <item x="0"/>
        <item x="2"/>
        <item x="1"/>
        <item x="4"/>
        <item x="3"/>
      </items>
    </pivotField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6"/>
        <item x="7"/>
        <item x="8"/>
        <item x="9"/>
        <item x="10"/>
        <item x="11"/>
        <item x="1"/>
        <item x="2"/>
        <item x="3"/>
        <item x="4"/>
        <item x="5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8">
        <item x="2"/>
        <item x="5"/>
        <item x="7"/>
        <item x="4"/>
        <item x="3"/>
        <item x="1"/>
        <item x="6"/>
        <item x="0"/>
      </items>
    </pivotField>
    <pivotField axis="axisRow" compact="0" outline="0" showAll="0" defaultSubtotal="0">
      <items count="8">
        <item x="2"/>
        <item x="5"/>
        <item x="7"/>
        <item x="4"/>
        <item x="3"/>
        <item x="1"/>
        <item x="6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8">
        <item x="4"/>
        <item x="5"/>
        <item x="7"/>
        <item x="3"/>
        <item x="1"/>
        <item x="6"/>
        <item x="2"/>
        <item x="0"/>
      </items>
    </pivotField>
    <pivotField axis="axisPage" compact="0" outline="0" multipleItemSelectionAllowed="1" showAll="0" defaultSubtotal="0">
      <items count="7">
        <item h="1" x="4"/>
        <item h="1" x="6"/>
        <item h="1" x="5"/>
        <item h="1" x="3"/>
        <item h="1" x="2"/>
        <item x="1"/>
        <item h="1" x="0"/>
      </items>
    </pivotField>
  </pivotFields>
  <rowFields count="7">
    <field x="-2"/>
    <field x="0"/>
    <field x="1"/>
    <field x="353"/>
    <field x="354"/>
    <field x="357"/>
    <field x="350"/>
  </rowFields>
  <rowItems count="1280">
    <i>
      <x/>
      <x v="4"/>
      <x v="3"/>
      <x v="5"/>
      <x v="5"/>
      <x v="4"/>
      <x v="6"/>
    </i>
    <i r="1">
      <x v="6"/>
      <x v="4"/>
      <x v="5"/>
      <x v="5"/>
      <x v="4"/>
      <x v="7"/>
    </i>
    <i r="1">
      <x v="8"/>
      <x v="5"/>
      <x v="5"/>
      <x v="5"/>
      <x v="4"/>
      <x v="8"/>
    </i>
    <i r="1">
      <x v="10"/>
      <x v="6"/>
      <x v="5"/>
      <x v="5"/>
      <x v="4"/>
      <x v="9"/>
    </i>
    <i r="1">
      <x v="12"/>
      <x v="7"/>
      <x v="5"/>
      <x v="5"/>
      <x v="4"/>
      <x v="10"/>
    </i>
    <i i="1">
      <x v="1"/>
      <x v="4"/>
      <x v="3"/>
      <x v="5"/>
      <x v="5"/>
      <x v="4"/>
      <x v="6"/>
    </i>
    <i r="1" i="1">
      <x v="6"/>
      <x v="4"/>
      <x v="5"/>
      <x v="5"/>
      <x v="4"/>
      <x v="7"/>
    </i>
    <i r="1" i="1">
      <x v="8"/>
      <x v="5"/>
      <x v="5"/>
      <x v="5"/>
      <x v="4"/>
      <x v="8"/>
    </i>
    <i r="1" i="1">
      <x v="10"/>
      <x v="6"/>
      <x v="5"/>
      <x v="5"/>
      <x v="4"/>
      <x v="9"/>
    </i>
    <i r="1" i="1">
      <x v="12"/>
      <x v="7"/>
      <x v="5"/>
      <x v="5"/>
      <x v="4"/>
      <x v="10"/>
    </i>
    <i i="2">
      <x v="2"/>
      <x v="4"/>
      <x v="3"/>
      <x v="5"/>
      <x v="5"/>
      <x v="4"/>
      <x v="6"/>
    </i>
    <i r="1" i="2">
      <x v="6"/>
      <x v="4"/>
      <x v="5"/>
      <x v="5"/>
      <x v="4"/>
      <x v="7"/>
    </i>
    <i r="1" i="2">
      <x v="8"/>
      <x v="5"/>
      <x v="5"/>
      <x v="5"/>
      <x v="4"/>
      <x v="8"/>
    </i>
    <i r="1" i="2">
      <x v="10"/>
      <x v="6"/>
      <x v="5"/>
      <x v="5"/>
      <x v="4"/>
      <x v="9"/>
    </i>
    <i r="1" i="2">
      <x v="12"/>
      <x v="7"/>
      <x v="5"/>
      <x v="5"/>
      <x v="4"/>
      <x v="10"/>
    </i>
    <i i="3">
      <x v="3"/>
      <x v="4"/>
      <x v="3"/>
      <x v="5"/>
      <x v="5"/>
      <x v="4"/>
      <x v="6"/>
    </i>
    <i r="1" i="3">
      <x v="6"/>
      <x v="4"/>
      <x v="5"/>
      <x v="5"/>
      <x v="4"/>
      <x v="7"/>
    </i>
    <i r="1" i="3">
      <x v="8"/>
      <x v="5"/>
      <x v="5"/>
      <x v="5"/>
      <x v="4"/>
      <x v="8"/>
    </i>
    <i r="1" i="3">
      <x v="10"/>
      <x v="6"/>
      <x v="5"/>
      <x v="5"/>
      <x v="4"/>
      <x v="9"/>
    </i>
    <i r="1" i="3">
      <x v="12"/>
      <x v="7"/>
      <x v="5"/>
      <x v="5"/>
      <x v="4"/>
      <x v="10"/>
    </i>
    <i i="4">
      <x v="4"/>
      <x v="4"/>
      <x v="3"/>
      <x v="5"/>
      <x v="5"/>
      <x v="4"/>
      <x v="6"/>
    </i>
    <i r="1" i="4">
      <x v="6"/>
      <x v="4"/>
      <x v="5"/>
      <x v="5"/>
      <x v="4"/>
      <x v="7"/>
    </i>
    <i r="1" i="4">
      <x v="8"/>
      <x v="5"/>
      <x v="5"/>
      <x v="5"/>
      <x v="4"/>
      <x v="8"/>
    </i>
    <i r="1" i="4">
      <x v="10"/>
      <x v="6"/>
      <x v="5"/>
      <x v="5"/>
      <x v="4"/>
      <x v="9"/>
    </i>
    <i r="1" i="4">
      <x v="12"/>
      <x v="7"/>
      <x v="5"/>
      <x v="5"/>
      <x v="4"/>
      <x v="10"/>
    </i>
    <i i="5">
      <x v="5"/>
      <x v="4"/>
      <x v="3"/>
      <x v="5"/>
      <x v="5"/>
      <x v="4"/>
      <x v="6"/>
    </i>
    <i r="1" i="5">
      <x v="6"/>
      <x v="4"/>
      <x v="5"/>
      <x v="5"/>
      <x v="4"/>
      <x v="7"/>
    </i>
    <i r="1" i="5">
      <x v="8"/>
      <x v="5"/>
      <x v="5"/>
      <x v="5"/>
      <x v="4"/>
      <x v="8"/>
    </i>
    <i r="1" i="5">
      <x v="10"/>
      <x v="6"/>
      <x v="5"/>
      <x v="5"/>
      <x v="4"/>
      <x v="9"/>
    </i>
    <i r="1" i="5">
      <x v="12"/>
      <x v="7"/>
      <x v="5"/>
      <x v="5"/>
      <x v="4"/>
      <x v="10"/>
    </i>
    <i i="6">
      <x v="6"/>
      <x v="4"/>
      <x v="3"/>
      <x v="5"/>
      <x v="5"/>
      <x v="4"/>
      <x v="6"/>
    </i>
    <i r="1" i="6">
      <x v="6"/>
      <x v="4"/>
      <x v="5"/>
      <x v="5"/>
      <x v="4"/>
      <x v="7"/>
    </i>
    <i r="1" i="6">
      <x v="8"/>
      <x v="5"/>
      <x v="5"/>
      <x v="5"/>
      <x v="4"/>
      <x v="8"/>
    </i>
    <i r="1" i="6">
      <x v="10"/>
      <x v="6"/>
      <x v="5"/>
      <x v="5"/>
      <x v="4"/>
      <x v="9"/>
    </i>
    <i r="1" i="6">
      <x v="12"/>
      <x v="7"/>
      <x v="5"/>
      <x v="5"/>
      <x v="4"/>
      <x v="10"/>
    </i>
    <i i="7">
      <x v="7"/>
      <x v="4"/>
      <x v="3"/>
      <x v="5"/>
      <x v="5"/>
      <x v="4"/>
      <x v="6"/>
    </i>
    <i r="1" i="7">
      <x v="6"/>
      <x v="4"/>
      <x v="5"/>
      <x v="5"/>
      <x v="4"/>
      <x v="7"/>
    </i>
    <i r="1" i="7">
      <x v="8"/>
      <x v="5"/>
      <x v="5"/>
      <x v="5"/>
      <x v="4"/>
      <x v="8"/>
    </i>
    <i r="1" i="7">
      <x v="10"/>
      <x v="6"/>
      <x v="5"/>
      <x v="5"/>
      <x v="4"/>
      <x v="9"/>
    </i>
    <i r="1" i="7">
      <x v="12"/>
      <x v="7"/>
      <x v="5"/>
      <x v="5"/>
      <x v="4"/>
      <x v="10"/>
    </i>
    <i i="8">
      <x v="8"/>
      <x v="4"/>
      <x v="3"/>
      <x v="5"/>
      <x v="5"/>
      <x v="4"/>
      <x v="6"/>
    </i>
    <i r="1" i="8">
      <x v="6"/>
      <x v="4"/>
      <x v="5"/>
      <x v="5"/>
      <x v="4"/>
      <x v="7"/>
    </i>
    <i r="1" i="8">
      <x v="8"/>
      <x v="5"/>
      <x v="5"/>
      <x v="5"/>
      <x v="4"/>
      <x v="8"/>
    </i>
    <i r="1" i="8">
      <x v="10"/>
      <x v="6"/>
      <x v="5"/>
      <x v="5"/>
      <x v="4"/>
      <x v="9"/>
    </i>
    <i r="1" i="8">
      <x v="12"/>
      <x v="7"/>
      <x v="5"/>
      <x v="5"/>
      <x v="4"/>
      <x v="10"/>
    </i>
    <i i="9">
      <x v="9"/>
      <x v="4"/>
      <x v="3"/>
      <x v="5"/>
      <x v="5"/>
      <x v="4"/>
      <x v="6"/>
    </i>
    <i r="1" i="9">
      <x v="6"/>
      <x v="4"/>
      <x v="5"/>
      <x v="5"/>
      <x v="4"/>
      <x v="7"/>
    </i>
    <i r="1" i="9">
      <x v="8"/>
      <x v="5"/>
      <x v="5"/>
      <x v="5"/>
      <x v="4"/>
      <x v="8"/>
    </i>
    <i r="1" i="9">
      <x v="10"/>
      <x v="6"/>
      <x v="5"/>
      <x v="5"/>
      <x v="4"/>
      <x v="9"/>
    </i>
    <i r="1" i="9">
      <x v="12"/>
      <x v="7"/>
      <x v="5"/>
      <x v="5"/>
      <x v="4"/>
      <x v="10"/>
    </i>
    <i i="10">
      <x v="10"/>
      <x v="4"/>
      <x v="3"/>
      <x v="5"/>
      <x v="5"/>
      <x v="4"/>
      <x v="6"/>
    </i>
    <i r="1" i="10">
      <x v="6"/>
      <x v="4"/>
      <x v="5"/>
      <x v="5"/>
      <x v="4"/>
      <x v="7"/>
    </i>
    <i r="1" i="10">
      <x v="8"/>
      <x v="5"/>
      <x v="5"/>
      <x v="5"/>
      <x v="4"/>
      <x v="8"/>
    </i>
    <i r="1" i="10">
      <x v="10"/>
      <x v="6"/>
      <x v="5"/>
      <x v="5"/>
      <x v="4"/>
      <x v="9"/>
    </i>
    <i r="1" i="10">
      <x v="12"/>
      <x v="7"/>
      <x v="5"/>
      <x v="5"/>
      <x v="4"/>
      <x v="10"/>
    </i>
    <i i="11">
      <x v="11"/>
      <x v="4"/>
      <x v="3"/>
      <x v="5"/>
      <x v="5"/>
      <x v="4"/>
      <x v="6"/>
    </i>
    <i r="1" i="11">
      <x v="6"/>
      <x v="4"/>
      <x v="5"/>
      <x v="5"/>
      <x v="4"/>
      <x v="7"/>
    </i>
    <i r="1" i="11">
      <x v="8"/>
      <x v="5"/>
      <x v="5"/>
      <x v="5"/>
      <x v="4"/>
      <x v="8"/>
    </i>
    <i r="1" i="11">
      <x v="10"/>
      <x v="6"/>
      <x v="5"/>
      <x v="5"/>
      <x v="4"/>
      <x v="9"/>
    </i>
    <i r="1" i="11">
      <x v="12"/>
      <x v="7"/>
      <x v="5"/>
      <x v="5"/>
      <x v="4"/>
      <x v="10"/>
    </i>
    <i i="12">
      <x v="12"/>
      <x v="4"/>
      <x v="3"/>
      <x v="5"/>
      <x v="5"/>
      <x v="4"/>
      <x v="6"/>
    </i>
    <i r="1" i="12">
      <x v="6"/>
      <x v="4"/>
      <x v="5"/>
      <x v="5"/>
      <x v="4"/>
      <x v="7"/>
    </i>
    <i r="1" i="12">
      <x v="8"/>
      <x v="5"/>
      <x v="5"/>
      <x v="5"/>
      <x v="4"/>
      <x v="8"/>
    </i>
    <i r="1" i="12">
      <x v="10"/>
      <x v="6"/>
      <x v="5"/>
      <x v="5"/>
      <x v="4"/>
      <x v="9"/>
    </i>
    <i r="1" i="12">
      <x v="12"/>
      <x v="7"/>
      <x v="5"/>
      <x v="5"/>
      <x v="4"/>
      <x v="10"/>
    </i>
    <i i="13">
      <x v="13"/>
      <x v="4"/>
      <x v="3"/>
      <x v="5"/>
      <x v="5"/>
      <x v="4"/>
      <x v="6"/>
    </i>
    <i r="1" i="13">
      <x v="6"/>
      <x v="4"/>
      <x v="5"/>
      <x v="5"/>
      <x v="4"/>
      <x v="7"/>
    </i>
    <i r="1" i="13">
      <x v="8"/>
      <x v="5"/>
      <x v="5"/>
      <x v="5"/>
      <x v="4"/>
      <x v="8"/>
    </i>
    <i r="1" i="13">
      <x v="10"/>
      <x v="6"/>
      <x v="5"/>
      <x v="5"/>
      <x v="4"/>
      <x v="9"/>
    </i>
    <i r="1" i="13">
      <x v="12"/>
      <x v="7"/>
      <x v="5"/>
      <x v="5"/>
      <x v="4"/>
      <x v="10"/>
    </i>
    <i i="14">
      <x v="14"/>
      <x v="4"/>
      <x v="3"/>
      <x v="5"/>
      <x v="5"/>
      <x v="4"/>
      <x v="6"/>
    </i>
    <i r="1" i="14">
      <x v="6"/>
      <x v="4"/>
      <x v="5"/>
      <x v="5"/>
      <x v="4"/>
      <x v="7"/>
    </i>
    <i r="1" i="14">
      <x v="8"/>
      <x v="5"/>
      <x v="5"/>
      <x v="5"/>
      <x v="4"/>
      <x v="8"/>
    </i>
    <i r="1" i="14">
      <x v="10"/>
      <x v="6"/>
      <x v="5"/>
      <x v="5"/>
      <x v="4"/>
      <x v="9"/>
    </i>
    <i r="1" i="14">
      <x v="12"/>
      <x v="7"/>
      <x v="5"/>
      <x v="5"/>
      <x v="4"/>
      <x v="10"/>
    </i>
    <i i="15">
      <x v="15"/>
      <x v="4"/>
      <x v="3"/>
      <x v="5"/>
      <x v="5"/>
      <x v="4"/>
      <x v="6"/>
    </i>
    <i r="1" i="15">
      <x v="6"/>
      <x v="4"/>
      <x v="5"/>
      <x v="5"/>
      <x v="4"/>
      <x v="7"/>
    </i>
    <i r="1" i="15">
      <x v="8"/>
      <x v="5"/>
      <x v="5"/>
      <x v="5"/>
      <x v="4"/>
      <x v="8"/>
    </i>
    <i r="1" i="15">
      <x v="10"/>
      <x v="6"/>
      <x v="5"/>
      <x v="5"/>
      <x v="4"/>
      <x v="9"/>
    </i>
    <i r="1" i="15">
      <x v="12"/>
      <x v="7"/>
      <x v="5"/>
      <x v="5"/>
      <x v="4"/>
      <x v="10"/>
    </i>
    <i i="16">
      <x v="16"/>
      <x v="4"/>
      <x v="3"/>
      <x v="5"/>
      <x v="5"/>
      <x v="4"/>
      <x v="6"/>
    </i>
    <i r="1" i="16">
      <x v="6"/>
      <x v="4"/>
      <x v="5"/>
      <x v="5"/>
      <x v="4"/>
      <x v="7"/>
    </i>
    <i r="1" i="16">
      <x v="8"/>
      <x v="5"/>
      <x v="5"/>
      <x v="5"/>
      <x v="4"/>
      <x v="8"/>
    </i>
    <i r="1" i="16">
      <x v="10"/>
      <x v="6"/>
      <x v="5"/>
      <x v="5"/>
      <x v="4"/>
      <x v="9"/>
    </i>
    <i r="1" i="16">
      <x v="12"/>
      <x v="7"/>
      <x v="5"/>
      <x v="5"/>
      <x v="4"/>
      <x v="10"/>
    </i>
    <i i="17">
      <x v="17"/>
      <x v="4"/>
      <x v="3"/>
      <x v="5"/>
      <x v="5"/>
      <x v="4"/>
      <x v="6"/>
    </i>
    <i r="1" i="17">
      <x v="6"/>
      <x v="4"/>
      <x v="5"/>
      <x v="5"/>
      <x v="4"/>
      <x v="7"/>
    </i>
    <i r="1" i="17">
      <x v="8"/>
      <x v="5"/>
      <x v="5"/>
      <x v="5"/>
      <x v="4"/>
      <x v="8"/>
    </i>
    <i r="1" i="17">
      <x v="10"/>
      <x v="6"/>
      <x v="5"/>
      <x v="5"/>
      <x v="4"/>
      <x v="9"/>
    </i>
    <i r="1" i="17">
      <x v="12"/>
      <x v="7"/>
      <x v="5"/>
      <x v="5"/>
      <x v="4"/>
      <x v="10"/>
    </i>
    <i i="18">
      <x v="18"/>
      <x v="4"/>
      <x v="3"/>
      <x v="5"/>
      <x v="5"/>
      <x v="4"/>
      <x v="6"/>
    </i>
    <i r="1" i="18">
      <x v="6"/>
      <x v="4"/>
      <x v="5"/>
      <x v="5"/>
      <x v="4"/>
      <x v="7"/>
    </i>
    <i r="1" i="18">
      <x v="8"/>
      <x v="5"/>
      <x v="5"/>
      <x v="5"/>
      <x v="4"/>
      <x v="8"/>
    </i>
    <i r="1" i="18">
      <x v="10"/>
      <x v="6"/>
      <x v="5"/>
      <x v="5"/>
      <x v="4"/>
      <x v="9"/>
    </i>
    <i r="1" i="18">
      <x v="12"/>
      <x v="7"/>
      <x v="5"/>
      <x v="5"/>
      <x v="4"/>
      <x v="10"/>
    </i>
    <i i="19">
      <x v="19"/>
      <x v="4"/>
      <x v="3"/>
      <x v="5"/>
      <x v="5"/>
      <x v="4"/>
      <x v="6"/>
    </i>
    <i r="1" i="19">
      <x v="6"/>
      <x v="4"/>
      <x v="5"/>
      <x v="5"/>
      <x v="4"/>
      <x v="7"/>
    </i>
    <i r="1" i="19">
      <x v="8"/>
      <x v="5"/>
      <x v="5"/>
      <x v="5"/>
      <x v="4"/>
      <x v="8"/>
    </i>
    <i r="1" i="19">
      <x v="10"/>
      <x v="6"/>
      <x v="5"/>
      <x v="5"/>
      <x v="4"/>
      <x v="9"/>
    </i>
    <i r="1" i="19">
      <x v="12"/>
      <x v="7"/>
      <x v="5"/>
      <x v="5"/>
      <x v="4"/>
      <x v="10"/>
    </i>
    <i i="20">
      <x v="20"/>
      <x v="4"/>
      <x v="3"/>
      <x v="5"/>
      <x v="5"/>
      <x v="4"/>
      <x v="6"/>
    </i>
    <i r="1" i="20">
      <x v="6"/>
      <x v="4"/>
      <x v="5"/>
      <x v="5"/>
      <x v="4"/>
      <x v="7"/>
    </i>
    <i r="1" i="20">
      <x v="8"/>
      <x v="5"/>
      <x v="5"/>
      <x v="5"/>
      <x v="4"/>
      <x v="8"/>
    </i>
    <i r="1" i="20">
      <x v="10"/>
      <x v="6"/>
      <x v="5"/>
      <x v="5"/>
      <x v="4"/>
      <x v="9"/>
    </i>
    <i r="1" i="20">
      <x v="12"/>
      <x v="7"/>
      <x v="5"/>
      <x v="5"/>
      <x v="4"/>
      <x v="10"/>
    </i>
    <i i="21">
      <x v="21"/>
      <x v="4"/>
      <x v="3"/>
      <x v="5"/>
      <x v="5"/>
      <x v="4"/>
      <x v="6"/>
    </i>
    <i r="1" i="21">
      <x v="6"/>
      <x v="4"/>
      <x v="5"/>
      <x v="5"/>
      <x v="4"/>
      <x v="7"/>
    </i>
    <i r="1" i="21">
      <x v="8"/>
      <x v="5"/>
      <x v="5"/>
      <x v="5"/>
      <x v="4"/>
      <x v="8"/>
    </i>
    <i r="1" i="21">
      <x v="10"/>
      <x v="6"/>
      <x v="5"/>
      <x v="5"/>
      <x v="4"/>
      <x v="9"/>
    </i>
    <i r="1" i="21">
      <x v="12"/>
      <x v="7"/>
      <x v="5"/>
      <x v="5"/>
      <x v="4"/>
      <x v="10"/>
    </i>
    <i i="22">
      <x v="22"/>
      <x v="4"/>
      <x v="3"/>
      <x v="5"/>
      <x v="5"/>
      <x v="4"/>
      <x v="6"/>
    </i>
    <i r="1" i="22">
      <x v="6"/>
      <x v="4"/>
      <x v="5"/>
      <x v="5"/>
      <x v="4"/>
      <x v="7"/>
    </i>
    <i r="1" i="22">
      <x v="8"/>
      <x v="5"/>
      <x v="5"/>
      <x v="5"/>
      <x v="4"/>
      <x v="8"/>
    </i>
    <i r="1" i="22">
      <x v="10"/>
      <x v="6"/>
      <x v="5"/>
      <x v="5"/>
      <x v="4"/>
      <x v="9"/>
    </i>
    <i r="1" i="22">
      <x v="12"/>
      <x v="7"/>
      <x v="5"/>
      <x v="5"/>
      <x v="4"/>
      <x v="10"/>
    </i>
    <i i="23">
      <x v="23"/>
      <x v="4"/>
      <x v="3"/>
      <x v="5"/>
      <x v="5"/>
      <x v="4"/>
      <x v="6"/>
    </i>
    <i r="1" i="23">
      <x v="6"/>
      <x v="4"/>
      <x v="5"/>
      <x v="5"/>
      <x v="4"/>
      <x v="7"/>
    </i>
    <i r="1" i="23">
      <x v="8"/>
      <x v="5"/>
      <x v="5"/>
      <x v="5"/>
      <x v="4"/>
      <x v="8"/>
    </i>
    <i r="1" i="23">
      <x v="10"/>
      <x v="6"/>
      <x v="5"/>
      <x v="5"/>
      <x v="4"/>
      <x v="9"/>
    </i>
    <i r="1" i="23">
      <x v="12"/>
      <x v="7"/>
      <x v="5"/>
      <x v="5"/>
      <x v="4"/>
      <x v="10"/>
    </i>
    <i i="24">
      <x v="24"/>
      <x v="4"/>
      <x v="3"/>
      <x v="5"/>
      <x v="5"/>
      <x v="4"/>
      <x v="6"/>
    </i>
    <i r="1" i="24">
      <x v="6"/>
      <x v="4"/>
      <x v="5"/>
      <x v="5"/>
      <x v="4"/>
      <x v="7"/>
    </i>
    <i r="1" i="24">
      <x v="8"/>
      <x v="5"/>
      <x v="5"/>
      <x v="5"/>
      <x v="4"/>
      <x v="8"/>
    </i>
    <i r="1" i="24">
      <x v="10"/>
      <x v="6"/>
      <x v="5"/>
      <x v="5"/>
      <x v="4"/>
      <x v="9"/>
    </i>
    <i r="1" i="24">
      <x v="12"/>
      <x v="7"/>
      <x v="5"/>
      <x v="5"/>
      <x v="4"/>
      <x v="10"/>
    </i>
    <i i="25">
      <x v="25"/>
      <x v="4"/>
      <x v="3"/>
      <x v="5"/>
      <x v="5"/>
      <x v="4"/>
      <x v="6"/>
    </i>
    <i r="1" i="25">
      <x v="6"/>
      <x v="4"/>
      <x v="5"/>
      <x v="5"/>
      <x v="4"/>
      <x v="7"/>
    </i>
    <i r="1" i="25">
      <x v="8"/>
      <x v="5"/>
      <x v="5"/>
      <x v="5"/>
      <x v="4"/>
      <x v="8"/>
    </i>
    <i r="1" i="25">
      <x v="10"/>
      <x v="6"/>
      <x v="5"/>
      <x v="5"/>
      <x v="4"/>
      <x v="9"/>
    </i>
    <i r="1" i="25">
      <x v="12"/>
      <x v="7"/>
      <x v="5"/>
      <x v="5"/>
      <x v="4"/>
      <x v="10"/>
    </i>
    <i i="26">
      <x v="26"/>
      <x v="4"/>
      <x v="3"/>
      <x v="5"/>
      <x v="5"/>
      <x v="4"/>
      <x v="6"/>
    </i>
    <i r="1" i="26">
      <x v="6"/>
      <x v="4"/>
      <x v="5"/>
      <x v="5"/>
      <x v="4"/>
      <x v="7"/>
    </i>
    <i r="1" i="26">
      <x v="8"/>
      <x v="5"/>
      <x v="5"/>
      <x v="5"/>
      <x v="4"/>
      <x v="8"/>
    </i>
    <i r="1" i="26">
      <x v="10"/>
      <x v="6"/>
      <x v="5"/>
      <x v="5"/>
      <x v="4"/>
      <x v="9"/>
    </i>
    <i r="1" i="26">
      <x v="12"/>
      <x v="7"/>
      <x v="5"/>
      <x v="5"/>
      <x v="4"/>
      <x v="10"/>
    </i>
    <i i="27">
      <x v="27"/>
      <x v="4"/>
      <x v="3"/>
      <x v="5"/>
      <x v="5"/>
      <x v="4"/>
      <x v="6"/>
    </i>
    <i r="1" i="27">
      <x v="6"/>
      <x v="4"/>
      <x v="5"/>
      <x v="5"/>
      <x v="4"/>
      <x v="7"/>
    </i>
    <i r="1" i="27">
      <x v="8"/>
      <x v="5"/>
      <x v="5"/>
      <x v="5"/>
      <x v="4"/>
      <x v="8"/>
    </i>
    <i r="1" i="27">
      <x v="10"/>
      <x v="6"/>
      <x v="5"/>
      <x v="5"/>
      <x v="4"/>
      <x v="9"/>
    </i>
    <i r="1" i="27">
      <x v="12"/>
      <x v="7"/>
      <x v="5"/>
      <x v="5"/>
      <x v="4"/>
      <x v="10"/>
    </i>
    <i i="28">
      <x v="28"/>
      <x v="4"/>
      <x v="3"/>
      <x v="5"/>
      <x v="5"/>
      <x v="4"/>
      <x v="6"/>
    </i>
    <i r="1" i="28">
      <x v="6"/>
      <x v="4"/>
      <x v="5"/>
      <x v="5"/>
      <x v="4"/>
      <x v="7"/>
    </i>
    <i r="1" i="28">
      <x v="8"/>
      <x v="5"/>
      <x v="5"/>
      <x v="5"/>
      <x v="4"/>
      <x v="8"/>
    </i>
    <i r="1" i="28">
      <x v="10"/>
      <x v="6"/>
      <x v="5"/>
      <x v="5"/>
      <x v="4"/>
      <x v="9"/>
    </i>
    <i r="1" i="28">
      <x v="12"/>
      <x v="7"/>
      <x v="5"/>
      <x v="5"/>
      <x v="4"/>
      <x v="10"/>
    </i>
    <i i="29">
      <x v="29"/>
      <x v="4"/>
      <x v="3"/>
      <x v="5"/>
      <x v="5"/>
      <x v="4"/>
      <x v="6"/>
    </i>
    <i r="1" i="29">
      <x v="6"/>
      <x v="4"/>
      <x v="5"/>
      <x v="5"/>
      <x v="4"/>
      <x v="7"/>
    </i>
    <i r="1" i="29">
      <x v="8"/>
      <x v="5"/>
      <x v="5"/>
      <x v="5"/>
      <x v="4"/>
      <x v="8"/>
    </i>
    <i r="1" i="29">
      <x v="10"/>
      <x v="6"/>
      <x v="5"/>
      <x v="5"/>
      <x v="4"/>
      <x v="9"/>
    </i>
    <i r="1" i="29">
      <x v="12"/>
      <x v="7"/>
      <x v="5"/>
      <x v="5"/>
      <x v="4"/>
      <x v="10"/>
    </i>
    <i i="30">
      <x v="30"/>
      <x v="4"/>
      <x v="3"/>
      <x v="5"/>
      <x v="5"/>
      <x v="4"/>
      <x v="6"/>
    </i>
    <i r="1" i="30">
      <x v="6"/>
      <x v="4"/>
      <x v="5"/>
      <x v="5"/>
      <x v="4"/>
      <x v="7"/>
    </i>
    <i r="1" i="30">
      <x v="8"/>
      <x v="5"/>
      <x v="5"/>
      <x v="5"/>
      <x v="4"/>
      <x v="8"/>
    </i>
    <i r="1" i="30">
      <x v="10"/>
      <x v="6"/>
      <x v="5"/>
      <x v="5"/>
      <x v="4"/>
      <x v="9"/>
    </i>
    <i r="1" i="30">
      <x v="12"/>
      <x v="7"/>
      <x v="5"/>
      <x v="5"/>
      <x v="4"/>
      <x v="10"/>
    </i>
    <i i="31">
      <x v="31"/>
      <x v="4"/>
      <x v="3"/>
      <x v="5"/>
      <x v="5"/>
      <x v="4"/>
      <x v="6"/>
    </i>
    <i r="1" i="31">
      <x v="6"/>
      <x v="4"/>
      <x v="5"/>
      <x v="5"/>
      <x v="4"/>
      <x v="7"/>
    </i>
    <i r="1" i="31">
      <x v="8"/>
      <x v="5"/>
      <x v="5"/>
      <x v="5"/>
      <x v="4"/>
      <x v="8"/>
    </i>
    <i r="1" i="31">
      <x v="10"/>
      <x v="6"/>
      <x v="5"/>
      <x v="5"/>
      <x v="4"/>
      <x v="9"/>
    </i>
    <i r="1" i="31">
      <x v="12"/>
      <x v="7"/>
      <x v="5"/>
      <x v="5"/>
      <x v="4"/>
      <x v="10"/>
    </i>
    <i i="32">
      <x v="32"/>
      <x v="4"/>
      <x v="3"/>
      <x v="5"/>
      <x v="5"/>
      <x v="4"/>
      <x v="6"/>
    </i>
    <i r="1" i="32">
      <x v="6"/>
      <x v="4"/>
      <x v="5"/>
      <x v="5"/>
      <x v="4"/>
      <x v="7"/>
    </i>
    <i r="1" i="32">
      <x v="8"/>
      <x v="5"/>
      <x v="5"/>
      <x v="5"/>
      <x v="4"/>
      <x v="8"/>
    </i>
    <i r="1" i="32">
      <x v="10"/>
      <x v="6"/>
      <x v="5"/>
      <x v="5"/>
      <x v="4"/>
      <x v="9"/>
    </i>
    <i r="1" i="32">
      <x v="12"/>
      <x v="7"/>
      <x v="5"/>
      <x v="5"/>
      <x v="4"/>
      <x v="10"/>
    </i>
    <i i="33">
      <x v="33"/>
      <x v="4"/>
      <x v="3"/>
      <x v="5"/>
      <x v="5"/>
      <x v="4"/>
      <x v="6"/>
    </i>
    <i r="1" i="33">
      <x v="6"/>
      <x v="4"/>
      <x v="5"/>
      <x v="5"/>
      <x v="4"/>
      <x v="7"/>
    </i>
    <i r="1" i="33">
      <x v="8"/>
      <x v="5"/>
      <x v="5"/>
      <x v="5"/>
      <x v="4"/>
      <x v="8"/>
    </i>
    <i r="1" i="33">
      <x v="10"/>
      <x v="6"/>
      <x v="5"/>
      <x v="5"/>
      <x v="4"/>
      <x v="9"/>
    </i>
    <i r="1" i="33">
      <x v="12"/>
      <x v="7"/>
      <x v="5"/>
      <x v="5"/>
      <x v="4"/>
      <x v="10"/>
    </i>
    <i i="34">
      <x v="34"/>
      <x v="4"/>
      <x v="3"/>
      <x v="5"/>
      <x v="5"/>
      <x v="4"/>
      <x v="6"/>
    </i>
    <i r="1" i="34">
      <x v="6"/>
      <x v="4"/>
      <x v="5"/>
      <x v="5"/>
      <x v="4"/>
      <x v="7"/>
    </i>
    <i r="1" i="34">
      <x v="8"/>
      <x v="5"/>
      <x v="5"/>
      <x v="5"/>
      <x v="4"/>
      <x v="8"/>
    </i>
    <i r="1" i="34">
      <x v="10"/>
      <x v="6"/>
      <x v="5"/>
      <x v="5"/>
      <x v="4"/>
      <x v="9"/>
    </i>
    <i r="1" i="34">
      <x v="12"/>
      <x v="7"/>
      <x v="5"/>
      <x v="5"/>
      <x v="4"/>
      <x v="10"/>
    </i>
    <i i="35">
      <x v="35"/>
      <x v="4"/>
      <x v="3"/>
      <x v="5"/>
      <x v="5"/>
      <x v="4"/>
      <x v="6"/>
    </i>
    <i r="1" i="35">
      <x v="6"/>
      <x v="4"/>
      <x v="5"/>
      <x v="5"/>
      <x v="4"/>
      <x v="7"/>
    </i>
    <i r="1" i="35">
      <x v="8"/>
      <x v="5"/>
      <x v="5"/>
      <x v="5"/>
      <x v="4"/>
      <x v="8"/>
    </i>
    <i r="1" i="35">
      <x v="10"/>
      <x v="6"/>
      <x v="5"/>
      <x v="5"/>
      <x v="4"/>
      <x v="9"/>
    </i>
    <i r="1" i="35">
      <x v="12"/>
      <x v="7"/>
      <x v="5"/>
      <x v="5"/>
      <x v="4"/>
      <x v="10"/>
    </i>
    <i i="36">
      <x v="36"/>
      <x v="4"/>
      <x v="3"/>
      <x v="5"/>
      <x v="5"/>
      <x v="4"/>
      <x v="6"/>
    </i>
    <i r="1" i="36">
      <x v="6"/>
      <x v="4"/>
      <x v="5"/>
      <x v="5"/>
      <x v="4"/>
      <x v="7"/>
    </i>
    <i r="1" i="36">
      <x v="8"/>
      <x v="5"/>
      <x v="5"/>
      <x v="5"/>
      <x v="4"/>
      <x v="8"/>
    </i>
    <i r="1" i="36">
      <x v="10"/>
      <x v="6"/>
      <x v="5"/>
      <x v="5"/>
      <x v="4"/>
      <x v="9"/>
    </i>
    <i r="1" i="36">
      <x v="12"/>
      <x v="7"/>
      <x v="5"/>
      <x v="5"/>
      <x v="4"/>
      <x v="10"/>
    </i>
    <i i="37">
      <x v="37"/>
      <x v="4"/>
      <x v="3"/>
      <x v="5"/>
      <x v="5"/>
      <x v="4"/>
      <x v="6"/>
    </i>
    <i r="1" i="37">
      <x v="6"/>
      <x v="4"/>
      <x v="5"/>
      <x v="5"/>
      <x v="4"/>
      <x v="7"/>
    </i>
    <i r="1" i="37">
      <x v="8"/>
      <x v="5"/>
      <x v="5"/>
      <x v="5"/>
      <x v="4"/>
      <x v="8"/>
    </i>
    <i r="1" i="37">
      <x v="10"/>
      <x v="6"/>
      <x v="5"/>
      <x v="5"/>
      <x v="4"/>
      <x v="9"/>
    </i>
    <i r="1" i="37">
      <x v="12"/>
      <x v="7"/>
      <x v="5"/>
      <x v="5"/>
      <x v="4"/>
      <x v="10"/>
    </i>
    <i i="38">
      <x v="38"/>
      <x v="4"/>
      <x v="3"/>
      <x v="5"/>
      <x v="5"/>
      <x v="4"/>
      <x v="6"/>
    </i>
    <i r="1" i="38">
      <x v="6"/>
      <x v="4"/>
      <x v="5"/>
      <x v="5"/>
      <x v="4"/>
      <x v="7"/>
    </i>
    <i r="1" i="38">
      <x v="8"/>
      <x v="5"/>
      <x v="5"/>
      <x v="5"/>
      <x v="4"/>
      <x v="8"/>
    </i>
    <i r="1" i="38">
      <x v="10"/>
      <x v="6"/>
      <x v="5"/>
      <x v="5"/>
      <x v="4"/>
      <x v="9"/>
    </i>
    <i r="1" i="38">
      <x v="12"/>
      <x v="7"/>
      <x v="5"/>
      <x v="5"/>
      <x v="4"/>
      <x v="10"/>
    </i>
    <i i="39">
      <x v="39"/>
      <x v="4"/>
      <x v="3"/>
      <x v="5"/>
      <x v="5"/>
      <x v="4"/>
      <x v="6"/>
    </i>
    <i r="1" i="39">
      <x v="6"/>
      <x v="4"/>
      <x v="5"/>
      <x v="5"/>
      <x v="4"/>
      <x v="7"/>
    </i>
    <i r="1" i="39">
      <x v="8"/>
      <x v="5"/>
      <x v="5"/>
      <x v="5"/>
      <x v="4"/>
      <x v="8"/>
    </i>
    <i r="1" i="39">
      <x v="10"/>
      <x v="6"/>
      <x v="5"/>
      <x v="5"/>
      <x v="4"/>
      <x v="9"/>
    </i>
    <i r="1" i="39">
      <x v="12"/>
      <x v="7"/>
      <x v="5"/>
      <x v="5"/>
      <x v="4"/>
      <x v="10"/>
    </i>
    <i i="40">
      <x v="40"/>
      <x v="4"/>
      <x v="3"/>
      <x v="5"/>
      <x v="5"/>
      <x v="4"/>
      <x v="6"/>
    </i>
    <i r="1" i="40">
      <x v="6"/>
      <x v="4"/>
      <x v="5"/>
      <x v="5"/>
      <x v="4"/>
      <x v="7"/>
    </i>
    <i r="1" i="40">
      <x v="8"/>
      <x v="5"/>
      <x v="5"/>
      <x v="5"/>
      <x v="4"/>
      <x v="8"/>
    </i>
    <i r="1" i="40">
      <x v="10"/>
      <x v="6"/>
      <x v="5"/>
      <x v="5"/>
      <x v="4"/>
      <x v="9"/>
    </i>
    <i r="1" i="40">
      <x v="12"/>
      <x v="7"/>
      <x v="5"/>
      <x v="5"/>
      <x v="4"/>
      <x v="10"/>
    </i>
    <i i="41">
      <x v="41"/>
      <x v="4"/>
      <x v="3"/>
      <x v="5"/>
      <x v="5"/>
      <x v="4"/>
      <x v="6"/>
    </i>
    <i r="1" i="41">
      <x v="6"/>
      <x v="4"/>
      <x v="5"/>
      <x v="5"/>
      <x v="4"/>
      <x v="7"/>
    </i>
    <i r="1" i="41">
      <x v="8"/>
      <x v="5"/>
      <x v="5"/>
      <x v="5"/>
      <x v="4"/>
      <x v="8"/>
    </i>
    <i r="1" i="41">
      <x v="10"/>
      <x v="6"/>
      <x v="5"/>
      <x v="5"/>
      <x v="4"/>
      <x v="9"/>
    </i>
    <i r="1" i="41">
      <x v="12"/>
      <x v="7"/>
      <x v="5"/>
      <x v="5"/>
      <x v="4"/>
      <x v="10"/>
    </i>
    <i i="42">
      <x v="42"/>
      <x v="4"/>
      <x v="3"/>
      <x v="5"/>
      <x v="5"/>
      <x v="4"/>
      <x v="6"/>
    </i>
    <i r="1" i="42">
      <x v="6"/>
      <x v="4"/>
      <x v="5"/>
      <x v="5"/>
      <x v="4"/>
      <x v="7"/>
    </i>
    <i r="1" i="42">
      <x v="8"/>
      <x v="5"/>
      <x v="5"/>
      <x v="5"/>
      <x v="4"/>
      <x v="8"/>
    </i>
    <i r="1" i="42">
      <x v="10"/>
      <x v="6"/>
      <x v="5"/>
      <x v="5"/>
      <x v="4"/>
      <x v="9"/>
    </i>
    <i r="1" i="42">
      <x v="12"/>
      <x v="7"/>
      <x v="5"/>
      <x v="5"/>
      <x v="4"/>
      <x v="10"/>
    </i>
    <i i="43">
      <x v="43"/>
      <x v="4"/>
      <x v="3"/>
      <x v="5"/>
      <x v="5"/>
      <x v="4"/>
      <x v="6"/>
    </i>
    <i r="1" i="43">
      <x v="6"/>
      <x v="4"/>
      <x v="5"/>
      <x v="5"/>
      <x v="4"/>
      <x v="7"/>
    </i>
    <i r="1" i="43">
      <x v="8"/>
      <x v="5"/>
      <x v="5"/>
      <x v="5"/>
      <x v="4"/>
      <x v="8"/>
    </i>
    <i r="1" i="43">
      <x v="10"/>
      <x v="6"/>
      <x v="5"/>
      <x v="5"/>
      <x v="4"/>
      <x v="9"/>
    </i>
    <i r="1" i="43">
      <x v="12"/>
      <x v="7"/>
      <x v="5"/>
      <x v="5"/>
      <x v="4"/>
      <x v="10"/>
    </i>
    <i i="44">
      <x v="44"/>
      <x v="4"/>
      <x v="3"/>
      <x v="5"/>
      <x v="5"/>
      <x v="4"/>
      <x v="6"/>
    </i>
    <i r="1" i="44">
      <x v="6"/>
      <x v="4"/>
      <x v="5"/>
      <x v="5"/>
      <x v="4"/>
      <x v="7"/>
    </i>
    <i r="1" i="44">
      <x v="8"/>
      <x v="5"/>
      <x v="5"/>
      <x v="5"/>
      <x v="4"/>
      <x v="8"/>
    </i>
    <i r="1" i="44">
      <x v="10"/>
      <x v="6"/>
      <x v="5"/>
      <x v="5"/>
      <x v="4"/>
      <x v="9"/>
    </i>
    <i r="1" i="44">
      <x v="12"/>
      <x v="7"/>
      <x v="5"/>
      <x v="5"/>
      <x v="4"/>
      <x v="10"/>
    </i>
    <i i="45">
      <x v="45"/>
      <x v="4"/>
      <x v="3"/>
      <x v="5"/>
      <x v="5"/>
      <x v="4"/>
      <x v="6"/>
    </i>
    <i r="1" i="45">
      <x v="6"/>
      <x v="4"/>
      <x v="5"/>
      <x v="5"/>
      <x v="4"/>
      <x v="7"/>
    </i>
    <i r="1" i="45">
      <x v="8"/>
      <x v="5"/>
      <x v="5"/>
      <x v="5"/>
      <x v="4"/>
      <x v="8"/>
    </i>
    <i r="1" i="45">
      <x v="10"/>
      <x v="6"/>
      <x v="5"/>
      <x v="5"/>
      <x v="4"/>
      <x v="9"/>
    </i>
    <i r="1" i="45">
      <x v="12"/>
      <x v="7"/>
      <x v="5"/>
      <x v="5"/>
      <x v="4"/>
      <x v="10"/>
    </i>
    <i i="46">
      <x v="46"/>
      <x v="4"/>
      <x v="3"/>
      <x v="5"/>
      <x v="5"/>
      <x v="4"/>
      <x v="6"/>
    </i>
    <i r="1" i="46">
      <x v="6"/>
      <x v="4"/>
      <x v="5"/>
      <x v="5"/>
      <x v="4"/>
      <x v="7"/>
    </i>
    <i r="1" i="46">
      <x v="8"/>
      <x v="5"/>
      <x v="5"/>
      <x v="5"/>
      <x v="4"/>
      <x v="8"/>
    </i>
    <i r="1" i="46">
      <x v="10"/>
      <x v="6"/>
      <x v="5"/>
      <x v="5"/>
      <x v="4"/>
      <x v="9"/>
    </i>
    <i r="1" i="46">
      <x v="12"/>
      <x v="7"/>
      <x v="5"/>
      <x v="5"/>
      <x v="4"/>
      <x v="10"/>
    </i>
    <i i="47">
      <x v="47"/>
      <x v="4"/>
      <x v="3"/>
      <x v="5"/>
      <x v="5"/>
      <x v="4"/>
      <x v="6"/>
    </i>
    <i r="1" i="47">
      <x v="6"/>
      <x v="4"/>
      <x v="5"/>
      <x v="5"/>
      <x v="4"/>
      <x v="7"/>
    </i>
    <i r="1" i="47">
      <x v="8"/>
      <x v="5"/>
      <x v="5"/>
      <x v="5"/>
      <x v="4"/>
      <x v="8"/>
    </i>
    <i r="1" i="47">
      <x v="10"/>
      <x v="6"/>
      <x v="5"/>
      <x v="5"/>
      <x v="4"/>
      <x v="9"/>
    </i>
    <i r="1" i="47">
      <x v="12"/>
      <x v="7"/>
      <x v="5"/>
      <x v="5"/>
      <x v="4"/>
      <x v="10"/>
    </i>
    <i i="48">
      <x v="48"/>
      <x v="4"/>
      <x v="3"/>
      <x v="5"/>
      <x v="5"/>
      <x v="4"/>
      <x v="6"/>
    </i>
    <i r="1" i="48">
      <x v="6"/>
      <x v="4"/>
      <x v="5"/>
      <x v="5"/>
      <x v="4"/>
      <x v="7"/>
    </i>
    <i r="1" i="48">
      <x v="8"/>
      <x v="5"/>
      <x v="5"/>
      <x v="5"/>
      <x v="4"/>
      <x v="8"/>
    </i>
    <i r="1" i="48">
      <x v="10"/>
      <x v="6"/>
      <x v="5"/>
      <x v="5"/>
      <x v="4"/>
      <x v="9"/>
    </i>
    <i r="1" i="48">
      <x v="12"/>
      <x v="7"/>
      <x v="5"/>
      <x v="5"/>
      <x v="4"/>
      <x v="10"/>
    </i>
    <i i="49">
      <x v="49"/>
      <x v="4"/>
      <x v="3"/>
      <x v="5"/>
      <x v="5"/>
      <x v="4"/>
      <x v="6"/>
    </i>
    <i r="1" i="49">
      <x v="6"/>
      <x v="4"/>
      <x v="5"/>
      <x v="5"/>
      <x v="4"/>
      <x v="7"/>
    </i>
    <i r="1" i="49">
      <x v="8"/>
      <x v="5"/>
      <x v="5"/>
      <x v="5"/>
      <x v="4"/>
      <x v="8"/>
    </i>
    <i r="1" i="49">
      <x v="10"/>
      <x v="6"/>
      <x v="5"/>
      <x v="5"/>
      <x v="4"/>
      <x v="9"/>
    </i>
    <i r="1" i="49">
      <x v="12"/>
      <x v="7"/>
      <x v="5"/>
      <x v="5"/>
      <x v="4"/>
      <x v="10"/>
    </i>
    <i i="50">
      <x v="50"/>
      <x v="4"/>
      <x v="3"/>
      <x v="5"/>
      <x v="5"/>
      <x v="4"/>
      <x v="6"/>
    </i>
    <i r="1" i="50">
      <x v="6"/>
      <x v="4"/>
      <x v="5"/>
      <x v="5"/>
      <x v="4"/>
      <x v="7"/>
    </i>
    <i r="1" i="50">
      <x v="8"/>
      <x v="5"/>
      <x v="5"/>
      <x v="5"/>
      <x v="4"/>
      <x v="8"/>
    </i>
    <i r="1" i="50">
      <x v="10"/>
      <x v="6"/>
      <x v="5"/>
      <x v="5"/>
      <x v="4"/>
      <x v="9"/>
    </i>
    <i r="1" i="50">
      <x v="12"/>
      <x v="7"/>
      <x v="5"/>
      <x v="5"/>
      <x v="4"/>
      <x v="10"/>
    </i>
    <i i="51">
      <x v="51"/>
      <x v="4"/>
      <x v="3"/>
      <x v="5"/>
      <x v="5"/>
      <x v="4"/>
      <x v="6"/>
    </i>
    <i r="1" i="51">
      <x v="6"/>
      <x v="4"/>
      <x v="5"/>
      <x v="5"/>
      <x v="4"/>
      <x v="7"/>
    </i>
    <i r="1" i="51">
      <x v="8"/>
      <x v="5"/>
      <x v="5"/>
      <x v="5"/>
      <x v="4"/>
      <x v="8"/>
    </i>
    <i r="1" i="51">
      <x v="10"/>
      <x v="6"/>
      <x v="5"/>
      <x v="5"/>
      <x v="4"/>
      <x v="9"/>
    </i>
    <i r="1" i="51">
      <x v="12"/>
      <x v="7"/>
      <x v="5"/>
      <x v="5"/>
      <x v="4"/>
      <x v="10"/>
    </i>
    <i i="52">
      <x v="52"/>
      <x v="4"/>
      <x v="3"/>
      <x v="5"/>
      <x v="5"/>
      <x v="4"/>
      <x v="6"/>
    </i>
    <i r="1" i="52">
      <x v="6"/>
      <x v="4"/>
      <x v="5"/>
      <x v="5"/>
      <x v="4"/>
      <x v="7"/>
    </i>
    <i r="1" i="52">
      <x v="8"/>
      <x v="5"/>
      <x v="5"/>
      <x v="5"/>
      <x v="4"/>
      <x v="8"/>
    </i>
    <i r="1" i="52">
      <x v="10"/>
      <x v="6"/>
      <x v="5"/>
      <x v="5"/>
      <x v="4"/>
      <x v="9"/>
    </i>
    <i r="1" i="52">
      <x v="12"/>
      <x v="7"/>
      <x v="5"/>
      <x v="5"/>
      <x v="4"/>
      <x v="10"/>
    </i>
    <i i="53">
      <x v="53"/>
      <x v="4"/>
      <x v="3"/>
      <x v="5"/>
      <x v="5"/>
      <x v="4"/>
      <x v="6"/>
    </i>
    <i r="1" i="53">
      <x v="6"/>
      <x v="4"/>
      <x v="5"/>
      <x v="5"/>
      <x v="4"/>
      <x v="7"/>
    </i>
    <i r="1" i="53">
      <x v="8"/>
      <x v="5"/>
      <x v="5"/>
      <x v="5"/>
      <x v="4"/>
      <x v="8"/>
    </i>
    <i r="1" i="53">
      <x v="10"/>
      <x v="6"/>
      <x v="5"/>
      <x v="5"/>
      <x v="4"/>
      <x v="9"/>
    </i>
    <i r="1" i="53">
      <x v="12"/>
      <x v="7"/>
      <x v="5"/>
      <x v="5"/>
      <x v="4"/>
      <x v="10"/>
    </i>
    <i i="54">
      <x v="54"/>
      <x v="4"/>
      <x v="3"/>
      <x v="5"/>
      <x v="5"/>
      <x v="4"/>
      <x v="6"/>
    </i>
    <i r="1" i="54">
      <x v="6"/>
      <x v="4"/>
      <x v="5"/>
      <x v="5"/>
      <x v="4"/>
      <x v="7"/>
    </i>
    <i r="1" i="54">
      <x v="8"/>
      <x v="5"/>
      <x v="5"/>
      <x v="5"/>
      <x v="4"/>
      <x v="8"/>
    </i>
    <i r="1" i="54">
      <x v="10"/>
      <x v="6"/>
      <x v="5"/>
      <x v="5"/>
      <x v="4"/>
      <x v="9"/>
    </i>
    <i r="1" i="54">
      <x v="12"/>
      <x v="7"/>
      <x v="5"/>
      <x v="5"/>
      <x v="4"/>
      <x v="10"/>
    </i>
    <i i="55">
      <x v="55"/>
      <x v="4"/>
      <x v="3"/>
      <x v="5"/>
      <x v="5"/>
      <x v="4"/>
      <x v="6"/>
    </i>
    <i r="1" i="55">
      <x v="6"/>
      <x v="4"/>
      <x v="5"/>
      <x v="5"/>
      <x v="4"/>
      <x v="7"/>
    </i>
    <i r="1" i="55">
      <x v="8"/>
      <x v="5"/>
      <x v="5"/>
      <x v="5"/>
      <x v="4"/>
      <x v="8"/>
    </i>
    <i r="1" i="55">
      <x v="10"/>
      <x v="6"/>
      <x v="5"/>
      <x v="5"/>
      <x v="4"/>
      <x v="9"/>
    </i>
    <i r="1" i="55">
      <x v="12"/>
      <x v="7"/>
      <x v="5"/>
      <x v="5"/>
      <x v="4"/>
      <x v="10"/>
    </i>
    <i i="56">
      <x v="56"/>
      <x v="4"/>
      <x v="3"/>
      <x v="5"/>
      <x v="5"/>
      <x v="4"/>
      <x v="6"/>
    </i>
    <i r="1" i="56">
      <x v="6"/>
      <x v="4"/>
      <x v="5"/>
      <x v="5"/>
      <x v="4"/>
      <x v="7"/>
    </i>
    <i r="1" i="56">
      <x v="8"/>
      <x v="5"/>
      <x v="5"/>
      <x v="5"/>
      <x v="4"/>
      <x v="8"/>
    </i>
    <i r="1" i="56">
      <x v="10"/>
      <x v="6"/>
      <x v="5"/>
      <x v="5"/>
      <x v="4"/>
      <x v="9"/>
    </i>
    <i r="1" i="56">
      <x v="12"/>
      <x v="7"/>
      <x v="5"/>
      <x v="5"/>
      <x v="4"/>
      <x v="10"/>
    </i>
    <i i="57">
      <x v="57"/>
      <x v="4"/>
      <x v="3"/>
      <x v="5"/>
      <x v="5"/>
      <x v="4"/>
      <x v="6"/>
    </i>
    <i r="1" i="57">
      <x v="6"/>
      <x v="4"/>
      <x v="5"/>
      <x v="5"/>
      <x v="4"/>
      <x v="7"/>
    </i>
    <i r="1" i="57">
      <x v="8"/>
      <x v="5"/>
      <x v="5"/>
      <x v="5"/>
      <x v="4"/>
      <x v="8"/>
    </i>
    <i r="1" i="57">
      <x v="10"/>
      <x v="6"/>
      <x v="5"/>
      <x v="5"/>
      <x v="4"/>
      <x v="9"/>
    </i>
    <i r="1" i="57">
      <x v="12"/>
      <x v="7"/>
      <x v="5"/>
      <x v="5"/>
      <x v="4"/>
      <x v="10"/>
    </i>
    <i i="58">
      <x v="58"/>
      <x v="4"/>
      <x v="3"/>
      <x v="5"/>
      <x v="5"/>
      <x v="4"/>
      <x v="6"/>
    </i>
    <i r="1" i="58">
      <x v="6"/>
      <x v="4"/>
      <x v="5"/>
      <x v="5"/>
      <x v="4"/>
      <x v="7"/>
    </i>
    <i r="1" i="58">
      <x v="8"/>
      <x v="5"/>
      <x v="5"/>
      <x v="5"/>
      <x v="4"/>
      <x v="8"/>
    </i>
    <i r="1" i="58">
      <x v="10"/>
      <x v="6"/>
      <x v="5"/>
      <x v="5"/>
      <x v="4"/>
      <x v="9"/>
    </i>
    <i r="1" i="58">
      <x v="12"/>
      <x v="7"/>
      <x v="5"/>
      <x v="5"/>
      <x v="4"/>
      <x v="10"/>
    </i>
    <i i="59">
      <x v="59"/>
      <x v="4"/>
      <x v="3"/>
      <x v="5"/>
      <x v="5"/>
      <x v="4"/>
      <x v="6"/>
    </i>
    <i r="1" i="59">
      <x v="6"/>
      <x v="4"/>
      <x v="5"/>
      <x v="5"/>
      <x v="4"/>
      <x v="7"/>
    </i>
    <i r="1" i="59">
      <x v="8"/>
      <x v="5"/>
      <x v="5"/>
      <x v="5"/>
      <x v="4"/>
      <x v="8"/>
    </i>
    <i r="1" i="59">
      <x v="10"/>
      <x v="6"/>
      <x v="5"/>
      <x v="5"/>
      <x v="4"/>
      <x v="9"/>
    </i>
    <i r="1" i="59">
      <x v="12"/>
      <x v="7"/>
      <x v="5"/>
      <x v="5"/>
      <x v="4"/>
      <x v="10"/>
    </i>
    <i i="60">
      <x v="60"/>
      <x v="4"/>
      <x v="3"/>
      <x v="5"/>
      <x v="5"/>
      <x v="4"/>
      <x v="6"/>
    </i>
    <i r="1" i="60">
      <x v="6"/>
      <x v="4"/>
      <x v="5"/>
      <x v="5"/>
      <x v="4"/>
      <x v="7"/>
    </i>
    <i r="1" i="60">
      <x v="8"/>
      <x v="5"/>
      <x v="5"/>
      <x v="5"/>
      <x v="4"/>
      <x v="8"/>
    </i>
    <i r="1" i="60">
      <x v="10"/>
      <x v="6"/>
      <x v="5"/>
      <x v="5"/>
      <x v="4"/>
      <x v="9"/>
    </i>
    <i r="1" i="60">
      <x v="12"/>
      <x v="7"/>
      <x v="5"/>
      <x v="5"/>
      <x v="4"/>
      <x v="10"/>
    </i>
    <i i="61">
      <x v="61"/>
      <x v="4"/>
      <x v="3"/>
      <x v="5"/>
      <x v="5"/>
      <x v="4"/>
      <x v="6"/>
    </i>
    <i r="1" i="61">
      <x v="6"/>
      <x v="4"/>
      <x v="5"/>
      <x v="5"/>
      <x v="4"/>
      <x v="7"/>
    </i>
    <i r="1" i="61">
      <x v="8"/>
      <x v="5"/>
      <x v="5"/>
      <x v="5"/>
      <x v="4"/>
      <x v="8"/>
    </i>
    <i r="1" i="61">
      <x v="10"/>
      <x v="6"/>
      <x v="5"/>
      <x v="5"/>
      <x v="4"/>
      <x v="9"/>
    </i>
    <i r="1" i="61">
      <x v="12"/>
      <x v="7"/>
      <x v="5"/>
      <x v="5"/>
      <x v="4"/>
      <x v="10"/>
    </i>
    <i i="62">
      <x v="62"/>
      <x v="4"/>
      <x v="3"/>
      <x v="5"/>
      <x v="5"/>
      <x v="4"/>
      <x v="6"/>
    </i>
    <i r="1" i="62">
      <x v="6"/>
      <x v="4"/>
      <x v="5"/>
      <x v="5"/>
      <x v="4"/>
      <x v="7"/>
    </i>
    <i r="1" i="62">
      <x v="8"/>
      <x v="5"/>
      <x v="5"/>
      <x v="5"/>
      <x v="4"/>
      <x v="8"/>
    </i>
    <i r="1" i="62">
      <x v="10"/>
      <x v="6"/>
      <x v="5"/>
      <x v="5"/>
      <x v="4"/>
      <x v="9"/>
    </i>
    <i r="1" i="62">
      <x v="12"/>
      <x v="7"/>
      <x v="5"/>
      <x v="5"/>
      <x v="4"/>
      <x v="10"/>
    </i>
    <i i="63">
      <x v="63"/>
      <x v="4"/>
      <x v="3"/>
      <x v="5"/>
      <x v="5"/>
      <x v="4"/>
      <x v="6"/>
    </i>
    <i r="1" i="63">
      <x v="6"/>
      <x v="4"/>
      <x v="5"/>
      <x v="5"/>
      <x v="4"/>
      <x v="7"/>
    </i>
    <i r="1" i="63">
      <x v="8"/>
      <x v="5"/>
      <x v="5"/>
      <x v="5"/>
      <x v="4"/>
      <x v="8"/>
    </i>
    <i r="1" i="63">
      <x v="10"/>
      <x v="6"/>
      <x v="5"/>
      <x v="5"/>
      <x v="4"/>
      <x v="9"/>
    </i>
    <i r="1" i="63">
      <x v="12"/>
      <x v="7"/>
      <x v="5"/>
      <x v="5"/>
      <x v="4"/>
      <x v="10"/>
    </i>
    <i i="64">
      <x v="64"/>
      <x v="4"/>
      <x v="3"/>
      <x v="5"/>
      <x v="5"/>
      <x v="4"/>
      <x v="6"/>
    </i>
    <i r="1" i="64">
      <x v="6"/>
      <x v="4"/>
      <x v="5"/>
      <x v="5"/>
      <x v="4"/>
      <x v="7"/>
    </i>
    <i r="1" i="64">
      <x v="8"/>
      <x v="5"/>
      <x v="5"/>
      <x v="5"/>
      <x v="4"/>
      <x v="8"/>
    </i>
    <i r="1" i="64">
      <x v="10"/>
      <x v="6"/>
      <x v="5"/>
      <x v="5"/>
      <x v="4"/>
      <x v="9"/>
    </i>
    <i r="1" i="64">
      <x v="12"/>
      <x v="7"/>
      <x v="5"/>
      <x v="5"/>
      <x v="4"/>
      <x v="10"/>
    </i>
    <i i="65">
      <x v="65"/>
      <x v="4"/>
      <x v="3"/>
      <x v="5"/>
      <x v="5"/>
      <x v="4"/>
      <x v="6"/>
    </i>
    <i r="1" i="65">
      <x v="6"/>
      <x v="4"/>
      <x v="5"/>
      <x v="5"/>
      <x v="4"/>
      <x v="7"/>
    </i>
    <i r="1" i="65">
      <x v="8"/>
      <x v="5"/>
      <x v="5"/>
      <x v="5"/>
      <x v="4"/>
      <x v="8"/>
    </i>
    <i r="1" i="65">
      <x v="10"/>
      <x v="6"/>
      <x v="5"/>
      <x v="5"/>
      <x v="4"/>
      <x v="9"/>
    </i>
    <i r="1" i="65">
      <x v="12"/>
      <x v="7"/>
      <x v="5"/>
      <x v="5"/>
      <x v="4"/>
      <x v="10"/>
    </i>
    <i i="66">
      <x v="66"/>
      <x v="4"/>
      <x v="3"/>
      <x v="5"/>
      <x v="5"/>
      <x v="4"/>
      <x v="6"/>
    </i>
    <i r="1" i="66">
      <x v="6"/>
      <x v="4"/>
      <x v="5"/>
      <x v="5"/>
      <x v="4"/>
      <x v="7"/>
    </i>
    <i r="1" i="66">
      <x v="8"/>
      <x v="5"/>
      <x v="5"/>
      <x v="5"/>
      <x v="4"/>
      <x v="8"/>
    </i>
    <i r="1" i="66">
      <x v="10"/>
      <x v="6"/>
      <x v="5"/>
      <x v="5"/>
      <x v="4"/>
      <x v="9"/>
    </i>
    <i r="1" i="66">
      <x v="12"/>
      <x v="7"/>
      <x v="5"/>
      <x v="5"/>
      <x v="4"/>
      <x v="10"/>
    </i>
    <i i="67">
      <x v="67"/>
      <x v="4"/>
      <x v="3"/>
      <x v="5"/>
      <x v="5"/>
      <x v="4"/>
      <x v="6"/>
    </i>
    <i r="1" i="67">
      <x v="6"/>
      <x v="4"/>
      <x v="5"/>
      <x v="5"/>
      <x v="4"/>
      <x v="7"/>
    </i>
    <i r="1" i="67">
      <x v="8"/>
      <x v="5"/>
      <x v="5"/>
      <x v="5"/>
      <x v="4"/>
      <x v="8"/>
    </i>
    <i r="1" i="67">
      <x v="10"/>
      <x v="6"/>
      <x v="5"/>
      <x v="5"/>
      <x v="4"/>
      <x v="9"/>
    </i>
    <i r="1" i="67">
      <x v="12"/>
      <x v="7"/>
      <x v="5"/>
      <x v="5"/>
      <x v="4"/>
      <x v="10"/>
    </i>
    <i i="68">
      <x v="68"/>
      <x v="4"/>
      <x v="3"/>
      <x v="5"/>
      <x v="5"/>
      <x v="4"/>
      <x v="6"/>
    </i>
    <i r="1" i="68">
      <x v="6"/>
      <x v="4"/>
      <x v="5"/>
      <x v="5"/>
      <x v="4"/>
      <x v="7"/>
    </i>
    <i r="1" i="68">
      <x v="8"/>
      <x v="5"/>
      <x v="5"/>
      <x v="5"/>
      <x v="4"/>
      <x v="8"/>
    </i>
    <i r="1" i="68">
      <x v="10"/>
      <x v="6"/>
      <x v="5"/>
      <x v="5"/>
      <x v="4"/>
      <x v="9"/>
    </i>
    <i r="1" i="68">
      <x v="12"/>
      <x v="7"/>
      <x v="5"/>
      <x v="5"/>
      <x v="4"/>
      <x v="10"/>
    </i>
    <i i="69">
      <x v="69"/>
      <x v="4"/>
      <x v="3"/>
      <x v="5"/>
      <x v="5"/>
      <x v="4"/>
      <x v="6"/>
    </i>
    <i r="1" i="69">
      <x v="6"/>
      <x v="4"/>
      <x v="5"/>
      <x v="5"/>
      <x v="4"/>
      <x v="7"/>
    </i>
    <i r="1" i="69">
      <x v="8"/>
      <x v="5"/>
      <x v="5"/>
      <x v="5"/>
      <x v="4"/>
      <x v="8"/>
    </i>
    <i r="1" i="69">
      <x v="10"/>
      <x v="6"/>
      <x v="5"/>
      <x v="5"/>
      <x v="4"/>
      <x v="9"/>
    </i>
    <i r="1" i="69">
      <x v="12"/>
      <x v="7"/>
      <x v="5"/>
      <x v="5"/>
      <x v="4"/>
      <x v="10"/>
    </i>
    <i i="70">
      <x v="70"/>
      <x v="4"/>
      <x v="3"/>
      <x v="5"/>
      <x v="5"/>
      <x v="4"/>
      <x v="6"/>
    </i>
    <i r="1" i="70">
      <x v="6"/>
      <x v="4"/>
      <x v="5"/>
      <x v="5"/>
      <x v="4"/>
      <x v="7"/>
    </i>
    <i r="1" i="70">
      <x v="8"/>
      <x v="5"/>
      <x v="5"/>
      <x v="5"/>
      <x v="4"/>
      <x v="8"/>
    </i>
    <i r="1" i="70">
      <x v="10"/>
      <x v="6"/>
      <x v="5"/>
      <x v="5"/>
      <x v="4"/>
      <x v="9"/>
    </i>
    <i r="1" i="70">
      <x v="12"/>
      <x v="7"/>
      <x v="5"/>
      <x v="5"/>
      <x v="4"/>
      <x v="10"/>
    </i>
    <i i="71">
      <x v="71"/>
      <x v="4"/>
      <x v="3"/>
      <x v="5"/>
      <x v="5"/>
      <x v="4"/>
      <x v="6"/>
    </i>
    <i r="1" i="71">
      <x v="6"/>
      <x v="4"/>
      <x v="5"/>
      <x v="5"/>
      <x v="4"/>
      <x v="7"/>
    </i>
    <i r="1" i="71">
      <x v="8"/>
      <x v="5"/>
      <x v="5"/>
      <x v="5"/>
      <x v="4"/>
      <x v="8"/>
    </i>
    <i r="1" i="71">
      <x v="10"/>
      <x v="6"/>
      <x v="5"/>
      <x v="5"/>
      <x v="4"/>
      <x v="9"/>
    </i>
    <i r="1" i="71">
      <x v="12"/>
      <x v="7"/>
      <x v="5"/>
      <x v="5"/>
      <x v="4"/>
      <x v="10"/>
    </i>
    <i i="72">
      <x v="72"/>
      <x v="4"/>
      <x v="3"/>
      <x v="5"/>
      <x v="5"/>
      <x v="4"/>
      <x v="6"/>
    </i>
    <i r="1" i="72">
      <x v="6"/>
      <x v="4"/>
      <x v="5"/>
      <x v="5"/>
      <x v="4"/>
      <x v="7"/>
    </i>
    <i r="1" i="72">
      <x v="8"/>
      <x v="5"/>
      <x v="5"/>
      <x v="5"/>
      <x v="4"/>
      <x v="8"/>
    </i>
    <i r="1" i="72">
      <x v="10"/>
      <x v="6"/>
      <x v="5"/>
      <x v="5"/>
      <x v="4"/>
      <x v="9"/>
    </i>
    <i r="1" i="72">
      <x v="12"/>
      <x v="7"/>
      <x v="5"/>
      <x v="5"/>
      <x v="4"/>
      <x v="10"/>
    </i>
    <i i="73">
      <x v="73"/>
      <x v="4"/>
      <x v="3"/>
      <x v="5"/>
      <x v="5"/>
      <x v="4"/>
      <x v="6"/>
    </i>
    <i r="1" i="73">
      <x v="6"/>
      <x v="4"/>
      <x v="5"/>
      <x v="5"/>
      <x v="4"/>
      <x v="7"/>
    </i>
    <i r="1" i="73">
      <x v="8"/>
      <x v="5"/>
      <x v="5"/>
      <x v="5"/>
      <x v="4"/>
      <x v="8"/>
    </i>
    <i r="1" i="73">
      <x v="10"/>
      <x v="6"/>
      <x v="5"/>
      <x v="5"/>
      <x v="4"/>
      <x v="9"/>
    </i>
    <i r="1" i="73">
      <x v="12"/>
      <x v="7"/>
      <x v="5"/>
      <x v="5"/>
      <x v="4"/>
      <x v="10"/>
    </i>
    <i i="74">
      <x v="74"/>
      <x v="4"/>
      <x v="3"/>
      <x v="5"/>
      <x v="5"/>
      <x v="4"/>
      <x v="6"/>
    </i>
    <i r="1" i="74">
      <x v="6"/>
      <x v="4"/>
      <x v="5"/>
      <x v="5"/>
      <x v="4"/>
      <x v="7"/>
    </i>
    <i r="1" i="74">
      <x v="8"/>
      <x v="5"/>
      <x v="5"/>
      <x v="5"/>
      <x v="4"/>
      <x v="8"/>
    </i>
    <i r="1" i="74">
      <x v="10"/>
      <x v="6"/>
      <x v="5"/>
      <x v="5"/>
      <x v="4"/>
      <x v="9"/>
    </i>
    <i r="1" i="74">
      <x v="12"/>
      <x v="7"/>
      <x v="5"/>
      <x v="5"/>
      <x v="4"/>
      <x v="10"/>
    </i>
    <i i="75">
      <x v="75"/>
      <x v="4"/>
      <x v="3"/>
      <x v="5"/>
      <x v="5"/>
      <x v="4"/>
      <x v="6"/>
    </i>
    <i r="1" i="75">
      <x v="6"/>
      <x v="4"/>
      <x v="5"/>
      <x v="5"/>
      <x v="4"/>
      <x v="7"/>
    </i>
    <i r="1" i="75">
      <x v="8"/>
      <x v="5"/>
      <x v="5"/>
      <x v="5"/>
      <x v="4"/>
      <x v="8"/>
    </i>
    <i r="1" i="75">
      <x v="10"/>
      <x v="6"/>
      <x v="5"/>
      <x v="5"/>
      <x v="4"/>
      <x v="9"/>
    </i>
    <i r="1" i="75">
      <x v="12"/>
      <x v="7"/>
      <x v="5"/>
      <x v="5"/>
      <x v="4"/>
      <x v="10"/>
    </i>
    <i i="76">
      <x v="76"/>
      <x v="4"/>
      <x v="3"/>
      <x v="5"/>
      <x v="5"/>
      <x v="4"/>
      <x v="6"/>
    </i>
    <i r="1" i="76">
      <x v="6"/>
      <x v="4"/>
      <x v="5"/>
      <x v="5"/>
      <x v="4"/>
      <x v="7"/>
    </i>
    <i r="1" i="76">
      <x v="8"/>
      <x v="5"/>
      <x v="5"/>
      <x v="5"/>
      <x v="4"/>
      <x v="8"/>
    </i>
    <i r="1" i="76">
      <x v="10"/>
      <x v="6"/>
      <x v="5"/>
      <x v="5"/>
      <x v="4"/>
      <x v="9"/>
    </i>
    <i r="1" i="76">
      <x v="12"/>
      <x v="7"/>
      <x v="5"/>
      <x v="5"/>
      <x v="4"/>
      <x v="10"/>
    </i>
    <i i="77">
      <x v="77"/>
      <x v="4"/>
      <x v="3"/>
      <x v="5"/>
      <x v="5"/>
      <x v="4"/>
      <x v="6"/>
    </i>
    <i r="1" i="77">
      <x v="6"/>
      <x v="4"/>
      <x v="5"/>
      <x v="5"/>
      <x v="4"/>
      <x v="7"/>
    </i>
    <i r="1" i="77">
      <x v="8"/>
      <x v="5"/>
      <x v="5"/>
      <x v="5"/>
      <x v="4"/>
      <x v="8"/>
    </i>
    <i r="1" i="77">
      <x v="10"/>
      <x v="6"/>
      <x v="5"/>
      <x v="5"/>
      <x v="4"/>
      <x v="9"/>
    </i>
    <i r="1" i="77">
      <x v="12"/>
      <x v="7"/>
      <x v="5"/>
      <x v="5"/>
      <x v="4"/>
      <x v="10"/>
    </i>
    <i i="78">
      <x v="78"/>
      <x v="4"/>
      <x v="3"/>
      <x v="5"/>
      <x v="5"/>
      <x v="4"/>
      <x v="6"/>
    </i>
    <i r="1" i="78">
      <x v="6"/>
      <x v="4"/>
      <x v="5"/>
      <x v="5"/>
      <x v="4"/>
      <x v="7"/>
    </i>
    <i r="1" i="78">
      <x v="8"/>
      <x v="5"/>
      <x v="5"/>
      <x v="5"/>
      <x v="4"/>
      <x v="8"/>
    </i>
    <i r="1" i="78">
      <x v="10"/>
      <x v="6"/>
      <x v="5"/>
      <x v="5"/>
      <x v="4"/>
      <x v="9"/>
    </i>
    <i r="1" i="78">
      <x v="12"/>
      <x v="7"/>
      <x v="5"/>
      <x v="5"/>
      <x v="4"/>
      <x v="10"/>
    </i>
    <i i="79">
      <x v="79"/>
      <x v="4"/>
      <x v="3"/>
      <x v="5"/>
      <x v="5"/>
      <x v="4"/>
      <x v="6"/>
    </i>
    <i r="1" i="79">
      <x v="6"/>
      <x v="4"/>
      <x v="5"/>
      <x v="5"/>
      <x v="4"/>
      <x v="7"/>
    </i>
    <i r="1" i="79">
      <x v="8"/>
      <x v="5"/>
      <x v="5"/>
      <x v="5"/>
      <x v="4"/>
      <x v="8"/>
    </i>
    <i r="1" i="79">
      <x v="10"/>
      <x v="6"/>
      <x v="5"/>
      <x v="5"/>
      <x v="4"/>
      <x v="9"/>
    </i>
    <i r="1" i="79">
      <x v="12"/>
      <x v="7"/>
      <x v="5"/>
      <x v="5"/>
      <x v="4"/>
      <x v="10"/>
    </i>
    <i i="80">
      <x v="80"/>
      <x v="4"/>
      <x v="3"/>
      <x v="5"/>
      <x v="5"/>
      <x v="4"/>
      <x v="6"/>
    </i>
    <i r="1" i="80">
      <x v="6"/>
      <x v="4"/>
      <x v="5"/>
      <x v="5"/>
      <x v="4"/>
      <x v="7"/>
    </i>
    <i r="1" i="80">
      <x v="8"/>
      <x v="5"/>
      <x v="5"/>
      <x v="5"/>
      <x v="4"/>
      <x v="8"/>
    </i>
    <i r="1" i="80">
      <x v="10"/>
      <x v="6"/>
      <x v="5"/>
      <x v="5"/>
      <x v="4"/>
      <x v="9"/>
    </i>
    <i r="1" i="80">
      <x v="12"/>
      <x v="7"/>
      <x v="5"/>
      <x v="5"/>
      <x v="4"/>
      <x v="10"/>
    </i>
    <i i="81">
      <x v="81"/>
      <x v="4"/>
      <x v="3"/>
      <x v="5"/>
      <x v="5"/>
      <x v="4"/>
      <x v="6"/>
    </i>
    <i r="1" i="81">
      <x v="6"/>
      <x v="4"/>
      <x v="5"/>
      <x v="5"/>
      <x v="4"/>
      <x v="7"/>
    </i>
    <i r="1" i="81">
      <x v="8"/>
      <x v="5"/>
      <x v="5"/>
      <x v="5"/>
      <x v="4"/>
      <x v="8"/>
    </i>
    <i r="1" i="81">
      <x v="10"/>
      <x v="6"/>
      <x v="5"/>
      <x v="5"/>
      <x v="4"/>
      <x v="9"/>
    </i>
    <i r="1" i="81">
      <x v="12"/>
      <x v="7"/>
      <x v="5"/>
      <x v="5"/>
      <x v="4"/>
      <x v="10"/>
    </i>
    <i i="82">
      <x v="82"/>
      <x v="4"/>
      <x v="3"/>
      <x v="5"/>
      <x v="5"/>
      <x v="4"/>
      <x v="6"/>
    </i>
    <i r="1" i="82">
      <x v="6"/>
      <x v="4"/>
      <x v="5"/>
      <x v="5"/>
      <x v="4"/>
      <x v="7"/>
    </i>
    <i r="1" i="82">
      <x v="8"/>
      <x v="5"/>
      <x v="5"/>
      <x v="5"/>
      <x v="4"/>
      <x v="8"/>
    </i>
    <i r="1" i="82">
      <x v="10"/>
      <x v="6"/>
      <x v="5"/>
      <x v="5"/>
      <x v="4"/>
      <x v="9"/>
    </i>
    <i r="1" i="82">
      <x v="12"/>
      <x v="7"/>
      <x v="5"/>
      <x v="5"/>
      <x v="4"/>
      <x v="10"/>
    </i>
    <i i="83">
      <x v="83"/>
      <x v="4"/>
      <x v="3"/>
      <x v="5"/>
      <x v="5"/>
      <x v="4"/>
      <x v="6"/>
    </i>
    <i r="1" i="83">
      <x v="6"/>
      <x v="4"/>
      <x v="5"/>
      <x v="5"/>
      <x v="4"/>
      <x v="7"/>
    </i>
    <i r="1" i="83">
      <x v="8"/>
      <x v="5"/>
      <x v="5"/>
      <x v="5"/>
      <x v="4"/>
      <x v="8"/>
    </i>
    <i r="1" i="83">
      <x v="10"/>
      <x v="6"/>
      <x v="5"/>
      <x v="5"/>
      <x v="4"/>
      <x v="9"/>
    </i>
    <i r="1" i="83">
      <x v="12"/>
      <x v="7"/>
      <x v="5"/>
      <x v="5"/>
      <x v="4"/>
      <x v="10"/>
    </i>
    <i i="84">
      <x v="84"/>
      <x v="4"/>
      <x v="3"/>
      <x v="5"/>
      <x v="5"/>
      <x v="4"/>
      <x v="6"/>
    </i>
    <i r="1" i="84">
      <x v="6"/>
      <x v="4"/>
      <x v="5"/>
      <x v="5"/>
      <x v="4"/>
      <x v="7"/>
    </i>
    <i r="1" i="84">
      <x v="8"/>
      <x v="5"/>
      <x v="5"/>
      <x v="5"/>
      <x v="4"/>
      <x v="8"/>
    </i>
    <i r="1" i="84">
      <x v="10"/>
      <x v="6"/>
      <x v="5"/>
      <x v="5"/>
      <x v="4"/>
      <x v="9"/>
    </i>
    <i r="1" i="84">
      <x v="12"/>
      <x v="7"/>
      <x v="5"/>
      <x v="5"/>
      <x v="4"/>
      <x v="10"/>
    </i>
    <i i="85">
      <x v="85"/>
      <x v="4"/>
      <x v="3"/>
      <x v="5"/>
      <x v="5"/>
      <x v="4"/>
      <x v="6"/>
    </i>
    <i r="1" i="85">
      <x v="6"/>
      <x v="4"/>
      <x v="5"/>
      <x v="5"/>
      <x v="4"/>
      <x v="7"/>
    </i>
    <i r="1" i="85">
      <x v="8"/>
      <x v="5"/>
      <x v="5"/>
      <x v="5"/>
      <x v="4"/>
      <x v="8"/>
    </i>
    <i r="1" i="85">
      <x v="10"/>
      <x v="6"/>
      <x v="5"/>
      <x v="5"/>
      <x v="4"/>
      <x v="9"/>
    </i>
    <i r="1" i="85">
      <x v="12"/>
      <x v="7"/>
      <x v="5"/>
      <x v="5"/>
      <x v="4"/>
      <x v="10"/>
    </i>
    <i i="86">
      <x v="86"/>
      <x v="4"/>
      <x v="3"/>
      <x v="5"/>
      <x v="5"/>
      <x v="4"/>
      <x v="6"/>
    </i>
    <i r="1" i="86">
      <x v="6"/>
      <x v="4"/>
      <x v="5"/>
      <x v="5"/>
      <x v="4"/>
      <x v="7"/>
    </i>
    <i r="1" i="86">
      <x v="8"/>
      <x v="5"/>
      <x v="5"/>
      <x v="5"/>
      <x v="4"/>
      <x v="8"/>
    </i>
    <i r="1" i="86">
      <x v="10"/>
      <x v="6"/>
      <x v="5"/>
      <x v="5"/>
      <x v="4"/>
      <x v="9"/>
    </i>
    <i r="1" i="86">
      <x v="12"/>
      <x v="7"/>
      <x v="5"/>
      <x v="5"/>
      <x v="4"/>
      <x v="10"/>
    </i>
    <i i="87">
      <x v="87"/>
      <x v="4"/>
      <x v="3"/>
      <x v="5"/>
      <x v="5"/>
      <x v="4"/>
      <x v="6"/>
    </i>
    <i r="1" i="87">
      <x v="6"/>
      <x v="4"/>
      <x v="5"/>
      <x v="5"/>
      <x v="4"/>
      <x v="7"/>
    </i>
    <i r="1" i="87">
      <x v="8"/>
      <x v="5"/>
      <x v="5"/>
      <x v="5"/>
      <x v="4"/>
      <x v="8"/>
    </i>
    <i r="1" i="87">
      <x v="10"/>
      <x v="6"/>
      <x v="5"/>
      <x v="5"/>
      <x v="4"/>
      <x v="9"/>
    </i>
    <i r="1" i="87">
      <x v="12"/>
      <x v="7"/>
      <x v="5"/>
      <x v="5"/>
      <x v="4"/>
      <x v="10"/>
    </i>
    <i i="88">
      <x v="88"/>
      <x v="4"/>
      <x v="3"/>
      <x v="5"/>
      <x v="5"/>
      <x v="4"/>
      <x v="6"/>
    </i>
    <i r="1" i="88">
      <x v="6"/>
      <x v="4"/>
      <x v="5"/>
      <x v="5"/>
      <x v="4"/>
      <x v="7"/>
    </i>
    <i r="1" i="88">
      <x v="8"/>
      <x v="5"/>
      <x v="5"/>
      <x v="5"/>
      <x v="4"/>
      <x v="8"/>
    </i>
    <i r="1" i="88">
      <x v="10"/>
      <x v="6"/>
      <x v="5"/>
      <x v="5"/>
      <x v="4"/>
      <x v="9"/>
    </i>
    <i r="1" i="88">
      <x v="12"/>
      <x v="7"/>
      <x v="5"/>
      <x v="5"/>
      <x v="4"/>
      <x v="10"/>
    </i>
    <i i="89">
      <x v="89"/>
      <x v="4"/>
      <x v="3"/>
      <x v="5"/>
      <x v="5"/>
      <x v="4"/>
      <x v="6"/>
    </i>
    <i r="1" i="89">
      <x v="6"/>
      <x v="4"/>
      <x v="5"/>
      <x v="5"/>
      <x v="4"/>
      <x v="7"/>
    </i>
    <i r="1" i="89">
      <x v="8"/>
      <x v="5"/>
      <x v="5"/>
      <x v="5"/>
      <x v="4"/>
      <x v="8"/>
    </i>
    <i r="1" i="89">
      <x v="10"/>
      <x v="6"/>
      <x v="5"/>
      <x v="5"/>
      <x v="4"/>
      <x v="9"/>
    </i>
    <i r="1" i="89">
      <x v="12"/>
      <x v="7"/>
      <x v="5"/>
      <x v="5"/>
      <x v="4"/>
      <x v="10"/>
    </i>
    <i i="90">
      <x v="90"/>
      <x v="4"/>
      <x v="3"/>
      <x v="5"/>
      <x v="5"/>
      <x v="4"/>
      <x v="6"/>
    </i>
    <i r="1" i="90">
      <x v="6"/>
      <x v="4"/>
      <x v="5"/>
      <x v="5"/>
      <x v="4"/>
      <x v="7"/>
    </i>
    <i r="1" i="90">
      <x v="8"/>
      <x v="5"/>
      <x v="5"/>
      <x v="5"/>
      <x v="4"/>
      <x v="8"/>
    </i>
    <i r="1" i="90">
      <x v="10"/>
      <x v="6"/>
      <x v="5"/>
      <x v="5"/>
      <x v="4"/>
      <x v="9"/>
    </i>
    <i r="1" i="90">
      <x v="12"/>
      <x v="7"/>
      <x v="5"/>
      <x v="5"/>
      <x v="4"/>
      <x v="10"/>
    </i>
    <i i="91">
      <x v="91"/>
      <x v="4"/>
      <x v="3"/>
      <x v="5"/>
      <x v="5"/>
      <x v="4"/>
      <x v="6"/>
    </i>
    <i r="1" i="91">
      <x v="6"/>
      <x v="4"/>
      <x v="5"/>
      <x v="5"/>
      <x v="4"/>
      <x v="7"/>
    </i>
    <i r="1" i="91">
      <x v="8"/>
      <x v="5"/>
      <x v="5"/>
      <x v="5"/>
      <x v="4"/>
      <x v="8"/>
    </i>
    <i r="1" i="91">
      <x v="10"/>
      <x v="6"/>
      <x v="5"/>
      <x v="5"/>
      <x v="4"/>
      <x v="9"/>
    </i>
    <i r="1" i="91">
      <x v="12"/>
      <x v="7"/>
      <x v="5"/>
      <x v="5"/>
      <x v="4"/>
      <x v="10"/>
    </i>
    <i i="92">
      <x v="92"/>
      <x v="4"/>
      <x v="3"/>
      <x v="5"/>
      <x v="5"/>
      <x v="4"/>
      <x v="6"/>
    </i>
    <i r="1" i="92">
      <x v="6"/>
      <x v="4"/>
      <x v="5"/>
      <x v="5"/>
      <x v="4"/>
      <x v="7"/>
    </i>
    <i r="1" i="92">
      <x v="8"/>
      <x v="5"/>
      <x v="5"/>
      <x v="5"/>
      <x v="4"/>
      <x v="8"/>
    </i>
    <i r="1" i="92">
      <x v="10"/>
      <x v="6"/>
      <x v="5"/>
      <x v="5"/>
      <x v="4"/>
      <x v="9"/>
    </i>
    <i r="1" i="92">
      <x v="12"/>
      <x v="7"/>
      <x v="5"/>
      <x v="5"/>
      <x v="4"/>
      <x v="10"/>
    </i>
    <i i="93">
      <x v="93"/>
      <x v="4"/>
      <x v="3"/>
      <x v="5"/>
      <x v="5"/>
      <x v="4"/>
      <x v="6"/>
    </i>
    <i r="1" i="93">
      <x v="6"/>
      <x v="4"/>
      <x v="5"/>
      <x v="5"/>
      <x v="4"/>
      <x v="7"/>
    </i>
    <i r="1" i="93">
      <x v="8"/>
      <x v="5"/>
      <x v="5"/>
      <x v="5"/>
      <x v="4"/>
      <x v="8"/>
    </i>
    <i r="1" i="93">
      <x v="10"/>
      <x v="6"/>
      <x v="5"/>
      <x v="5"/>
      <x v="4"/>
      <x v="9"/>
    </i>
    <i r="1" i="93">
      <x v="12"/>
      <x v="7"/>
      <x v="5"/>
      <x v="5"/>
      <x v="4"/>
      <x v="10"/>
    </i>
    <i i="94">
      <x v="94"/>
      <x v="4"/>
      <x v="3"/>
      <x v="5"/>
      <x v="5"/>
      <x v="4"/>
      <x v="6"/>
    </i>
    <i r="1" i="94">
      <x v="6"/>
      <x v="4"/>
      <x v="5"/>
      <x v="5"/>
      <x v="4"/>
      <x v="7"/>
    </i>
    <i r="1" i="94">
      <x v="8"/>
      <x v="5"/>
      <x v="5"/>
      <x v="5"/>
      <x v="4"/>
      <x v="8"/>
    </i>
    <i r="1" i="94">
      <x v="10"/>
      <x v="6"/>
      <x v="5"/>
      <x v="5"/>
      <x v="4"/>
      <x v="9"/>
    </i>
    <i r="1" i="94">
      <x v="12"/>
      <x v="7"/>
      <x v="5"/>
      <x v="5"/>
      <x v="4"/>
      <x v="10"/>
    </i>
    <i i="95">
      <x v="95"/>
      <x v="4"/>
      <x v="3"/>
      <x v="5"/>
      <x v="5"/>
      <x v="4"/>
      <x v="6"/>
    </i>
    <i r="1" i="95">
      <x v="6"/>
      <x v="4"/>
      <x v="5"/>
      <x v="5"/>
      <x v="4"/>
      <x v="7"/>
    </i>
    <i r="1" i="95">
      <x v="8"/>
      <x v="5"/>
      <x v="5"/>
      <x v="5"/>
      <x v="4"/>
      <x v="8"/>
    </i>
    <i r="1" i="95">
      <x v="10"/>
      <x v="6"/>
      <x v="5"/>
      <x v="5"/>
      <x v="4"/>
      <x v="9"/>
    </i>
    <i r="1" i="95">
      <x v="12"/>
      <x v="7"/>
      <x v="5"/>
      <x v="5"/>
      <x v="4"/>
      <x v="10"/>
    </i>
    <i i="96">
      <x v="96"/>
      <x v="4"/>
      <x v="3"/>
      <x v="5"/>
      <x v="5"/>
      <x v="4"/>
      <x v="6"/>
    </i>
    <i r="1" i="96">
      <x v="6"/>
      <x v="4"/>
      <x v="5"/>
      <x v="5"/>
      <x v="4"/>
      <x v="7"/>
    </i>
    <i r="1" i="96">
      <x v="8"/>
      <x v="5"/>
      <x v="5"/>
      <x v="5"/>
      <x v="4"/>
      <x v="8"/>
    </i>
    <i r="1" i="96">
      <x v="10"/>
      <x v="6"/>
      <x v="5"/>
      <x v="5"/>
      <x v="4"/>
      <x v="9"/>
    </i>
    <i r="1" i="96">
      <x v="12"/>
      <x v="7"/>
      <x v="5"/>
      <x v="5"/>
      <x v="4"/>
      <x v="10"/>
    </i>
    <i i="97">
      <x v="97"/>
      <x v="4"/>
      <x v="3"/>
      <x v="5"/>
      <x v="5"/>
      <x v="4"/>
      <x v="6"/>
    </i>
    <i r="1" i="97">
      <x v="6"/>
      <x v="4"/>
      <x v="5"/>
      <x v="5"/>
      <x v="4"/>
      <x v="7"/>
    </i>
    <i r="1" i="97">
      <x v="8"/>
      <x v="5"/>
      <x v="5"/>
      <x v="5"/>
      <x v="4"/>
      <x v="8"/>
    </i>
    <i r="1" i="97">
      <x v="10"/>
      <x v="6"/>
      <x v="5"/>
      <x v="5"/>
      <x v="4"/>
      <x v="9"/>
    </i>
    <i r="1" i="97">
      <x v="12"/>
      <x v="7"/>
      <x v="5"/>
      <x v="5"/>
      <x v="4"/>
      <x v="10"/>
    </i>
    <i i="98">
      <x v="98"/>
      <x v="4"/>
      <x v="3"/>
      <x v="5"/>
      <x v="5"/>
      <x v="4"/>
      <x v="6"/>
    </i>
    <i r="1" i="98">
      <x v="6"/>
      <x v="4"/>
      <x v="5"/>
      <x v="5"/>
      <x v="4"/>
      <x v="7"/>
    </i>
    <i r="1" i="98">
      <x v="8"/>
      <x v="5"/>
      <x v="5"/>
      <x v="5"/>
      <x v="4"/>
      <x v="8"/>
    </i>
    <i r="1" i="98">
      <x v="10"/>
      <x v="6"/>
      <x v="5"/>
      <x v="5"/>
      <x v="4"/>
      <x v="9"/>
    </i>
    <i r="1" i="98">
      <x v="12"/>
      <x v="7"/>
      <x v="5"/>
      <x v="5"/>
      <x v="4"/>
      <x v="10"/>
    </i>
    <i i="99">
      <x v="99"/>
      <x v="4"/>
      <x v="3"/>
      <x v="5"/>
      <x v="5"/>
      <x v="4"/>
      <x v="6"/>
    </i>
    <i r="1" i="99">
      <x v="6"/>
      <x v="4"/>
      <x v="5"/>
      <x v="5"/>
      <x v="4"/>
      <x v="7"/>
    </i>
    <i r="1" i="99">
      <x v="8"/>
      <x v="5"/>
      <x v="5"/>
      <x v="5"/>
      <x v="4"/>
      <x v="8"/>
    </i>
    <i r="1" i="99">
      <x v="10"/>
      <x v="6"/>
      <x v="5"/>
      <x v="5"/>
      <x v="4"/>
      <x v="9"/>
    </i>
    <i r="1" i="99">
      <x v="12"/>
      <x v="7"/>
      <x v="5"/>
      <x v="5"/>
      <x v="4"/>
      <x v="10"/>
    </i>
    <i i="100">
      <x v="100"/>
      <x v="4"/>
      <x v="3"/>
      <x v="5"/>
      <x v="5"/>
      <x v="4"/>
      <x v="6"/>
    </i>
    <i r="1" i="100">
      <x v="6"/>
      <x v="4"/>
      <x v="5"/>
      <x v="5"/>
      <x v="4"/>
      <x v="7"/>
    </i>
    <i r="1" i="100">
      <x v="8"/>
      <x v="5"/>
      <x v="5"/>
      <x v="5"/>
      <x v="4"/>
      <x v="8"/>
    </i>
    <i r="1" i="100">
      <x v="10"/>
      <x v="6"/>
      <x v="5"/>
      <x v="5"/>
      <x v="4"/>
      <x v="9"/>
    </i>
    <i r="1" i="100">
      <x v="12"/>
      <x v="7"/>
      <x v="5"/>
      <x v="5"/>
      <x v="4"/>
      <x v="10"/>
    </i>
    <i i="101">
      <x v="101"/>
      <x v="4"/>
      <x v="3"/>
      <x v="5"/>
      <x v="5"/>
      <x v="4"/>
      <x v="6"/>
    </i>
    <i r="1" i="101">
      <x v="6"/>
      <x v="4"/>
      <x v="5"/>
      <x v="5"/>
      <x v="4"/>
      <x v="7"/>
    </i>
    <i r="1" i="101">
      <x v="8"/>
      <x v="5"/>
      <x v="5"/>
      <x v="5"/>
      <x v="4"/>
      <x v="8"/>
    </i>
    <i r="1" i="101">
      <x v="10"/>
      <x v="6"/>
      <x v="5"/>
      <x v="5"/>
      <x v="4"/>
      <x v="9"/>
    </i>
    <i r="1" i="101">
      <x v="12"/>
      <x v="7"/>
      <x v="5"/>
      <x v="5"/>
      <x v="4"/>
      <x v="10"/>
    </i>
    <i i="102">
      <x v="102"/>
      <x v="4"/>
      <x v="3"/>
      <x v="5"/>
      <x v="5"/>
      <x v="4"/>
      <x v="6"/>
    </i>
    <i r="1" i="102">
      <x v="6"/>
      <x v="4"/>
      <x v="5"/>
      <x v="5"/>
      <x v="4"/>
      <x v="7"/>
    </i>
    <i r="1" i="102">
      <x v="8"/>
      <x v="5"/>
      <x v="5"/>
      <x v="5"/>
      <x v="4"/>
      <x v="8"/>
    </i>
    <i r="1" i="102">
      <x v="10"/>
      <x v="6"/>
      <x v="5"/>
      <x v="5"/>
      <x v="4"/>
      <x v="9"/>
    </i>
    <i r="1" i="102">
      <x v="12"/>
      <x v="7"/>
      <x v="5"/>
      <x v="5"/>
      <x v="4"/>
      <x v="10"/>
    </i>
    <i i="103">
      <x v="103"/>
      <x v="4"/>
      <x v="3"/>
      <x v="5"/>
      <x v="5"/>
      <x v="4"/>
      <x v="6"/>
    </i>
    <i r="1" i="103">
      <x v="6"/>
      <x v="4"/>
      <x v="5"/>
      <x v="5"/>
      <x v="4"/>
      <x v="7"/>
    </i>
    <i r="1" i="103">
      <x v="8"/>
      <x v="5"/>
      <x v="5"/>
      <x v="5"/>
      <x v="4"/>
      <x v="8"/>
    </i>
    <i r="1" i="103">
      <x v="10"/>
      <x v="6"/>
      <x v="5"/>
      <x v="5"/>
      <x v="4"/>
      <x v="9"/>
    </i>
    <i r="1" i="103">
      <x v="12"/>
      <x v="7"/>
      <x v="5"/>
      <x v="5"/>
      <x v="4"/>
      <x v="10"/>
    </i>
    <i i="104">
      <x v="104"/>
      <x v="4"/>
      <x v="3"/>
      <x v="5"/>
      <x v="5"/>
      <x v="4"/>
      <x v="6"/>
    </i>
    <i r="1" i="104">
      <x v="6"/>
      <x v="4"/>
      <x v="5"/>
      <x v="5"/>
      <x v="4"/>
      <x v="7"/>
    </i>
    <i r="1" i="104">
      <x v="8"/>
      <x v="5"/>
      <x v="5"/>
      <x v="5"/>
      <x v="4"/>
      <x v="8"/>
    </i>
    <i r="1" i="104">
      <x v="10"/>
      <x v="6"/>
      <x v="5"/>
      <x v="5"/>
      <x v="4"/>
      <x v="9"/>
    </i>
    <i r="1" i="104">
      <x v="12"/>
      <x v="7"/>
      <x v="5"/>
      <x v="5"/>
      <x v="4"/>
      <x v="10"/>
    </i>
    <i i="105">
      <x v="105"/>
      <x v="4"/>
      <x v="3"/>
      <x v="5"/>
      <x v="5"/>
      <x v="4"/>
      <x v="6"/>
    </i>
    <i r="1" i="105">
      <x v="6"/>
      <x v="4"/>
      <x v="5"/>
      <x v="5"/>
      <x v="4"/>
      <x v="7"/>
    </i>
    <i r="1" i="105">
      <x v="8"/>
      <x v="5"/>
      <x v="5"/>
      <x v="5"/>
      <x v="4"/>
      <x v="8"/>
    </i>
    <i r="1" i="105">
      <x v="10"/>
      <x v="6"/>
      <x v="5"/>
      <x v="5"/>
      <x v="4"/>
      <x v="9"/>
    </i>
    <i r="1" i="105">
      <x v="12"/>
      <x v="7"/>
      <x v="5"/>
      <x v="5"/>
      <x v="4"/>
      <x v="10"/>
    </i>
    <i i="106">
      <x v="106"/>
      <x v="4"/>
      <x v="3"/>
      <x v="5"/>
      <x v="5"/>
      <x v="4"/>
      <x v="6"/>
    </i>
    <i r="1" i="106">
      <x v="6"/>
      <x v="4"/>
      <x v="5"/>
      <x v="5"/>
      <x v="4"/>
      <x v="7"/>
    </i>
    <i r="1" i="106">
      <x v="8"/>
      <x v="5"/>
      <x v="5"/>
      <x v="5"/>
      <x v="4"/>
      <x v="8"/>
    </i>
    <i r="1" i="106">
      <x v="10"/>
      <x v="6"/>
      <x v="5"/>
      <x v="5"/>
      <x v="4"/>
      <x v="9"/>
    </i>
    <i r="1" i="106">
      <x v="12"/>
      <x v="7"/>
      <x v="5"/>
      <x v="5"/>
      <x v="4"/>
      <x v="10"/>
    </i>
    <i i="107">
      <x v="107"/>
      <x v="4"/>
      <x v="3"/>
      <x v="5"/>
      <x v="5"/>
      <x v="4"/>
      <x v="6"/>
    </i>
    <i r="1" i="107">
      <x v="6"/>
      <x v="4"/>
      <x v="5"/>
      <x v="5"/>
      <x v="4"/>
      <x v="7"/>
    </i>
    <i r="1" i="107">
      <x v="8"/>
      <x v="5"/>
      <x v="5"/>
      <x v="5"/>
      <x v="4"/>
      <x v="8"/>
    </i>
    <i r="1" i="107">
      <x v="10"/>
      <x v="6"/>
      <x v="5"/>
      <x v="5"/>
      <x v="4"/>
      <x v="9"/>
    </i>
    <i r="1" i="107">
      <x v="12"/>
      <x v="7"/>
      <x v="5"/>
      <x v="5"/>
      <x v="4"/>
      <x v="10"/>
    </i>
    <i i="108">
      <x v="108"/>
      <x v="4"/>
      <x v="3"/>
      <x v="5"/>
      <x v="5"/>
      <x v="4"/>
      <x v="6"/>
    </i>
    <i r="1" i="108">
      <x v="6"/>
      <x v="4"/>
      <x v="5"/>
      <x v="5"/>
      <x v="4"/>
      <x v="7"/>
    </i>
    <i r="1" i="108">
      <x v="8"/>
      <x v="5"/>
      <x v="5"/>
      <x v="5"/>
      <x v="4"/>
      <x v="8"/>
    </i>
    <i r="1" i="108">
      <x v="10"/>
      <x v="6"/>
      <x v="5"/>
      <x v="5"/>
      <x v="4"/>
      <x v="9"/>
    </i>
    <i r="1" i="108">
      <x v="12"/>
      <x v="7"/>
      <x v="5"/>
      <x v="5"/>
      <x v="4"/>
      <x v="10"/>
    </i>
    <i i="109">
      <x v="109"/>
      <x v="4"/>
      <x v="3"/>
      <x v="5"/>
      <x v="5"/>
      <x v="4"/>
      <x v="6"/>
    </i>
    <i r="1" i="109">
      <x v="6"/>
      <x v="4"/>
      <x v="5"/>
      <x v="5"/>
      <x v="4"/>
      <x v="7"/>
    </i>
    <i r="1" i="109">
      <x v="8"/>
      <x v="5"/>
      <x v="5"/>
      <x v="5"/>
      <x v="4"/>
      <x v="8"/>
    </i>
    <i r="1" i="109">
      <x v="10"/>
      <x v="6"/>
      <x v="5"/>
      <x v="5"/>
      <x v="4"/>
      <x v="9"/>
    </i>
    <i r="1" i="109">
      <x v="12"/>
      <x v="7"/>
      <x v="5"/>
      <x v="5"/>
      <x v="4"/>
      <x v="10"/>
    </i>
    <i i="110">
      <x v="110"/>
      <x v="4"/>
      <x v="3"/>
      <x v="5"/>
      <x v="5"/>
      <x v="4"/>
      <x v="6"/>
    </i>
    <i r="1" i="110">
      <x v="6"/>
      <x v="4"/>
      <x v="5"/>
      <x v="5"/>
      <x v="4"/>
      <x v="7"/>
    </i>
    <i r="1" i="110">
      <x v="8"/>
      <x v="5"/>
      <x v="5"/>
      <x v="5"/>
      <x v="4"/>
      <x v="8"/>
    </i>
    <i r="1" i="110">
      <x v="10"/>
      <x v="6"/>
      <x v="5"/>
      <x v="5"/>
      <x v="4"/>
      <x v="9"/>
    </i>
    <i r="1" i="110">
      <x v="12"/>
      <x v="7"/>
      <x v="5"/>
      <x v="5"/>
      <x v="4"/>
      <x v="10"/>
    </i>
    <i i="111">
      <x v="111"/>
      <x v="4"/>
      <x v="3"/>
      <x v="5"/>
      <x v="5"/>
      <x v="4"/>
      <x v="6"/>
    </i>
    <i r="1" i="111">
      <x v="6"/>
      <x v="4"/>
      <x v="5"/>
      <x v="5"/>
      <x v="4"/>
      <x v="7"/>
    </i>
    <i r="1" i="111">
      <x v="8"/>
      <x v="5"/>
      <x v="5"/>
      <x v="5"/>
      <x v="4"/>
      <x v="8"/>
    </i>
    <i r="1" i="111">
      <x v="10"/>
      <x v="6"/>
      <x v="5"/>
      <x v="5"/>
      <x v="4"/>
      <x v="9"/>
    </i>
    <i r="1" i="111">
      <x v="12"/>
      <x v="7"/>
      <x v="5"/>
      <x v="5"/>
      <x v="4"/>
      <x v="10"/>
    </i>
    <i i="112">
      <x v="112"/>
      <x v="4"/>
      <x v="3"/>
      <x v="5"/>
      <x v="5"/>
      <x v="4"/>
      <x v="6"/>
    </i>
    <i r="1" i="112">
      <x v="6"/>
      <x v="4"/>
      <x v="5"/>
      <x v="5"/>
      <x v="4"/>
      <x v="7"/>
    </i>
    <i r="1" i="112">
      <x v="8"/>
      <x v="5"/>
      <x v="5"/>
      <x v="5"/>
      <x v="4"/>
      <x v="8"/>
    </i>
    <i r="1" i="112">
      <x v="10"/>
      <x v="6"/>
      <x v="5"/>
      <x v="5"/>
      <x v="4"/>
      <x v="9"/>
    </i>
    <i r="1" i="112">
      <x v="12"/>
      <x v="7"/>
      <x v="5"/>
      <x v="5"/>
      <x v="4"/>
      <x v="10"/>
    </i>
    <i i="113">
      <x v="113"/>
      <x v="4"/>
      <x v="3"/>
      <x v="5"/>
      <x v="5"/>
      <x v="4"/>
      <x v="6"/>
    </i>
    <i r="1" i="113">
      <x v="6"/>
      <x v="4"/>
      <x v="5"/>
      <x v="5"/>
      <x v="4"/>
      <x v="7"/>
    </i>
    <i r="1" i="113">
      <x v="8"/>
      <x v="5"/>
      <x v="5"/>
      <x v="5"/>
      <x v="4"/>
      <x v="8"/>
    </i>
    <i r="1" i="113">
      <x v="10"/>
      <x v="6"/>
      <x v="5"/>
      <x v="5"/>
      <x v="4"/>
      <x v="9"/>
    </i>
    <i r="1" i="113">
      <x v="12"/>
      <x v="7"/>
      <x v="5"/>
      <x v="5"/>
      <x v="4"/>
      <x v="10"/>
    </i>
    <i i="114">
      <x v="114"/>
      <x v="4"/>
      <x v="3"/>
      <x v="5"/>
      <x v="5"/>
      <x v="4"/>
      <x v="6"/>
    </i>
    <i r="1" i="114">
      <x v="6"/>
      <x v="4"/>
      <x v="5"/>
      <x v="5"/>
      <x v="4"/>
      <x v="7"/>
    </i>
    <i r="1" i="114">
      <x v="8"/>
      <x v="5"/>
      <x v="5"/>
      <x v="5"/>
      <x v="4"/>
      <x v="8"/>
    </i>
    <i r="1" i="114">
      <x v="10"/>
      <x v="6"/>
      <x v="5"/>
      <x v="5"/>
      <x v="4"/>
      <x v="9"/>
    </i>
    <i r="1" i="114">
      <x v="12"/>
      <x v="7"/>
      <x v="5"/>
      <x v="5"/>
      <x v="4"/>
      <x v="10"/>
    </i>
    <i i="115">
      <x v="115"/>
      <x v="4"/>
      <x v="3"/>
      <x v="5"/>
      <x v="5"/>
      <x v="4"/>
      <x v="6"/>
    </i>
    <i r="1" i="115">
      <x v="6"/>
      <x v="4"/>
      <x v="5"/>
      <x v="5"/>
      <x v="4"/>
      <x v="7"/>
    </i>
    <i r="1" i="115">
      <x v="8"/>
      <x v="5"/>
      <x v="5"/>
      <x v="5"/>
      <x v="4"/>
      <x v="8"/>
    </i>
    <i r="1" i="115">
      <x v="10"/>
      <x v="6"/>
      <x v="5"/>
      <x v="5"/>
      <x v="4"/>
      <x v="9"/>
    </i>
    <i r="1" i="115">
      <x v="12"/>
      <x v="7"/>
      <x v="5"/>
      <x v="5"/>
      <x v="4"/>
      <x v="10"/>
    </i>
    <i i="116">
      <x v="116"/>
      <x v="4"/>
      <x v="3"/>
      <x v="5"/>
      <x v="5"/>
      <x v="4"/>
      <x v="6"/>
    </i>
    <i r="1" i="116">
      <x v="6"/>
      <x v="4"/>
      <x v="5"/>
      <x v="5"/>
      <x v="4"/>
      <x v="7"/>
    </i>
    <i r="1" i="116">
      <x v="8"/>
      <x v="5"/>
      <x v="5"/>
      <x v="5"/>
      <x v="4"/>
      <x v="8"/>
    </i>
    <i r="1" i="116">
      <x v="10"/>
      <x v="6"/>
      <x v="5"/>
      <x v="5"/>
      <x v="4"/>
      <x v="9"/>
    </i>
    <i r="1" i="116">
      <x v="12"/>
      <x v="7"/>
      <x v="5"/>
      <x v="5"/>
      <x v="4"/>
      <x v="10"/>
    </i>
    <i i="117">
      <x v="117"/>
      <x v="4"/>
      <x v="3"/>
      <x v="5"/>
      <x v="5"/>
      <x v="4"/>
      <x v="6"/>
    </i>
    <i r="1" i="117">
      <x v="6"/>
      <x v="4"/>
      <x v="5"/>
      <x v="5"/>
      <x v="4"/>
      <x v="7"/>
    </i>
    <i r="1" i="117">
      <x v="8"/>
      <x v="5"/>
      <x v="5"/>
      <x v="5"/>
      <x v="4"/>
      <x v="8"/>
    </i>
    <i r="1" i="117">
      <x v="10"/>
      <x v="6"/>
      <x v="5"/>
      <x v="5"/>
      <x v="4"/>
      <x v="9"/>
    </i>
    <i r="1" i="117">
      <x v="12"/>
      <x v="7"/>
      <x v="5"/>
      <x v="5"/>
      <x v="4"/>
      <x v="10"/>
    </i>
    <i i="118">
      <x v="118"/>
      <x v="4"/>
      <x v="3"/>
      <x v="5"/>
      <x v="5"/>
      <x v="4"/>
      <x v="6"/>
    </i>
    <i r="1" i="118">
      <x v="6"/>
      <x v="4"/>
      <x v="5"/>
      <x v="5"/>
      <x v="4"/>
      <x v="7"/>
    </i>
    <i r="1" i="118">
      <x v="8"/>
      <x v="5"/>
      <x v="5"/>
      <x v="5"/>
      <x v="4"/>
      <x v="8"/>
    </i>
    <i r="1" i="118">
      <x v="10"/>
      <x v="6"/>
      <x v="5"/>
      <x v="5"/>
      <x v="4"/>
      <x v="9"/>
    </i>
    <i r="1" i="118">
      <x v="12"/>
      <x v="7"/>
      <x v="5"/>
      <x v="5"/>
      <x v="4"/>
      <x v="10"/>
    </i>
    <i i="119">
      <x v="119"/>
      <x v="4"/>
      <x v="3"/>
      <x v="5"/>
      <x v="5"/>
      <x v="4"/>
      <x v="6"/>
    </i>
    <i r="1" i="119">
      <x v="6"/>
      <x v="4"/>
      <x v="5"/>
      <x v="5"/>
      <x v="4"/>
      <x v="7"/>
    </i>
    <i r="1" i="119">
      <x v="8"/>
      <x v="5"/>
      <x v="5"/>
      <x v="5"/>
      <x v="4"/>
      <x v="8"/>
    </i>
    <i r="1" i="119">
      <x v="10"/>
      <x v="6"/>
      <x v="5"/>
      <x v="5"/>
      <x v="4"/>
      <x v="9"/>
    </i>
    <i r="1" i="119">
      <x v="12"/>
      <x v="7"/>
      <x v="5"/>
      <x v="5"/>
      <x v="4"/>
      <x v="10"/>
    </i>
    <i i="120">
      <x v="120"/>
      <x v="4"/>
      <x v="3"/>
      <x v="5"/>
      <x v="5"/>
      <x v="4"/>
      <x v="6"/>
    </i>
    <i r="1" i="120">
      <x v="6"/>
      <x v="4"/>
      <x v="5"/>
      <x v="5"/>
      <x v="4"/>
      <x v="7"/>
    </i>
    <i r="1" i="120">
      <x v="8"/>
      <x v="5"/>
      <x v="5"/>
      <x v="5"/>
      <x v="4"/>
      <x v="8"/>
    </i>
    <i r="1" i="120">
      <x v="10"/>
      <x v="6"/>
      <x v="5"/>
      <x v="5"/>
      <x v="4"/>
      <x v="9"/>
    </i>
    <i r="1" i="120">
      <x v="12"/>
      <x v="7"/>
      <x v="5"/>
      <x v="5"/>
      <x v="4"/>
      <x v="10"/>
    </i>
    <i i="121">
      <x v="121"/>
      <x v="4"/>
      <x v="3"/>
      <x v="5"/>
      <x v="5"/>
      <x v="4"/>
      <x v="6"/>
    </i>
    <i r="1" i="121">
      <x v="6"/>
      <x v="4"/>
      <x v="5"/>
      <x v="5"/>
      <x v="4"/>
      <x v="7"/>
    </i>
    <i r="1" i="121">
      <x v="8"/>
      <x v="5"/>
      <x v="5"/>
      <x v="5"/>
      <x v="4"/>
      <x v="8"/>
    </i>
    <i r="1" i="121">
      <x v="10"/>
      <x v="6"/>
      <x v="5"/>
      <x v="5"/>
      <x v="4"/>
      <x v="9"/>
    </i>
    <i r="1" i="121">
      <x v="12"/>
      <x v="7"/>
      <x v="5"/>
      <x v="5"/>
      <x v="4"/>
      <x v="10"/>
    </i>
    <i i="122">
      <x v="122"/>
      <x v="4"/>
      <x v="3"/>
      <x v="5"/>
      <x v="5"/>
      <x v="4"/>
      <x v="6"/>
    </i>
    <i r="1" i="122">
      <x v="6"/>
      <x v="4"/>
      <x v="5"/>
      <x v="5"/>
      <x v="4"/>
      <x v="7"/>
    </i>
    <i r="1" i="122">
      <x v="8"/>
      <x v="5"/>
      <x v="5"/>
      <x v="5"/>
      <x v="4"/>
      <x v="8"/>
    </i>
    <i r="1" i="122">
      <x v="10"/>
      <x v="6"/>
      <x v="5"/>
      <x v="5"/>
      <x v="4"/>
      <x v="9"/>
    </i>
    <i r="1" i="122">
      <x v="12"/>
      <x v="7"/>
      <x v="5"/>
      <x v="5"/>
      <x v="4"/>
      <x v="10"/>
    </i>
    <i i="123">
      <x v="123"/>
      <x v="4"/>
      <x v="3"/>
      <x v="5"/>
      <x v="5"/>
      <x v="4"/>
      <x v="6"/>
    </i>
    <i r="1" i="123">
      <x v="6"/>
      <x v="4"/>
      <x v="5"/>
      <x v="5"/>
      <x v="4"/>
      <x v="7"/>
    </i>
    <i r="1" i="123">
      <x v="8"/>
      <x v="5"/>
      <x v="5"/>
      <x v="5"/>
      <x v="4"/>
      <x v="8"/>
    </i>
    <i r="1" i="123">
      <x v="10"/>
      <x v="6"/>
      <x v="5"/>
      <x v="5"/>
      <x v="4"/>
      <x v="9"/>
    </i>
    <i r="1" i="123">
      <x v="12"/>
      <x v="7"/>
      <x v="5"/>
      <x v="5"/>
      <x v="4"/>
      <x v="10"/>
    </i>
    <i i="124">
      <x v="124"/>
      <x v="4"/>
      <x v="3"/>
      <x v="5"/>
      <x v="5"/>
      <x v="4"/>
      <x v="6"/>
    </i>
    <i r="1" i="124">
      <x v="6"/>
      <x v="4"/>
      <x v="5"/>
      <x v="5"/>
      <x v="4"/>
      <x v="7"/>
    </i>
    <i r="1" i="124">
      <x v="8"/>
      <x v="5"/>
      <x v="5"/>
      <x v="5"/>
      <x v="4"/>
      <x v="8"/>
    </i>
    <i r="1" i="124">
      <x v="10"/>
      <x v="6"/>
      <x v="5"/>
      <x v="5"/>
      <x v="4"/>
      <x v="9"/>
    </i>
    <i r="1" i="124">
      <x v="12"/>
      <x v="7"/>
      <x v="5"/>
      <x v="5"/>
      <x v="4"/>
      <x v="10"/>
    </i>
    <i i="125">
      <x v="125"/>
      <x v="4"/>
      <x v="3"/>
      <x v="5"/>
      <x v="5"/>
      <x v="4"/>
      <x v="6"/>
    </i>
    <i r="1" i="125">
      <x v="6"/>
      <x v="4"/>
      <x v="5"/>
      <x v="5"/>
      <x v="4"/>
      <x v="7"/>
    </i>
    <i r="1" i="125">
      <x v="8"/>
      <x v="5"/>
      <x v="5"/>
      <x v="5"/>
      <x v="4"/>
      <x v="8"/>
    </i>
    <i r="1" i="125">
      <x v="10"/>
      <x v="6"/>
      <x v="5"/>
      <x v="5"/>
      <x v="4"/>
      <x v="9"/>
    </i>
    <i r="1" i="125">
      <x v="12"/>
      <x v="7"/>
      <x v="5"/>
      <x v="5"/>
      <x v="4"/>
      <x v="10"/>
    </i>
    <i i="126">
      <x v="126"/>
      <x v="4"/>
      <x v="3"/>
      <x v="5"/>
      <x v="5"/>
      <x v="4"/>
      <x v="6"/>
    </i>
    <i r="1" i="126">
      <x v="6"/>
      <x v="4"/>
      <x v="5"/>
      <x v="5"/>
      <x v="4"/>
      <x v="7"/>
    </i>
    <i r="1" i="126">
      <x v="8"/>
      <x v="5"/>
      <x v="5"/>
      <x v="5"/>
      <x v="4"/>
      <x v="8"/>
    </i>
    <i r="1" i="126">
      <x v="10"/>
      <x v="6"/>
      <x v="5"/>
      <x v="5"/>
      <x v="4"/>
      <x v="9"/>
    </i>
    <i r="1" i="126">
      <x v="12"/>
      <x v="7"/>
      <x v="5"/>
      <x v="5"/>
      <x v="4"/>
      <x v="10"/>
    </i>
    <i i="127">
      <x v="127"/>
      <x v="4"/>
      <x v="3"/>
      <x v="5"/>
      <x v="5"/>
      <x v="4"/>
      <x v="6"/>
    </i>
    <i r="1" i="127">
      <x v="6"/>
      <x v="4"/>
      <x v="5"/>
      <x v="5"/>
      <x v="4"/>
      <x v="7"/>
    </i>
    <i r="1" i="127">
      <x v="8"/>
      <x v="5"/>
      <x v="5"/>
      <x v="5"/>
      <x v="4"/>
      <x v="8"/>
    </i>
    <i r="1" i="127">
      <x v="10"/>
      <x v="6"/>
      <x v="5"/>
      <x v="5"/>
      <x v="4"/>
      <x v="9"/>
    </i>
    <i r="1" i="127">
      <x v="12"/>
      <x v="7"/>
      <x v="5"/>
      <x v="5"/>
      <x v="4"/>
      <x v="10"/>
    </i>
    <i i="128">
      <x v="128"/>
      <x v="4"/>
      <x v="3"/>
      <x v="5"/>
      <x v="5"/>
      <x v="4"/>
      <x v="6"/>
    </i>
    <i r="1" i="128">
      <x v="6"/>
      <x v="4"/>
      <x v="5"/>
      <x v="5"/>
      <x v="4"/>
      <x v="7"/>
    </i>
    <i r="1" i="128">
      <x v="8"/>
      <x v="5"/>
      <x v="5"/>
      <x v="5"/>
      <x v="4"/>
      <x v="8"/>
    </i>
    <i r="1" i="128">
      <x v="10"/>
      <x v="6"/>
      <x v="5"/>
      <x v="5"/>
      <x v="4"/>
      <x v="9"/>
    </i>
    <i r="1" i="128">
      <x v="12"/>
      <x v="7"/>
      <x v="5"/>
      <x v="5"/>
      <x v="4"/>
      <x v="10"/>
    </i>
    <i i="129">
      <x v="129"/>
      <x v="4"/>
      <x v="3"/>
      <x v="5"/>
      <x v="5"/>
      <x v="4"/>
      <x v="6"/>
    </i>
    <i r="1" i="129">
      <x v="6"/>
      <x v="4"/>
      <x v="5"/>
      <x v="5"/>
      <x v="4"/>
      <x v="7"/>
    </i>
    <i r="1" i="129">
      <x v="8"/>
      <x v="5"/>
      <x v="5"/>
      <x v="5"/>
      <x v="4"/>
      <x v="8"/>
    </i>
    <i r="1" i="129">
      <x v="10"/>
      <x v="6"/>
      <x v="5"/>
      <x v="5"/>
      <x v="4"/>
      <x v="9"/>
    </i>
    <i r="1" i="129">
      <x v="12"/>
      <x v="7"/>
      <x v="5"/>
      <x v="5"/>
      <x v="4"/>
      <x v="10"/>
    </i>
    <i i="130">
      <x v="130"/>
      <x v="4"/>
      <x v="3"/>
      <x v="5"/>
      <x v="5"/>
      <x v="4"/>
      <x v="6"/>
    </i>
    <i r="1" i="130">
      <x v="6"/>
      <x v="4"/>
      <x v="5"/>
      <x v="5"/>
      <x v="4"/>
      <x v="7"/>
    </i>
    <i r="1" i="130">
      <x v="8"/>
      <x v="5"/>
      <x v="5"/>
      <x v="5"/>
      <x v="4"/>
      <x v="8"/>
    </i>
    <i r="1" i="130">
      <x v="10"/>
      <x v="6"/>
      <x v="5"/>
      <x v="5"/>
      <x v="4"/>
      <x v="9"/>
    </i>
    <i r="1" i="130">
      <x v="12"/>
      <x v="7"/>
      <x v="5"/>
      <x v="5"/>
      <x v="4"/>
      <x v="10"/>
    </i>
    <i i="131">
      <x v="131"/>
      <x v="4"/>
      <x v="3"/>
      <x v="5"/>
      <x v="5"/>
      <x v="4"/>
      <x v="6"/>
    </i>
    <i r="1" i="131">
      <x v="6"/>
      <x v="4"/>
      <x v="5"/>
      <x v="5"/>
      <x v="4"/>
      <x v="7"/>
    </i>
    <i r="1" i="131">
      <x v="8"/>
      <x v="5"/>
      <x v="5"/>
      <x v="5"/>
      <x v="4"/>
      <x v="8"/>
    </i>
    <i r="1" i="131">
      <x v="10"/>
      <x v="6"/>
      <x v="5"/>
      <x v="5"/>
      <x v="4"/>
      <x v="9"/>
    </i>
    <i r="1" i="131">
      <x v="12"/>
      <x v="7"/>
      <x v="5"/>
      <x v="5"/>
      <x v="4"/>
      <x v="10"/>
    </i>
    <i i="132">
      <x v="132"/>
      <x v="4"/>
      <x v="3"/>
      <x v="5"/>
      <x v="5"/>
      <x v="4"/>
      <x v="6"/>
    </i>
    <i r="1" i="132">
      <x v="6"/>
      <x v="4"/>
      <x v="5"/>
      <x v="5"/>
      <x v="4"/>
      <x v="7"/>
    </i>
    <i r="1" i="132">
      <x v="8"/>
      <x v="5"/>
      <x v="5"/>
      <x v="5"/>
      <x v="4"/>
      <x v="8"/>
    </i>
    <i r="1" i="132">
      <x v="10"/>
      <x v="6"/>
      <x v="5"/>
      <x v="5"/>
      <x v="4"/>
      <x v="9"/>
    </i>
    <i r="1" i="132">
      <x v="12"/>
      <x v="7"/>
      <x v="5"/>
      <x v="5"/>
      <x v="4"/>
      <x v="10"/>
    </i>
    <i i="133">
      <x v="133"/>
      <x v="4"/>
      <x v="3"/>
      <x v="5"/>
      <x v="5"/>
      <x v="4"/>
      <x v="6"/>
    </i>
    <i r="1" i="133">
      <x v="6"/>
      <x v="4"/>
      <x v="5"/>
      <x v="5"/>
      <x v="4"/>
      <x v="7"/>
    </i>
    <i r="1" i="133">
      <x v="8"/>
      <x v="5"/>
      <x v="5"/>
      <x v="5"/>
      <x v="4"/>
      <x v="8"/>
    </i>
    <i r="1" i="133">
      <x v="10"/>
      <x v="6"/>
      <x v="5"/>
      <x v="5"/>
      <x v="4"/>
      <x v="9"/>
    </i>
    <i r="1" i="133">
      <x v="12"/>
      <x v="7"/>
      <x v="5"/>
      <x v="5"/>
      <x v="4"/>
      <x v="10"/>
    </i>
    <i i="134">
      <x v="134"/>
      <x v="4"/>
      <x v="3"/>
      <x v="5"/>
      <x v="5"/>
      <x v="4"/>
      <x v="6"/>
    </i>
    <i r="1" i="134">
      <x v="6"/>
      <x v="4"/>
      <x v="5"/>
      <x v="5"/>
      <x v="4"/>
      <x v="7"/>
    </i>
    <i r="1" i="134">
      <x v="8"/>
      <x v="5"/>
      <x v="5"/>
      <x v="5"/>
      <x v="4"/>
      <x v="8"/>
    </i>
    <i r="1" i="134">
      <x v="10"/>
      <x v="6"/>
      <x v="5"/>
      <x v="5"/>
      <x v="4"/>
      <x v="9"/>
    </i>
    <i r="1" i="134">
      <x v="12"/>
      <x v="7"/>
      <x v="5"/>
      <x v="5"/>
      <x v="4"/>
      <x v="10"/>
    </i>
    <i i="135">
      <x v="135"/>
      <x v="4"/>
      <x v="3"/>
      <x v="5"/>
      <x v="5"/>
      <x v="4"/>
      <x v="6"/>
    </i>
    <i r="1" i="135">
      <x v="6"/>
      <x v="4"/>
      <x v="5"/>
      <x v="5"/>
      <x v="4"/>
      <x v="7"/>
    </i>
    <i r="1" i="135">
      <x v="8"/>
      <x v="5"/>
      <x v="5"/>
      <x v="5"/>
      <x v="4"/>
      <x v="8"/>
    </i>
    <i r="1" i="135">
      <x v="10"/>
      <x v="6"/>
      <x v="5"/>
      <x v="5"/>
      <x v="4"/>
      <x v="9"/>
    </i>
    <i r="1" i="135">
      <x v="12"/>
      <x v="7"/>
      <x v="5"/>
      <x v="5"/>
      <x v="4"/>
      <x v="10"/>
    </i>
    <i i="136">
      <x v="136"/>
      <x v="4"/>
      <x v="3"/>
      <x v="5"/>
      <x v="5"/>
      <x v="4"/>
      <x v="6"/>
    </i>
    <i r="1" i="136">
      <x v="6"/>
      <x v="4"/>
      <x v="5"/>
      <x v="5"/>
      <x v="4"/>
      <x v="7"/>
    </i>
    <i r="1" i="136">
      <x v="8"/>
      <x v="5"/>
      <x v="5"/>
      <x v="5"/>
      <x v="4"/>
      <x v="8"/>
    </i>
    <i r="1" i="136">
      <x v="10"/>
      <x v="6"/>
      <x v="5"/>
      <x v="5"/>
      <x v="4"/>
      <x v="9"/>
    </i>
    <i r="1" i="136">
      <x v="12"/>
      <x v="7"/>
      <x v="5"/>
      <x v="5"/>
      <x v="4"/>
      <x v="10"/>
    </i>
    <i i="137">
      <x v="137"/>
      <x v="4"/>
      <x v="3"/>
      <x v="5"/>
      <x v="5"/>
      <x v="4"/>
      <x v="6"/>
    </i>
    <i r="1" i="137">
      <x v="6"/>
      <x v="4"/>
      <x v="5"/>
      <x v="5"/>
      <x v="4"/>
      <x v="7"/>
    </i>
    <i r="1" i="137">
      <x v="8"/>
      <x v="5"/>
      <x v="5"/>
      <x v="5"/>
      <x v="4"/>
      <x v="8"/>
    </i>
    <i r="1" i="137">
      <x v="10"/>
      <x v="6"/>
      <x v="5"/>
      <x v="5"/>
      <x v="4"/>
      <x v="9"/>
    </i>
    <i r="1" i="137">
      <x v="12"/>
      <x v="7"/>
      <x v="5"/>
      <x v="5"/>
      <x v="4"/>
      <x v="10"/>
    </i>
    <i i="138">
      <x v="138"/>
      <x v="4"/>
      <x v="3"/>
      <x v="5"/>
      <x v="5"/>
      <x v="4"/>
      <x v="6"/>
    </i>
    <i r="1" i="138">
      <x v="6"/>
      <x v="4"/>
      <x v="5"/>
      <x v="5"/>
      <x v="4"/>
      <x v="7"/>
    </i>
    <i r="1" i="138">
      <x v="8"/>
      <x v="5"/>
      <x v="5"/>
      <x v="5"/>
      <x v="4"/>
      <x v="8"/>
    </i>
    <i r="1" i="138">
      <x v="10"/>
      <x v="6"/>
      <x v="5"/>
      <x v="5"/>
      <x v="4"/>
      <x v="9"/>
    </i>
    <i r="1" i="138">
      <x v="12"/>
      <x v="7"/>
      <x v="5"/>
      <x v="5"/>
      <x v="4"/>
      <x v="10"/>
    </i>
    <i i="139">
      <x v="139"/>
      <x v="4"/>
      <x v="3"/>
      <x v="5"/>
      <x v="5"/>
      <x v="4"/>
      <x v="6"/>
    </i>
    <i r="1" i="139">
      <x v="6"/>
      <x v="4"/>
      <x v="5"/>
      <x v="5"/>
      <x v="4"/>
      <x v="7"/>
    </i>
    <i r="1" i="139">
      <x v="8"/>
      <x v="5"/>
      <x v="5"/>
      <x v="5"/>
      <x v="4"/>
      <x v="8"/>
    </i>
    <i r="1" i="139">
      <x v="10"/>
      <x v="6"/>
      <x v="5"/>
      <x v="5"/>
      <x v="4"/>
      <x v="9"/>
    </i>
    <i r="1" i="139">
      <x v="12"/>
      <x v="7"/>
      <x v="5"/>
      <x v="5"/>
      <x v="4"/>
      <x v="10"/>
    </i>
    <i i="140">
      <x v="140"/>
      <x v="4"/>
      <x v="3"/>
      <x v="5"/>
      <x v="5"/>
      <x v="4"/>
      <x v="6"/>
    </i>
    <i r="1" i="140">
      <x v="6"/>
      <x v="4"/>
      <x v="5"/>
      <x v="5"/>
      <x v="4"/>
      <x v="7"/>
    </i>
    <i r="1" i="140">
      <x v="8"/>
      <x v="5"/>
      <x v="5"/>
      <x v="5"/>
      <x v="4"/>
      <x v="8"/>
    </i>
    <i r="1" i="140">
      <x v="10"/>
      <x v="6"/>
      <x v="5"/>
      <x v="5"/>
      <x v="4"/>
      <x v="9"/>
    </i>
    <i r="1" i="140">
      <x v="12"/>
      <x v="7"/>
      <x v="5"/>
      <x v="5"/>
      <x v="4"/>
      <x v="10"/>
    </i>
    <i i="141">
      <x v="141"/>
      <x v="4"/>
      <x v="3"/>
      <x v="5"/>
      <x v="5"/>
      <x v="4"/>
      <x v="6"/>
    </i>
    <i r="1" i="141">
      <x v="6"/>
      <x v="4"/>
      <x v="5"/>
      <x v="5"/>
      <x v="4"/>
      <x v="7"/>
    </i>
    <i r="1" i="141">
      <x v="8"/>
      <x v="5"/>
      <x v="5"/>
      <x v="5"/>
      <x v="4"/>
      <x v="8"/>
    </i>
    <i r="1" i="141">
      <x v="10"/>
      <x v="6"/>
      <x v="5"/>
      <x v="5"/>
      <x v="4"/>
      <x v="9"/>
    </i>
    <i r="1" i="141">
      <x v="12"/>
      <x v="7"/>
      <x v="5"/>
      <x v="5"/>
      <x v="4"/>
      <x v="10"/>
    </i>
    <i i="142">
      <x v="142"/>
      <x v="4"/>
      <x v="3"/>
      <x v="5"/>
      <x v="5"/>
      <x v="4"/>
      <x v="6"/>
    </i>
    <i r="1" i="142">
      <x v="6"/>
      <x v="4"/>
      <x v="5"/>
      <x v="5"/>
      <x v="4"/>
      <x v="7"/>
    </i>
    <i r="1" i="142">
      <x v="8"/>
      <x v="5"/>
      <x v="5"/>
      <x v="5"/>
      <x v="4"/>
      <x v="8"/>
    </i>
    <i r="1" i="142">
      <x v="10"/>
      <x v="6"/>
      <x v="5"/>
      <x v="5"/>
      <x v="4"/>
      <x v="9"/>
    </i>
    <i r="1" i="142">
      <x v="12"/>
      <x v="7"/>
      <x v="5"/>
      <x v="5"/>
      <x v="4"/>
      <x v="10"/>
    </i>
    <i i="143">
      <x v="143"/>
      <x v="4"/>
      <x v="3"/>
      <x v="5"/>
      <x v="5"/>
      <x v="4"/>
      <x v="6"/>
    </i>
    <i r="1" i="143">
      <x v="6"/>
      <x v="4"/>
      <x v="5"/>
      <x v="5"/>
      <x v="4"/>
      <x v="7"/>
    </i>
    <i r="1" i="143">
      <x v="8"/>
      <x v="5"/>
      <x v="5"/>
      <x v="5"/>
      <x v="4"/>
      <x v="8"/>
    </i>
    <i r="1" i="143">
      <x v="10"/>
      <x v="6"/>
      <x v="5"/>
      <x v="5"/>
      <x v="4"/>
      <x v="9"/>
    </i>
    <i r="1" i="143">
      <x v="12"/>
      <x v="7"/>
      <x v="5"/>
      <x v="5"/>
      <x v="4"/>
      <x v="10"/>
    </i>
    <i i="144">
      <x v="144"/>
      <x v="4"/>
      <x v="3"/>
      <x v="5"/>
      <x v="5"/>
      <x v="4"/>
      <x v="6"/>
    </i>
    <i r="1" i="144">
      <x v="6"/>
      <x v="4"/>
      <x v="5"/>
      <x v="5"/>
      <x v="4"/>
      <x v="7"/>
    </i>
    <i r="1" i="144">
      <x v="8"/>
      <x v="5"/>
      <x v="5"/>
      <x v="5"/>
      <x v="4"/>
      <x v="8"/>
    </i>
    <i r="1" i="144">
      <x v="10"/>
      <x v="6"/>
      <x v="5"/>
      <x v="5"/>
      <x v="4"/>
      <x v="9"/>
    </i>
    <i r="1" i="144">
      <x v="12"/>
      <x v="7"/>
      <x v="5"/>
      <x v="5"/>
      <x v="4"/>
      <x v="10"/>
    </i>
    <i i="145">
      <x v="145"/>
      <x v="4"/>
      <x v="3"/>
      <x v="5"/>
      <x v="5"/>
      <x v="4"/>
      <x v="6"/>
    </i>
    <i r="1" i="145">
      <x v="6"/>
      <x v="4"/>
      <x v="5"/>
      <x v="5"/>
      <x v="4"/>
      <x v="7"/>
    </i>
    <i r="1" i="145">
      <x v="8"/>
      <x v="5"/>
      <x v="5"/>
      <x v="5"/>
      <x v="4"/>
      <x v="8"/>
    </i>
    <i r="1" i="145">
      <x v="10"/>
      <x v="6"/>
      <x v="5"/>
      <x v="5"/>
      <x v="4"/>
      <x v="9"/>
    </i>
    <i r="1" i="145">
      <x v="12"/>
      <x v="7"/>
      <x v="5"/>
      <x v="5"/>
      <x v="4"/>
      <x v="10"/>
    </i>
    <i i="146">
      <x v="146"/>
      <x v="4"/>
      <x v="3"/>
      <x v="5"/>
      <x v="5"/>
      <x v="4"/>
      <x v="6"/>
    </i>
    <i r="1" i="146">
      <x v="6"/>
      <x v="4"/>
      <x v="5"/>
      <x v="5"/>
      <x v="4"/>
      <x v="7"/>
    </i>
    <i r="1" i="146">
      <x v="8"/>
      <x v="5"/>
      <x v="5"/>
      <x v="5"/>
      <x v="4"/>
      <x v="8"/>
    </i>
    <i r="1" i="146">
      <x v="10"/>
      <x v="6"/>
      <x v="5"/>
      <x v="5"/>
      <x v="4"/>
      <x v="9"/>
    </i>
    <i r="1" i="146">
      <x v="12"/>
      <x v="7"/>
      <x v="5"/>
      <x v="5"/>
      <x v="4"/>
      <x v="10"/>
    </i>
    <i i="147">
      <x v="147"/>
      <x v="4"/>
      <x v="3"/>
      <x v="5"/>
      <x v="5"/>
      <x v="4"/>
      <x v="6"/>
    </i>
    <i r="1" i="147">
      <x v="6"/>
      <x v="4"/>
      <x v="5"/>
      <x v="5"/>
      <x v="4"/>
      <x v="7"/>
    </i>
    <i r="1" i="147">
      <x v="8"/>
      <x v="5"/>
      <x v="5"/>
      <x v="5"/>
      <x v="4"/>
      <x v="8"/>
    </i>
    <i r="1" i="147">
      <x v="10"/>
      <x v="6"/>
      <x v="5"/>
      <x v="5"/>
      <x v="4"/>
      <x v="9"/>
    </i>
    <i r="1" i="147">
      <x v="12"/>
      <x v="7"/>
      <x v="5"/>
      <x v="5"/>
      <x v="4"/>
      <x v="10"/>
    </i>
    <i i="148">
      <x v="148"/>
      <x v="4"/>
      <x v="3"/>
      <x v="5"/>
      <x v="5"/>
      <x v="4"/>
      <x v="6"/>
    </i>
    <i r="1" i="148">
      <x v="6"/>
      <x v="4"/>
      <x v="5"/>
      <x v="5"/>
      <x v="4"/>
      <x v="7"/>
    </i>
    <i r="1" i="148">
      <x v="8"/>
      <x v="5"/>
      <x v="5"/>
      <x v="5"/>
      <x v="4"/>
      <x v="8"/>
    </i>
    <i r="1" i="148">
      <x v="10"/>
      <x v="6"/>
      <x v="5"/>
      <x v="5"/>
      <x v="4"/>
      <x v="9"/>
    </i>
    <i r="1" i="148">
      <x v="12"/>
      <x v="7"/>
      <x v="5"/>
      <x v="5"/>
      <x v="4"/>
      <x v="10"/>
    </i>
    <i i="149">
      <x v="149"/>
      <x v="4"/>
      <x v="3"/>
      <x v="5"/>
      <x v="5"/>
      <x v="4"/>
      <x v="6"/>
    </i>
    <i r="1" i="149">
      <x v="6"/>
      <x v="4"/>
      <x v="5"/>
      <x v="5"/>
      <x v="4"/>
      <x v="7"/>
    </i>
    <i r="1" i="149">
      <x v="8"/>
      <x v="5"/>
      <x v="5"/>
      <x v="5"/>
      <x v="4"/>
      <x v="8"/>
    </i>
    <i r="1" i="149">
      <x v="10"/>
      <x v="6"/>
      <x v="5"/>
      <x v="5"/>
      <x v="4"/>
      <x v="9"/>
    </i>
    <i r="1" i="149">
      <x v="12"/>
      <x v="7"/>
      <x v="5"/>
      <x v="5"/>
      <x v="4"/>
      <x v="10"/>
    </i>
    <i i="150">
      <x v="150"/>
      <x v="4"/>
      <x v="3"/>
      <x v="5"/>
      <x v="5"/>
      <x v="4"/>
      <x v="6"/>
    </i>
    <i r="1" i="150">
      <x v="6"/>
      <x v="4"/>
      <x v="5"/>
      <x v="5"/>
      <x v="4"/>
      <x v="7"/>
    </i>
    <i r="1" i="150">
      <x v="8"/>
      <x v="5"/>
      <x v="5"/>
      <x v="5"/>
      <x v="4"/>
      <x v="8"/>
    </i>
    <i r="1" i="150">
      <x v="10"/>
      <x v="6"/>
      <x v="5"/>
      <x v="5"/>
      <x v="4"/>
      <x v="9"/>
    </i>
    <i r="1" i="150">
      <x v="12"/>
      <x v="7"/>
      <x v="5"/>
      <x v="5"/>
      <x v="4"/>
      <x v="10"/>
    </i>
    <i i="151">
      <x v="151"/>
      <x v="4"/>
      <x v="3"/>
      <x v="5"/>
      <x v="5"/>
      <x v="4"/>
      <x v="6"/>
    </i>
    <i r="1" i="151">
      <x v="6"/>
      <x v="4"/>
      <x v="5"/>
      <x v="5"/>
      <x v="4"/>
      <x v="7"/>
    </i>
    <i r="1" i="151">
      <x v="8"/>
      <x v="5"/>
      <x v="5"/>
      <x v="5"/>
      <x v="4"/>
      <x v="8"/>
    </i>
    <i r="1" i="151">
      <x v="10"/>
      <x v="6"/>
      <x v="5"/>
      <x v="5"/>
      <x v="4"/>
      <x v="9"/>
    </i>
    <i r="1" i="151">
      <x v="12"/>
      <x v="7"/>
      <x v="5"/>
      <x v="5"/>
      <x v="4"/>
      <x v="10"/>
    </i>
    <i i="152">
      <x v="152"/>
      <x v="4"/>
      <x v="3"/>
      <x v="5"/>
      <x v="5"/>
      <x v="4"/>
      <x v="6"/>
    </i>
    <i r="1" i="152">
      <x v="6"/>
      <x v="4"/>
      <x v="5"/>
      <x v="5"/>
      <x v="4"/>
      <x v="7"/>
    </i>
    <i r="1" i="152">
      <x v="8"/>
      <x v="5"/>
      <x v="5"/>
      <x v="5"/>
      <x v="4"/>
      <x v="8"/>
    </i>
    <i r="1" i="152">
      <x v="10"/>
      <x v="6"/>
      <x v="5"/>
      <x v="5"/>
      <x v="4"/>
      <x v="9"/>
    </i>
    <i r="1" i="152">
      <x v="12"/>
      <x v="7"/>
      <x v="5"/>
      <x v="5"/>
      <x v="4"/>
      <x v="10"/>
    </i>
    <i i="153">
      <x v="153"/>
      <x v="4"/>
      <x v="3"/>
      <x v="5"/>
      <x v="5"/>
      <x v="4"/>
      <x v="6"/>
    </i>
    <i r="1" i="153">
      <x v="6"/>
      <x v="4"/>
      <x v="5"/>
      <x v="5"/>
      <x v="4"/>
      <x v="7"/>
    </i>
    <i r="1" i="153">
      <x v="8"/>
      <x v="5"/>
      <x v="5"/>
      <x v="5"/>
      <x v="4"/>
      <x v="8"/>
    </i>
    <i r="1" i="153">
      <x v="10"/>
      <x v="6"/>
      <x v="5"/>
      <x v="5"/>
      <x v="4"/>
      <x v="9"/>
    </i>
    <i r="1" i="153">
      <x v="12"/>
      <x v="7"/>
      <x v="5"/>
      <x v="5"/>
      <x v="4"/>
      <x v="10"/>
    </i>
    <i i="154">
      <x v="154"/>
      <x v="4"/>
      <x v="3"/>
      <x v="5"/>
      <x v="5"/>
      <x v="4"/>
      <x v="6"/>
    </i>
    <i r="1" i="154">
      <x v="6"/>
      <x v="4"/>
      <x v="5"/>
      <x v="5"/>
      <x v="4"/>
      <x v="7"/>
    </i>
    <i r="1" i="154">
      <x v="8"/>
      <x v="5"/>
      <x v="5"/>
      <x v="5"/>
      <x v="4"/>
      <x v="8"/>
    </i>
    <i r="1" i="154">
      <x v="10"/>
      <x v="6"/>
      <x v="5"/>
      <x v="5"/>
      <x v="4"/>
      <x v="9"/>
    </i>
    <i r="1" i="154">
      <x v="12"/>
      <x v="7"/>
      <x v="5"/>
      <x v="5"/>
      <x v="4"/>
      <x v="10"/>
    </i>
    <i i="155">
      <x v="155"/>
      <x v="4"/>
      <x v="3"/>
      <x v="5"/>
      <x v="5"/>
      <x v="4"/>
      <x v="6"/>
    </i>
    <i r="1" i="155">
      <x v="6"/>
      <x v="4"/>
      <x v="5"/>
      <x v="5"/>
      <x v="4"/>
      <x v="7"/>
    </i>
    <i r="1" i="155">
      <x v="8"/>
      <x v="5"/>
      <x v="5"/>
      <x v="5"/>
      <x v="4"/>
      <x v="8"/>
    </i>
    <i r="1" i="155">
      <x v="10"/>
      <x v="6"/>
      <x v="5"/>
      <x v="5"/>
      <x v="4"/>
      <x v="9"/>
    </i>
    <i r="1" i="155">
      <x v="12"/>
      <x v="7"/>
      <x v="5"/>
      <x v="5"/>
      <x v="4"/>
      <x v="10"/>
    </i>
    <i i="156">
      <x v="156"/>
      <x v="4"/>
      <x v="3"/>
      <x v="5"/>
      <x v="5"/>
      <x v="4"/>
      <x v="6"/>
    </i>
    <i r="1" i="156">
      <x v="6"/>
      <x v="4"/>
      <x v="5"/>
      <x v="5"/>
      <x v="4"/>
      <x v="7"/>
    </i>
    <i r="1" i="156">
      <x v="8"/>
      <x v="5"/>
      <x v="5"/>
      <x v="5"/>
      <x v="4"/>
      <x v="8"/>
    </i>
    <i r="1" i="156">
      <x v="10"/>
      <x v="6"/>
      <x v="5"/>
      <x v="5"/>
      <x v="4"/>
      <x v="9"/>
    </i>
    <i r="1" i="156">
      <x v="12"/>
      <x v="7"/>
      <x v="5"/>
      <x v="5"/>
      <x v="4"/>
      <x v="10"/>
    </i>
    <i i="157">
      <x v="157"/>
      <x v="4"/>
      <x v="3"/>
      <x v="5"/>
      <x v="5"/>
      <x v="4"/>
      <x v="6"/>
    </i>
    <i r="1" i="157">
      <x v="6"/>
      <x v="4"/>
      <x v="5"/>
      <x v="5"/>
      <x v="4"/>
      <x v="7"/>
    </i>
    <i r="1" i="157">
      <x v="8"/>
      <x v="5"/>
      <x v="5"/>
      <x v="5"/>
      <x v="4"/>
      <x v="8"/>
    </i>
    <i r="1" i="157">
      <x v="10"/>
      <x v="6"/>
      <x v="5"/>
      <x v="5"/>
      <x v="4"/>
      <x v="9"/>
    </i>
    <i r="1" i="157">
      <x v="12"/>
      <x v="7"/>
      <x v="5"/>
      <x v="5"/>
      <x v="4"/>
      <x v="10"/>
    </i>
    <i i="158">
      <x v="158"/>
      <x v="4"/>
      <x v="3"/>
      <x v="5"/>
      <x v="5"/>
      <x v="4"/>
      <x v="6"/>
    </i>
    <i r="1" i="158">
      <x v="6"/>
      <x v="4"/>
      <x v="5"/>
      <x v="5"/>
      <x v="4"/>
      <x v="7"/>
    </i>
    <i r="1" i="158">
      <x v="8"/>
      <x v="5"/>
      <x v="5"/>
      <x v="5"/>
      <x v="4"/>
      <x v="8"/>
    </i>
    <i r="1" i="158">
      <x v="10"/>
      <x v="6"/>
      <x v="5"/>
      <x v="5"/>
      <x v="4"/>
      <x v="9"/>
    </i>
    <i r="1" i="158">
      <x v="12"/>
      <x v="7"/>
      <x v="5"/>
      <x v="5"/>
      <x v="4"/>
      <x v="10"/>
    </i>
    <i i="159">
      <x v="159"/>
      <x v="4"/>
      <x v="3"/>
      <x v="5"/>
      <x v="5"/>
      <x v="4"/>
      <x v="6"/>
    </i>
    <i r="1" i="159">
      <x v="6"/>
      <x v="4"/>
      <x v="5"/>
      <x v="5"/>
      <x v="4"/>
      <x v="7"/>
    </i>
    <i r="1" i="159">
      <x v="8"/>
      <x v="5"/>
      <x v="5"/>
      <x v="5"/>
      <x v="4"/>
      <x v="8"/>
    </i>
    <i r="1" i="159">
      <x v="10"/>
      <x v="6"/>
      <x v="5"/>
      <x v="5"/>
      <x v="4"/>
      <x v="9"/>
    </i>
    <i r="1" i="159">
      <x v="12"/>
      <x v="7"/>
      <x v="5"/>
      <x v="5"/>
      <x v="4"/>
      <x v="10"/>
    </i>
    <i i="160">
      <x v="160"/>
      <x v="4"/>
      <x v="3"/>
      <x v="5"/>
      <x v="5"/>
      <x v="4"/>
      <x v="6"/>
    </i>
    <i r="1" i="160">
      <x v="6"/>
      <x v="4"/>
      <x v="5"/>
      <x v="5"/>
      <x v="4"/>
      <x v="7"/>
    </i>
    <i r="1" i="160">
      <x v="8"/>
      <x v="5"/>
      <x v="5"/>
      <x v="5"/>
      <x v="4"/>
      <x v="8"/>
    </i>
    <i r="1" i="160">
      <x v="10"/>
      <x v="6"/>
      <x v="5"/>
      <x v="5"/>
      <x v="4"/>
      <x v="9"/>
    </i>
    <i r="1" i="160">
      <x v="12"/>
      <x v="7"/>
      <x v="5"/>
      <x v="5"/>
      <x v="4"/>
      <x v="10"/>
    </i>
    <i i="161">
      <x v="161"/>
      <x v="4"/>
      <x v="3"/>
      <x v="5"/>
      <x v="5"/>
      <x v="4"/>
      <x v="6"/>
    </i>
    <i r="1" i="161">
      <x v="6"/>
      <x v="4"/>
      <x v="5"/>
      <x v="5"/>
      <x v="4"/>
      <x v="7"/>
    </i>
    <i r="1" i="161">
      <x v="8"/>
      <x v="5"/>
      <x v="5"/>
      <x v="5"/>
      <x v="4"/>
      <x v="8"/>
    </i>
    <i r="1" i="161">
      <x v="10"/>
      <x v="6"/>
      <x v="5"/>
      <x v="5"/>
      <x v="4"/>
      <x v="9"/>
    </i>
    <i r="1" i="161">
      <x v="12"/>
      <x v="7"/>
      <x v="5"/>
      <x v="5"/>
      <x v="4"/>
      <x v="10"/>
    </i>
    <i i="162">
      <x v="162"/>
      <x v="4"/>
      <x v="3"/>
      <x v="5"/>
      <x v="5"/>
      <x v="4"/>
      <x v="6"/>
    </i>
    <i r="1" i="162">
      <x v="6"/>
      <x v="4"/>
      <x v="5"/>
      <x v="5"/>
      <x v="4"/>
      <x v="7"/>
    </i>
    <i r="1" i="162">
      <x v="8"/>
      <x v="5"/>
      <x v="5"/>
      <x v="5"/>
      <x v="4"/>
      <x v="8"/>
    </i>
    <i r="1" i="162">
      <x v="10"/>
      <x v="6"/>
      <x v="5"/>
      <x v="5"/>
      <x v="4"/>
      <x v="9"/>
    </i>
    <i r="1" i="162">
      <x v="12"/>
      <x v="7"/>
      <x v="5"/>
      <x v="5"/>
      <x v="4"/>
      <x v="10"/>
    </i>
    <i i="163">
      <x v="163"/>
      <x v="4"/>
      <x v="3"/>
      <x v="5"/>
      <x v="5"/>
      <x v="4"/>
      <x v="6"/>
    </i>
    <i r="1" i="163">
      <x v="6"/>
      <x v="4"/>
      <x v="5"/>
      <x v="5"/>
      <x v="4"/>
      <x v="7"/>
    </i>
    <i r="1" i="163">
      <x v="8"/>
      <x v="5"/>
      <x v="5"/>
      <x v="5"/>
      <x v="4"/>
      <x v="8"/>
    </i>
    <i r="1" i="163">
      <x v="10"/>
      <x v="6"/>
      <x v="5"/>
      <x v="5"/>
      <x v="4"/>
      <x v="9"/>
    </i>
    <i r="1" i="163">
      <x v="12"/>
      <x v="7"/>
      <x v="5"/>
      <x v="5"/>
      <x v="4"/>
      <x v="10"/>
    </i>
    <i i="164">
      <x v="164"/>
      <x v="4"/>
      <x v="3"/>
      <x v="5"/>
      <x v="5"/>
      <x v="4"/>
      <x v="6"/>
    </i>
    <i r="1" i="164">
      <x v="6"/>
      <x v="4"/>
      <x v="5"/>
      <x v="5"/>
      <x v="4"/>
      <x v="7"/>
    </i>
    <i r="1" i="164">
      <x v="8"/>
      <x v="5"/>
      <x v="5"/>
      <x v="5"/>
      <x v="4"/>
      <x v="8"/>
    </i>
    <i r="1" i="164">
      <x v="10"/>
      <x v="6"/>
      <x v="5"/>
      <x v="5"/>
      <x v="4"/>
      <x v="9"/>
    </i>
    <i r="1" i="164">
      <x v="12"/>
      <x v="7"/>
      <x v="5"/>
      <x v="5"/>
      <x v="4"/>
      <x v="10"/>
    </i>
    <i i="165">
      <x v="165"/>
      <x v="4"/>
      <x v="3"/>
      <x v="5"/>
      <x v="5"/>
      <x v="4"/>
      <x v="6"/>
    </i>
    <i r="1" i="165">
      <x v="6"/>
      <x v="4"/>
      <x v="5"/>
      <x v="5"/>
      <x v="4"/>
      <x v="7"/>
    </i>
    <i r="1" i="165">
      <x v="8"/>
      <x v="5"/>
      <x v="5"/>
      <x v="5"/>
      <x v="4"/>
      <x v="8"/>
    </i>
    <i r="1" i="165">
      <x v="10"/>
      <x v="6"/>
      <x v="5"/>
      <x v="5"/>
      <x v="4"/>
      <x v="9"/>
    </i>
    <i r="1" i="165">
      <x v="12"/>
      <x v="7"/>
      <x v="5"/>
      <x v="5"/>
      <x v="4"/>
      <x v="10"/>
    </i>
    <i i="166">
      <x v="166"/>
      <x v="4"/>
      <x v="3"/>
      <x v="5"/>
      <x v="5"/>
      <x v="4"/>
      <x v="6"/>
    </i>
    <i r="1" i="166">
      <x v="6"/>
      <x v="4"/>
      <x v="5"/>
      <x v="5"/>
      <x v="4"/>
      <x v="7"/>
    </i>
    <i r="1" i="166">
      <x v="8"/>
      <x v="5"/>
      <x v="5"/>
      <x v="5"/>
      <x v="4"/>
      <x v="8"/>
    </i>
    <i r="1" i="166">
      <x v="10"/>
      <x v="6"/>
      <x v="5"/>
      <x v="5"/>
      <x v="4"/>
      <x v="9"/>
    </i>
    <i r="1" i="166">
      <x v="12"/>
      <x v="7"/>
      <x v="5"/>
      <x v="5"/>
      <x v="4"/>
      <x v="10"/>
    </i>
    <i i="167">
      <x v="167"/>
      <x v="4"/>
      <x v="3"/>
      <x v="5"/>
      <x v="5"/>
      <x v="4"/>
      <x v="6"/>
    </i>
    <i r="1" i="167">
      <x v="6"/>
      <x v="4"/>
      <x v="5"/>
      <x v="5"/>
      <x v="4"/>
      <x v="7"/>
    </i>
    <i r="1" i="167">
      <x v="8"/>
      <x v="5"/>
      <x v="5"/>
      <x v="5"/>
      <x v="4"/>
      <x v="8"/>
    </i>
    <i r="1" i="167">
      <x v="10"/>
      <x v="6"/>
      <x v="5"/>
      <x v="5"/>
      <x v="4"/>
      <x v="9"/>
    </i>
    <i r="1" i="167">
      <x v="12"/>
      <x v="7"/>
      <x v="5"/>
      <x v="5"/>
      <x v="4"/>
      <x v="10"/>
    </i>
    <i i="168">
      <x v="168"/>
      <x v="4"/>
      <x v="3"/>
      <x v="5"/>
      <x v="5"/>
      <x v="4"/>
      <x v="6"/>
    </i>
    <i r="1" i="168">
      <x v="6"/>
      <x v="4"/>
      <x v="5"/>
      <x v="5"/>
      <x v="4"/>
      <x v="7"/>
    </i>
    <i r="1" i="168">
      <x v="8"/>
      <x v="5"/>
      <x v="5"/>
      <x v="5"/>
      <x v="4"/>
      <x v="8"/>
    </i>
    <i r="1" i="168">
      <x v="10"/>
      <x v="6"/>
      <x v="5"/>
      <x v="5"/>
      <x v="4"/>
      <x v="9"/>
    </i>
    <i r="1" i="168">
      <x v="12"/>
      <x v="7"/>
      <x v="5"/>
      <x v="5"/>
      <x v="4"/>
      <x v="10"/>
    </i>
    <i i="169">
      <x v="169"/>
      <x v="4"/>
      <x v="3"/>
      <x v="5"/>
      <x v="5"/>
      <x v="4"/>
      <x v="6"/>
    </i>
    <i r="1" i="169">
      <x v="6"/>
      <x v="4"/>
      <x v="5"/>
      <x v="5"/>
      <x v="4"/>
      <x v="7"/>
    </i>
    <i r="1" i="169">
      <x v="8"/>
      <x v="5"/>
      <x v="5"/>
      <x v="5"/>
      <x v="4"/>
      <x v="8"/>
    </i>
    <i r="1" i="169">
      <x v="10"/>
      <x v="6"/>
      <x v="5"/>
      <x v="5"/>
      <x v="4"/>
      <x v="9"/>
    </i>
    <i r="1" i="169">
      <x v="12"/>
      <x v="7"/>
      <x v="5"/>
      <x v="5"/>
      <x v="4"/>
      <x v="10"/>
    </i>
    <i i="170">
      <x v="170"/>
      <x v="4"/>
      <x v="3"/>
      <x v="5"/>
      <x v="5"/>
      <x v="4"/>
      <x v="6"/>
    </i>
    <i r="1" i="170">
      <x v="6"/>
      <x v="4"/>
      <x v="5"/>
      <x v="5"/>
      <x v="4"/>
      <x v="7"/>
    </i>
    <i r="1" i="170">
      <x v="8"/>
      <x v="5"/>
      <x v="5"/>
      <x v="5"/>
      <x v="4"/>
      <x v="8"/>
    </i>
    <i r="1" i="170">
      <x v="10"/>
      <x v="6"/>
      <x v="5"/>
      <x v="5"/>
      <x v="4"/>
      <x v="9"/>
    </i>
    <i r="1" i="170">
      <x v="12"/>
      <x v="7"/>
      <x v="5"/>
      <x v="5"/>
      <x v="4"/>
      <x v="10"/>
    </i>
    <i i="171">
      <x v="171"/>
      <x v="4"/>
      <x v="3"/>
      <x v="5"/>
      <x v="5"/>
      <x v="4"/>
      <x v="6"/>
    </i>
    <i r="1" i="171">
      <x v="6"/>
      <x v="4"/>
      <x v="5"/>
      <x v="5"/>
      <x v="4"/>
      <x v="7"/>
    </i>
    <i r="1" i="171">
      <x v="8"/>
      <x v="5"/>
      <x v="5"/>
      <x v="5"/>
      <x v="4"/>
      <x v="8"/>
    </i>
    <i r="1" i="171">
      <x v="10"/>
      <x v="6"/>
      <x v="5"/>
      <x v="5"/>
      <x v="4"/>
      <x v="9"/>
    </i>
    <i r="1" i="171">
      <x v="12"/>
      <x v="7"/>
      <x v="5"/>
      <x v="5"/>
      <x v="4"/>
      <x v="10"/>
    </i>
    <i i="172">
      <x v="172"/>
      <x v="4"/>
      <x v="3"/>
      <x v="5"/>
      <x v="5"/>
      <x v="4"/>
      <x v="6"/>
    </i>
    <i r="1" i="172">
      <x v="6"/>
      <x v="4"/>
      <x v="5"/>
      <x v="5"/>
      <x v="4"/>
      <x v="7"/>
    </i>
    <i r="1" i="172">
      <x v="8"/>
      <x v="5"/>
      <x v="5"/>
      <x v="5"/>
      <x v="4"/>
      <x v="8"/>
    </i>
    <i r="1" i="172">
      <x v="10"/>
      <x v="6"/>
      <x v="5"/>
      <x v="5"/>
      <x v="4"/>
      <x v="9"/>
    </i>
    <i r="1" i="172">
      <x v="12"/>
      <x v="7"/>
      <x v="5"/>
      <x v="5"/>
      <x v="4"/>
      <x v="10"/>
    </i>
    <i i="173">
      <x v="173"/>
      <x v="4"/>
      <x v="3"/>
      <x v="5"/>
      <x v="5"/>
      <x v="4"/>
      <x v="6"/>
    </i>
    <i r="1" i="173">
      <x v="6"/>
      <x v="4"/>
      <x v="5"/>
      <x v="5"/>
      <x v="4"/>
      <x v="7"/>
    </i>
    <i r="1" i="173">
      <x v="8"/>
      <x v="5"/>
      <x v="5"/>
      <x v="5"/>
      <x v="4"/>
      <x v="8"/>
    </i>
    <i r="1" i="173">
      <x v="10"/>
      <x v="6"/>
      <x v="5"/>
      <x v="5"/>
      <x v="4"/>
      <x v="9"/>
    </i>
    <i r="1" i="173">
      <x v="12"/>
      <x v="7"/>
      <x v="5"/>
      <x v="5"/>
      <x v="4"/>
      <x v="10"/>
    </i>
    <i i="174">
      <x v="174"/>
      <x v="4"/>
      <x v="3"/>
      <x v="5"/>
      <x v="5"/>
      <x v="4"/>
      <x v="6"/>
    </i>
    <i r="1" i="174">
      <x v="6"/>
      <x v="4"/>
      <x v="5"/>
      <x v="5"/>
      <x v="4"/>
      <x v="7"/>
    </i>
    <i r="1" i="174">
      <x v="8"/>
      <x v="5"/>
      <x v="5"/>
      <x v="5"/>
      <x v="4"/>
      <x v="8"/>
    </i>
    <i r="1" i="174">
      <x v="10"/>
      <x v="6"/>
      <x v="5"/>
      <x v="5"/>
      <x v="4"/>
      <x v="9"/>
    </i>
    <i r="1" i="174">
      <x v="12"/>
      <x v="7"/>
      <x v="5"/>
      <x v="5"/>
      <x v="4"/>
      <x v="10"/>
    </i>
    <i i="175">
      <x v="175"/>
      <x v="4"/>
      <x v="3"/>
      <x v="5"/>
      <x v="5"/>
      <x v="4"/>
      <x v="6"/>
    </i>
    <i r="1" i="175">
      <x v="6"/>
      <x v="4"/>
      <x v="5"/>
      <x v="5"/>
      <x v="4"/>
      <x v="7"/>
    </i>
    <i r="1" i="175">
      <x v="8"/>
      <x v="5"/>
      <x v="5"/>
      <x v="5"/>
      <x v="4"/>
      <x v="8"/>
    </i>
    <i r="1" i="175">
      <x v="10"/>
      <x v="6"/>
      <x v="5"/>
      <x v="5"/>
      <x v="4"/>
      <x v="9"/>
    </i>
    <i r="1" i="175">
      <x v="12"/>
      <x v="7"/>
      <x v="5"/>
      <x v="5"/>
      <x v="4"/>
      <x v="10"/>
    </i>
    <i i="176">
      <x v="176"/>
      <x v="4"/>
      <x v="3"/>
      <x v="5"/>
      <x v="5"/>
      <x v="4"/>
      <x v="6"/>
    </i>
    <i r="1" i="176">
      <x v="6"/>
      <x v="4"/>
      <x v="5"/>
      <x v="5"/>
      <x v="4"/>
      <x v="7"/>
    </i>
    <i r="1" i="176">
      <x v="8"/>
      <x v="5"/>
      <x v="5"/>
      <x v="5"/>
      <x v="4"/>
      <x v="8"/>
    </i>
    <i r="1" i="176">
      <x v="10"/>
      <x v="6"/>
      <x v="5"/>
      <x v="5"/>
      <x v="4"/>
      <x v="9"/>
    </i>
    <i r="1" i="176">
      <x v="12"/>
      <x v="7"/>
      <x v="5"/>
      <x v="5"/>
      <x v="4"/>
      <x v="10"/>
    </i>
    <i i="177">
      <x v="177"/>
      <x v="4"/>
      <x v="3"/>
      <x v="5"/>
      <x v="5"/>
      <x v="4"/>
      <x v="6"/>
    </i>
    <i r="1" i="177">
      <x v="6"/>
      <x v="4"/>
      <x v="5"/>
      <x v="5"/>
      <x v="4"/>
      <x v="7"/>
    </i>
    <i r="1" i="177">
      <x v="8"/>
      <x v="5"/>
      <x v="5"/>
      <x v="5"/>
      <x v="4"/>
      <x v="8"/>
    </i>
    <i r="1" i="177">
      <x v="10"/>
      <x v="6"/>
      <x v="5"/>
      <x v="5"/>
      <x v="4"/>
      <x v="9"/>
    </i>
    <i r="1" i="177">
      <x v="12"/>
      <x v="7"/>
      <x v="5"/>
      <x v="5"/>
      <x v="4"/>
      <x v="10"/>
    </i>
    <i i="178">
      <x v="178"/>
      <x v="4"/>
      <x v="3"/>
      <x v="5"/>
      <x v="5"/>
      <x v="4"/>
      <x v="6"/>
    </i>
    <i r="1" i="178">
      <x v="6"/>
      <x v="4"/>
      <x v="5"/>
      <x v="5"/>
      <x v="4"/>
      <x v="7"/>
    </i>
    <i r="1" i="178">
      <x v="8"/>
      <x v="5"/>
      <x v="5"/>
      <x v="5"/>
      <x v="4"/>
      <x v="8"/>
    </i>
    <i r="1" i="178">
      <x v="10"/>
      <x v="6"/>
      <x v="5"/>
      <x v="5"/>
      <x v="4"/>
      <x v="9"/>
    </i>
    <i r="1" i="178">
      <x v="12"/>
      <x v="7"/>
      <x v="5"/>
      <x v="5"/>
      <x v="4"/>
      <x v="10"/>
    </i>
    <i i="179">
      <x v="179"/>
      <x v="4"/>
      <x v="3"/>
      <x v="5"/>
      <x v="5"/>
      <x v="4"/>
      <x v="6"/>
    </i>
    <i r="1" i="179">
      <x v="6"/>
      <x v="4"/>
      <x v="5"/>
      <x v="5"/>
      <x v="4"/>
      <x v="7"/>
    </i>
    <i r="1" i="179">
      <x v="8"/>
      <x v="5"/>
      <x v="5"/>
      <x v="5"/>
      <x v="4"/>
      <x v="8"/>
    </i>
    <i r="1" i="179">
      <x v="10"/>
      <x v="6"/>
      <x v="5"/>
      <x v="5"/>
      <x v="4"/>
      <x v="9"/>
    </i>
    <i r="1" i="179">
      <x v="12"/>
      <x v="7"/>
      <x v="5"/>
      <x v="5"/>
      <x v="4"/>
      <x v="10"/>
    </i>
    <i i="180">
      <x v="180"/>
      <x v="4"/>
      <x v="3"/>
      <x v="5"/>
      <x v="5"/>
      <x v="4"/>
      <x v="6"/>
    </i>
    <i r="1" i="180">
      <x v="6"/>
      <x v="4"/>
      <x v="5"/>
      <x v="5"/>
      <x v="4"/>
      <x v="7"/>
    </i>
    <i r="1" i="180">
      <x v="8"/>
      <x v="5"/>
      <x v="5"/>
      <x v="5"/>
      <x v="4"/>
      <x v="8"/>
    </i>
    <i r="1" i="180">
      <x v="10"/>
      <x v="6"/>
      <x v="5"/>
      <x v="5"/>
      <x v="4"/>
      <x v="9"/>
    </i>
    <i r="1" i="180">
      <x v="12"/>
      <x v="7"/>
      <x v="5"/>
      <x v="5"/>
      <x v="4"/>
      <x v="10"/>
    </i>
    <i i="181">
      <x v="181"/>
      <x v="4"/>
      <x v="3"/>
      <x v="5"/>
      <x v="5"/>
      <x v="4"/>
      <x v="6"/>
    </i>
    <i r="1" i="181">
      <x v="6"/>
      <x v="4"/>
      <x v="5"/>
      <x v="5"/>
      <x v="4"/>
      <x v="7"/>
    </i>
    <i r="1" i="181">
      <x v="8"/>
      <x v="5"/>
      <x v="5"/>
      <x v="5"/>
      <x v="4"/>
      <x v="8"/>
    </i>
    <i r="1" i="181">
      <x v="10"/>
      <x v="6"/>
      <x v="5"/>
      <x v="5"/>
      <x v="4"/>
      <x v="9"/>
    </i>
    <i r="1" i="181">
      <x v="12"/>
      <x v="7"/>
      <x v="5"/>
      <x v="5"/>
      <x v="4"/>
      <x v="10"/>
    </i>
    <i i="182">
      <x v="182"/>
      <x v="4"/>
      <x v="3"/>
      <x v="5"/>
      <x v="5"/>
      <x v="4"/>
      <x v="6"/>
    </i>
    <i r="1" i="182">
      <x v="6"/>
      <x v="4"/>
      <x v="5"/>
      <x v="5"/>
      <x v="4"/>
      <x v="7"/>
    </i>
    <i r="1" i="182">
      <x v="8"/>
      <x v="5"/>
      <x v="5"/>
      <x v="5"/>
      <x v="4"/>
      <x v="8"/>
    </i>
    <i r="1" i="182">
      <x v="10"/>
      <x v="6"/>
      <x v="5"/>
      <x v="5"/>
      <x v="4"/>
      <x v="9"/>
    </i>
    <i r="1" i="182">
      <x v="12"/>
      <x v="7"/>
      <x v="5"/>
      <x v="5"/>
      <x v="4"/>
      <x v="10"/>
    </i>
    <i i="183">
      <x v="183"/>
      <x v="4"/>
      <x v="3"/>
      <x v="5"/>
      <x v="5"/>
      <x v="4"/>
      <x v="6"/>
    </i>
    <i r="1" i="183">
      <x v="6"/>
      <x v="4"/>
      <x v="5"/>
      <x v="5"/>
      <x v="4"/>
      <x v="7"/>
    </i>
    <i r="1" i="183">
      <x v="8"/>
      <x v="5"/>
      <x v="5"/>
      <x v="5"/>
      <x v="4"/>
      <x v="8"/>
    </i>
    <i r="1" i="183">
      <x v="10"/>
      <x v="6"/>
      <x v="5"/>
      <x v="5"/>
      <x v="4"/>
      <x v="9"/>
    </i>
    <i r="1" i="183">
      <x v="12"/>
      <x v="7"/>
      <x v="5"/>
      <x v="5"/>
      <x v="4"/>
      <x v="10"/>
    </i>
    <i i="184">
      <x v="184"/>
      <x v="4"/>
      <x v="3"/>
      <x v="5"/>
      <x v="5"/>
      <x v="4"/>
      <x v="6"/>
    </i>
    <i r="1" i="184">
      <x v="6"/>
      <x v="4"/>
      <x v="5"/>
      <x v="5"/>
      <x v="4"/>
      <x v="7"/>
    </i>
    <i r="1" i="184">
      <x v="8"/>
      <x v="5"/>
      <x v="5"/>
      <x v="5"/>
      <x v="4"/>
      <x v="8"/>
    </i>
    <i r="1" i="184">
      <x v="10"/>
      <x v="6"/>
      <x v="5"/>
      <x v="5"/>
      <x v="4"/>
      <x v="9"/>
    </i>
    <i r="1" i="184">
      <x v="12"/>
      <x v="7"/>
      <x v="5"/>
      <x v="5"/>
      <x v="4"/>
      <x v="10"/>
    </i>
    <i i="185">
      <x v="185"/>
      <x v="4"/>
      <x v="3"/>
      <x v="5"/>
      <x v="5"/>
      <x v="4"/>
      <x v="6"/>
    </i>
    <i r="1" i="185">
      <x v="6"/>
      <x v="4"/>
      <x v="5"/>
      <x v="5"/>
      <x v="4"/>
      <x v="7"/>
    </i>
    <i r="1" i="185">
      <x v="8"/>
      <x v="5"/>
      <x v="5"/>
      <x v="5"/>
      <x v="4"/>
      <x v="8"/>
    </i>
    <i r="1" i="185">
      <x v="10"/>
      <x v="6"/>
      <x v="5"/>
      <x v="5"/>
      <x v="4"/>
      <x v="9"/>
    </i>
    <i r="1" i="185">
      <x v="12"/>
      <x v="7"/>
      <x v="5"/>
      <x v="5"/>
      <x v="4"/>
      <x v="10"/>
    </i>
    <i i="186">
      <x v="186"/>
      <x v="4"/>
      <x v="3"/>
      <x v="5"/>
      <x v="5"/>
      <x v="4"/>
      <x v="6"/>
    </i>
    <i r="1" i="186">
      <x v="6"/>
      <x v="4"/>
      <x v="5"/>
      <x v="5"/>
      <x v="4"/>
      <x v="7"/>
    </i>
    <i r="1" i="186">
      <x v="8"/>
      <x v="5"/>
      <x v="5"/>
      <x v="5"/>
      <x v="4"/>
      <x v="8"/>
    </i>
    <i r="1" i="186">
      <x v="10"/>
      <x v="6"/>
      <x v="5"/>
      <x v="5"/>
      <x v="4"/>
      <x v="9"/>
    </i>
    <i r="1" i="186">
      <x v="12"/>
      <x v="7"/>
      <x v="5"/>
      <x v="5"/>
      <x v="4"/>
      <x v="10"/>
    </i>
    <i i="187">
      <x v="187"/>
      <x v="4"/>
      <x v="3"/>
      <x v="5"/>
      <x v="5"/>
      <x v="4"/>
      <x v="6"/>
    </i>
    <i r="1" i="187">
      <x v="6"/>
      <x v="4"/>
      <x v="5"/>
      <x v="5"/>
      <x v="4"/>
      <x v="7"/>
    </i>
    <i r="1" i="187">
      <x v="8"/>
      <x v="5"/>
      <x v="5"/>
      <x v="5"/>
      <x v="4"/>
      <x v="8"/>
    </i>
    <i r="1" i="187">
      <x v="10"/>
      <x v="6"/>
      <x v="5"/>
      <x v="5"/>
      <x v="4"/>
      <x v="9"/>
    </i>
    <i r="1" i="187">
      <x v="12"/>
      <x v="7"/>
      <x v="5"/>
      <x v="5"/>
      <x v="4"/>
      <x v="10"/>
    </i>
    <i i="188">
      <x v="188"/>
      <x v="4"/>
      <x v="3"/>
      <x v="5"/>
      <x v="5"/>
      <x v="4"/>
      <x v="6"/>
    </i>
    <i r="1" i="188">
      <x v="6"/>
      <x v="4"/>
      <x v="5"/>
      <x v="5"/>
      <x v="4"/>
      <x v="7"/>
    </i>
    <i r="1" i="188">
      <x v="8"/>
      <x v="5"/>
      <x v="5"/>
      <x v="5"/>
      <x v="4"/>
      <x v="8"/>
    </i>
    <i r="1" i="188">
      <x v="10"/>
      <x v="6"/>
      <x v="5"/>
      <x v="5"/>
      <x v="4"/>
      <x v="9"/>
    </i>
    <i r="1" i="188">
      <x v="12"/>
      <x v="7"/>
      <x v="5"/>
      <x v="5"/>
      <x v="4"/>
      <x v="10"/>
    </i>
    <i i="189">
      <x v="189"/>
      <x v="4"/>
      <x v="3"/>
      <x v="5"/>
      <x v="5"/>
      <x v="4"/>
      <x v="6"/>
    </i>
    <i r="1" i="189">
      <x v="6"/>
      <x v="4"/>
      <x v="5"/>
      <x v="5"/>
      <x v="4"/>
      <x v="7"/>
    </i>
    <i r="1" i="189">
      <x v="8"/>
      <x v="5"/>
      <x v="5"/>
      <x v="5"/>
      <x v="4"/>
      <x v="8"/>
    </i>
    <i r="1" i="189">
      <x v="10"/>
      <x v="6"/>
      <x v="5"/>
      <x v="5"/>
      <x v="4"/>
      <x v="9"/>
    </i>
    <i r="1" i="189">
      <x v="12"/>
      <x v="7"/>
      <x v="5"/>
      <x v="5"/>
      <x v="4"/>
      <x v="10"/>
    </i>
    <i i="190">
      <x v="190"/>
      <x v="4"/>
      <x v="3"/>
      <x v="5"/>
      <x v="5"/>
      <x v="4"/>
      <x v="6"/>
    </i>
    <i r="1" i="190">
      <x v="6"/>
      <x v="4"/>
      <x v="5"/>
      <x v="5"/>
      <x v="4"/>
      <x v="7"/>
    </i>
    <i r="1" i="190">
      <x v="8"/>
      <x v="5"/>
      <x v="5"/>
      <x v="5"/>
      <x v="4"/>
      <x v="8"/>
    </i>
    <i r="1" i="190">
      <x v="10"/>
      <x v="6"/>
      <x v="5"/>
      <x v="5"/>
      <x v="4"/>
      <x v="9"/>
    </i>
    <i r="1" i="190">
      <x v="12"/>
      <x v="7"/>
      <x v="5"/>
      <x v="5"/>
      <x v="4"/>
      <x v="10"/>
    </i>
    <i i="191">
      <x v="191"/>
      <x v="4"/>
      <x v="3"/>
      <x v="5"/>
      <x v="5"/>
      <x v="4"/>
      <x v="6"/>
    </i>
    <i r="1" i="191">
      <x v="6"/>
      <x v="4"/>
      <x v="5"/>
      <x v="5"/>
      <x v="4"/>
      <x v="7"/>
    </i>
    <i r="1" i="191">
      <x v="8"/>
      <x v="5"/>
      <x v="5"/>
      <x v="5"/>
      <x v="4"/>
      <x v="8"/>
    </i>
    <i r="1" i="191">
      <x v="10"/>
      <x v="6"/>
      <x v="5"/>
      <x v="5"/>
      <x v="4"/>
      <x v="9"/>
    </i>
    <i r="1" i="191">
      <x v="12"/>
      <x v="7"/>
      <x v="5"/>
      <x v="5"/>
      <x v="4"/>
      <x v="10"/>
    </i>
    <i i="192">
      <x v="192"/>
      <x v="4"/>
      <x v="3"/>
      <x v="5"/>
      <x v="5"/>
      <x v="4"/>
      <x v="6"/>
    </i>
    <i r="1" i="192">
      <x v="6"/>
      <x v="4"/>
      <x v="5"/>
      <x v="5"/>
      <x v="4"/>
      <x v="7"/>
    </i>
    <i r="1" i="192">
      <x v="8"/>
      <x v="5"/>
      <x v="5"/>
      <x v="5"/>
      <x v="4"/>
      <x v="8"/>
    </i>
    <i r="1" i="192">
      <x v="10"/>
      <x v="6"/>
      <x v="5"/>
      <x v="5"/>
      <x v="4"/>
      <x v="9"/>
    </i>
    <i r="1" i="192">
      <x v="12"/>
      <x v="7"/>
      <x v="5"/>
      <x v="5"/>
      <x v="4"/>
      <x v="10"/>
    </i>
    <i i="193">
      <x v="193"/>
      <x v="4"/>
      <x v="3"/>
      <x v="5"/>
      <x v="5"/>
      <x v="4"/>
      <x v="6"/>
    </i>
    <i r="1" i="193">
      <x v="6"/>
      <x v="4"/>
      <x v="5"/>
      <x v="5"/>
      <x v="4"/>
      <x v="7"/>
    </i>
    <i r="1" i="193">
      <x v="8"/>
      <x v="5"/>
      <x v="5"/>
      <x v="5"/>
      <x v="4"/>
      <x v="8"/>
    </i>
    <i r="1" i="193">
      <x v="10"/>
      <x v="6"/>
      <x v="5"/>
      <x v="5"/>
      <x v="4"/>
      <x v="9"/>
    </i>
    <i r="1" i="193">
      <x v="12"/>
      <x v="7"/>
      <x v="5"/>
      <x v="5"/>
      <x v="4"/>
      <x v="10"/>
    </i>
    <i i="194">
      <x v="194"/>
      <x v="4"/>
      <x v="3"/>
      <x v="5"/>
      <x v="5"/>
      <x v="4"/>
      <x v="6"/>
    </i>
    <i r="1" i="194">
      <x v="6"/>
      <x v="4"/>
      <x v="5"/>
      <x v="5"/>
      <x v="4"/>
      <x v="7"/>
    </i>
    <i r="1" i="194">
      <x v="8"/>
      <x v="5"/>
      <x v="5"/>
      <x v="5"/>
      <x v="4"/>
      <x v="8"/>
    </i>
    <i r="1" i="194">
      <x v="10"/>
      <x v="6"/>
      <x v="5"/>
      <x v="5"/>
      <x v="4"/>
      <x v="9"/>
    </i>
    <i r="1" i="194">
      <x v="12"/>
      <x v="7"/>
      <x v="5"/>
      <x v="5"/>
      <x v="4"/>
      <x v="10"/>
    </i>
    <i i="195">
      <x v="195"/>
      <x v="4"/>
      <x v="3"/>
      <x v="5"/>
      <x v="5"/>
      <x v="4"/>
      <x v="6"/>
    </i>
    <i r="1" i="195">
      <x v="6"/>
      <x v="4"/>
      <x v="5"/>
      <x v="5"/>
      <x v="4"/>
      <x v="7"/>
    </i>
    <i r="1" i="195">
      <x v="8"/>
      <x v="5"/>
      <x v="5"/>
      <x v="5"/>
      <x v="4"/>
      <x v="8"/>
    </i>
    <i r="1" i="195">
      <x v="10"/>
      <x v="6"/>
      <x v="5"/>
      <x v="5"/>
      <x v="4"/>
      <x v="9"/>
    </i>
    <i r="1" i="195">
      <x v="12"/>
      <x v="7"/>
      <x v="5"/>
      <x v="5"/>
      <x v="4"/>
      <x v="10"/>
    </i>
    <i i="196">
      <x v="196"/>
      <x v="4"/>
      <x v="3"/>
      <x v="5"/>
      <x v="5"/>
      <x v="4"/>
      <x v="6"/>
    </i>
    <i r="1" i="196">
      <x v="6"/>
      <x v="4"/>
      <x v="5"/>
      <x v="5"/>
      <x v="4"/>
      <x v="7"/>
    </i>
    <i r="1" i="196">
      <x v="8"/>
      <x v="5"/>
      <x v="5"/>
      <x v="5"/>
      <x v="4"/>
      <x v="8"/>
    </i>
    <i r="1" i="196">
      <x v="10"/>
      <x v="6"/>
      <x v="5"/>
      <x v="5"/>
      <x v="4"/>
      <x v="9"/>
    </i>
    <i r="1" i="196">
      <x v="12"/>
      <x v="7"/>
      <x v="5"/>
      <x v="5"/>
      <x v="4"/>
      <x v="10"/>
    </i>
    <i i="197">
      <x v="197"/>
      <x v="4"/>
      <x v="3"/>
      <x v="5"/>
      <x v="5"/>
      <x v="4"/>
      <x v="6"/>
    </i>
    <i r="1" i="197">
      <x v="6"/>
      <x v="4"/>
      <x v="5"/>
      <x v="5"/>
      <x v="4"/>
      <x v="7"/>
    </i>
    <i r="1" i="197">
      <x v="8"/>
      <x v="5"/>
      <x v="5"/>
      <x v="5"/>
      <x v="4"/>
      <x v="8"/>
    </i>
    <i r="1" i="197">
      <x v="10"/>
      <x v="6"/>
      <x v="5"/>
      <x v="5"/>
      <x v="4"/>
      <x v="9"/>
    </i>
    <i r="1" i="197">
      <x v="12"/>
      <x v="7"/>
      <x v="5"/>
      <x v="5"/>
      <x v="4"/>
      <x v="10"/>
    </i>
    <i i="198">
      <x v="198"/>
      <x v="4"/>
      <x v="3"/>
      <x v="5"/>
      <x v="5"/>
      <x v="4"/>
      <x v="6"/>
    </i>
    <i r="1" i="198">
      <x v="6"/>
      <x v="4"/>
      <x v="5"/>
      <x v="5"/>
      <x v="4"/>
      <x v="7"/>
    </i>
    <i r="1" i="198">
      <x v="8"/>
      <x v="5"/>
      <x v="5"/>
      <x v="5"/>
      <x v="4"/>
      <x v="8"/>
    </i>
    <i r="1" i="198">
      <x v="10"/>
      <x v="6"/>
      <x v="5"/>
      <x v="5"/>
      <x v="4"/>
      <x v="9"/>
    </i>
    <i r="1" i="198">
      <x v="12"/>
      <x v="7"/>
      <x v="5"/>
      <x v="5"/>
      <x v="4"/>
      <x v="10"/>
    </i>
    <i i="199">
      <x v="199"/>
      <x v="4"/>
      <x v="3"/>
      <x v="5"/>
      <x v="5"/>
      <x v="4"/>
      <x v="6"/>
    </i>
    <i r="1" i="199">
      <x v="6"/>
      <x v="4"/>
      <x v="5"/>
      <x v="5"/>
      <x v="4"/>
      <x v="7"/>
    </i>
    <i r="1" i="199">
      <x v="8"/>
      <x v="5"/>
      <x v="5"/>
      <x v="5"/>
      <x v="4"/>
      <x v="8"/>
    </i>
    <i r="1" i="199">
      <x v="10"/>
      <x v="6"/>
      <x v="5"/>
      <x v="5"/>
      <x v="4"/>
      <x v="9"/>
    </i>
    <i r="1" i="199">
      <x v="12"/>
      <x v="7"/>
      <x v="5"/>
      <x v="5"/>
      <x v="4"/>
      <x v="10"/>
    </i>
    <i i="200">
      <x v="200"/>
      <x v="4"/>
      <x v="3"/>
      <x v="5"/>
      <x v="5"/>
      <x v="4"/>
      <x v="6"/>
    </i>
    <i r="1" i="200">
      <x v="6"/>
      <x v="4"/>
      <x v="5"/>
      <x v="5"/>
      <x v="4"/>
      <x v="7"/>
    </i>
    <i r="1" i="200">
      <x v="8"/>
      <x v="5"/>
      <x v="5"/>
      <x v="5"/>
      <x v="4"/>
      <x v="8"/>
    </i>
    <i r="1" i="200">
      <x v="10"/>
      <x v="6"/>
      <x v="5"/>
      <x v="5"/>
      <x v="4"/>
      <x v="9"/>
    </i>
    <i r="1" i="200">
      <x v="12"/>
      <x v="7"/>
      <x v="5"/>
      <x v="5"/>
      <x v="4"/>
      <x v="10"/>
    </i>
    <i i="201">
      <x v="201"/>
      <x v="4"/>
      <x v="3"/>
      <x v="5"/>
      <x v="5"/>
      <x v="4"/>
      <x v="6"/>
    </i>
    <i r="1" i="201">
      <x v="6"/>
      <x v="4"/>
      <x v="5"/>
      <x v="5"/>
      <x v="4"/>
      <x v="7"/>
    </i>
    <i r="1" i="201">
      <x v="8"/>
      <x v="5"/>
      <x v="5"/>
      <x v="5"/>
      <x v="4"/>
      <x v="8"/>
    </i>
    <i r="1" i="201">
      <x v="10"/>
      <x v="6"/>
      <x v="5"/>
      <x v="5"/>
      <x v="4"/>
      <x v="9"/>
    </i>
    <i r="1" i="201">
      <x v="12"/>
      <x v="7"/>
      <x v="5"/>
      <x v="5"/>
      <x v="4"/>
      <x v="10"/>
    </i>
    <i i="202">
      <x v="202"/>
      <x v="4"/>
      <x v="3"/>
      <x v="5"/>
      <x v="5"/>
      <x v="4"/>
      <x v="6"/>
    </i>
    <i r="1" i="202">
      <x v="6"/>
      <x v="4"/>
      <x v="5"/>
      <x v="5"/>
      <x v="4"/>
      <x v="7"/>
    </i>
    <i r="1" i="202">
      <x v="8"/>
      <x v="5"/>
      <x v="5"/>
      <x v="5"/>
      <x v="4"/>
      <x v="8"/>
    </i>
    <i r="1" i="202">
      <x v="10"/>
      <x v="6"/>
      <x v="5"/>
      <x v="5"/>
      <x v="4"/>
      <x v="9"/>
    </i>
    <i r="1" i="202">
      <x v="12"/>
      <x v="7"/>
      <x v="5"/>
      <x v="5"/>
      <x v="4"/>
      <x v="10"/>
    </i>
    <i i="203">
      <x v="203"/>
      <x v="4"/>
      <x v="3"/>
      <x v="5"/>
      <x v="5"/>
      <x v="4"/>
      <x v="6"/>
    </i>
    <i r="1" i="203">
      <x v="6"/>
      <x v="4"/>
      <x v="5"/>
      <x v="5"/>
      <x v="4"/>
      <x v="7"/>
    </i>
    <i r="1" i="203">
      <x v="8"/>
      <x v="5"/>
      <x v="5"/>
      <x v="5"/>
      <x v="4"/>
      <x v="8"/>
    </i>
    <i r="1" i="203">
      <x v="10"/>
      <x v="6"/>
      <x v="5"/>
      <x v="5"/>
      <x v="4"/>
      <x v="9"/>
    </i>
    <i r="1" i="203">
      <x v="12"/>
      <x v="7"/>
      <x v="5"/>
      <x v="5"/>
      <x v="4"/>
      <x v="10"/>
    </i>
    <i i="204">
      <x v="204"/>
      <x v="4"/>
      <x v="3"/>
      <x v="5"/>
      <x v="5"/>
      <x v="4"/>
      <x v="6"/>
    </i>
    <i r="1" i="204">
      <x v="6"/>
      <x v="4"/>
      <x v="5"/>
      <x v="5"/>
      <x v="4"/>
      <x v="7"/>
    </i>
    <i r="1" i="204">
      <x v="8"/>
      <x v="5"/>
      <x v="5"/>
      <x v="5"/>
      <x v="4"/>
      <x v="8"/>
    </i>
    <i r="1" i="204">
      <x v="10"/>
      <x v="6"/>
      <x v="5"/>
      <x v="5"/>
      <x v="4"/>
      <x v="9"/>
    </i>
    <i r="1" i="204">
      <x v="12"/>
      <x v="7"/>
      <x v="5"/>
      <x v="5"/>
      <x v="4"/>
      <x v="10"/>
    </i>
    <i i="205">
      <x v="205"/>
      <x v="4"/>
      <x v="3"/>
      <x v="5"/>
      <x v="5"/>
      <x v="4"/>
      <x v="6"/>
    </i>
    <i r="1" i="205">
      <x v="6"/>
      <x v="4"/>
      <x v="5"/>
      <x v="5"/>
      <x v="4"/>
      <x v="7"/>
    </i>
    <i r="1" i="205">
      <x v="8"/>
      <x v="5"/>
      <x v="5"/>
      <x v="5"/>
      <x v="4"/>
      <x v="8"/>
    </i>
    <i r="1" i="205">
      <x v="10"/>
      <x v="6"/>
      <x v="5"/>
      <x v="5"/>
      <x v="4"/>
      <x v="9"/>
    </i>
    <i r="1" i="205">
      <x v="12"/>
      <x v="7"/>
      <x v="5"/>
      <x v="5"/>
      <x v="4"/>
      <x v="10"/>
    </i>
    <i i="206">
      <x v="206"/>
      <x v="4"/>
      <x v="3"/>
      <x v="5"/>
      <x v="5"/>
      <x v="4"/>
      <x v="6"/>
    </i>
    <i r="1" i="206">
      <x v="6"/>
      <x v="4"/>
      <x v="5"/>
      <x v="5"/>
      <x v="4"/>
      <x v="7"/>
    </i>
    <i r="1" i="206">
      <x v="8"/>
      <x v="5"/>
      <x v="5"/>
      <x v="5"/>
      <x v="4"/>
      <x v="8"/>
    </i>
    <i r="1" i="206">
      <x v="10"/>
      <x v="6"/>
      <x v="5"/>
      <x v="5"/>
      <x v="4"/>
      <x v="9"/>
    </i>
    <i r="1" i="206">
      <x v="12"/>
      <x v="7"/>
      <x v="5"/>
      <x v="5"/>
      <x v="4"/>
      <x v="10"/>
    </i>
    <i i="207">
      <x v="207"/>
      <x v="4"/>
      <x v="3"/>
      <x v="5"/>
      <x v="5"/>
      <x v="4"/>
      <x v="6"/>
    </i>
    <i r="1" i="207">
      <x v="6"/>
      <x v="4"/>
      <x v="5"/>
      <x v="5"/>
      <x v="4"/>
      <x v="7"/>
    </i>
    <i r="1" i="207">
      <x v="8"/>
      <x v="5"/>
      <x v="5"/>
      <x v="5"/>
      <x v="4"/>
      <x v="8"/>
    </i>
    <i r="1" i="207">
      <x v="10"/>
      <x v="6"/>
      <x v="5"/>
      <x v="5"/>
      <x v="4"/>
      <x v="9"/>
    </i>
    <i r="1" i="207">
      <x v="12"/>
      <x v="7"/>
      <x v="5"/>
      <x v="5"/>
      <x v="4"/>
      <x v="10"/>
    </i>
    <i i="208">
      <x v="208"/>
      <x v="4"/>
      <x v="3"/>
      <x v="5"/>
      <x v="5"/>
      <x v="4"/>
      <x v="6"/>
    </i>
    <i r="1" i="208">
      <x v="6"/>
      <x v="4"/>
      <x v="5"/>
      <x v="5"/>
      <x v="4"/>
      <x v="7"/>
    </i>
    <i r="1" i="208">
      <x v="8"/>
      <x v="5"/>
      <x v="5"/>
      <x v="5"/>
      <x v="4"/>
      <x v="8"/>
    </i>
    <i r="1" i="208">
      <x v="10"/>
      <x v="6"/>
      <x v="5"/>
      <x v="5"/>
      <x v="4"/>
      <x v="9"/>
    </i>
    <i r="1" i="208">
      <x v="12"/>
      <x v="7"/>
      <x v="5"/>
      <x v="5"/>
      <x v="4"/>
      <x v="10"/>
    </i>
    <i i="209">
      <x v="209"/>
      <x v="4"/>
      <x v="3"/>
      <x v="5"/>
      <x v="5"/>
      <x v="4"/>
      <x v="6"/>
    </i>
    <i r="1" i="209">
      <x v="6"/>
      <x v="4"/>
      <x v="5"/>
      <x v="5"/>
      <x v="4"/>
      <x v="7"/>
    </i>
    <i r="1" i="209">
      <x v="8"/>
      <x v="5"/>
      <x v="5"/>
      <x v="5"/>
      <x v="4"/>
      <x v="8"/>
    </i>
    <i r="1" i="209">
      <x v="10"/>
      <x v="6"/>
      <x v="5"/>
      <x v="5"/>
      <x v="4"/>
      <x v="9"/>
    </i>
    <i r="1" i="209">
      <x v="12"/>
      <x v="7"/>
      <x v="5"/>
      <x v="5"/>
      <x v="4"/>
      <x v="10"/>
    </i>
    <i i="210">
      <x v="210"/>
      <x v="4"/>
      <x v="3"/>
      <x v="5"/>
      <x v="5"/>
      <x v="4"/>
      <x v="6"/>
    </i>
    <i r="1" i="210">
      <x v="6"/>
      <x v="4"/>
      <x v="5"/>
      <x v="5"/>
      <x v="4"/>
      <x v="7"/>
    </i>
    <i r="1" i="210">
      <x v="8"/>
      <x v="5"/>
      <x v="5"/>
      <x v="5"/>
      <x v="4"/>
      <x v="8"/>
    </i>
    <i r="1" i="210">
      <x v="10"/>
      <x v="6"/>
      <x v="5"/>
      <x v="5"/>
      <x v="4"/>
      <x v="9"/>
    </i>
    <i r="1" i="210">
      <x v="12"/>
      <x v="7"/>
      <x v="5"/>
      <x v="5"/>
      <x v="4"/>
      <x v="10"/>
    </i>
    <i i="211">
      <x v="211"/>
      <x v="4"/>
      <x v="3"/>
      <x v="5"/>
      <x v="5"/>
      <x v="4"/>
      <x v="6"/>
    </i>
    <i r="1" i="211">
      <x v="6"/>
      <x v="4"/>
      <x v="5"/>
      <x v="5"/>
      <x v="4"/>
      <x v="7"/>
    </i>
    <i r="1" i="211">
      <x v="8"/>
      <x v="5"/>
      <x v="5"/>
      <x v="5"/>
      <x v="4"/>
      <x v="8"/>
    </i>
    <i r="1" i="211">
      <x v="10"/>
      <x v="6"/>
      <x v="5"/>
      <x v="5"/>
      <x v="4"/>
      <x v="9"/>
    </i>
    <i r="1" i="211">
      <x v="12"/>
      <x v="7"/>
      <x v="5"/>
      <x v="5"/>
      <x v="4"/>
      <x v="10"/>
    </i>
    <i i="212">
      <x v="212"/>
      <x v="4"/>
      <x v="3"/>
      <x v="5"/>
      <x v="5"/>
      <x v="4"/>
      <x v="6"/>
    </i>
    <i r="1" i="212">
      <x v="6"/>
      <x v="4"/>
      <x v="5"/>
      <x v="5"/>
      <x v="4"/>
      <x v="7"/>
    </i>
    <i r="1" i="212">
      <x v="8"/>
      <x v="5"/>
      <x v="5"/>
      <x v="5"/>
      <x v="4"/>
      <x v="8"/>
    </i>
    <i r="1" i="212">
      <x v="10"/>
      <x v="6"/>
      <x v="5"/>
      <x v="5"/>
      <x v="4"/>
      <x v="9"/>
    </i>
    <i r="1" i="212">
      <x v="12"/>
      <x v="7"/>
      <x v="5"/>
      <x v="5"/>
      <x v="4"/>
      <x v="10"/>
    </i>
    <i i="213">
      <x v="213"/>
      <x v="4"/>
      <x v="3"/>
      <x v="5"/>
      <x v="5"/>
      <x v="4"/>
      <x v="6"/>
    </i>
    <i r="1" i="213">
      <x v="6"/>
      <x v="4"/>
      <x v="5"/>
      <x v="5"/>
      <x v="4"/>
      <x v="7"/>
    </i>
    <i r="1" i="213">
      <x v="8"/>
      <x v="5"/>
      <x v="5"/>
      <x v="5"/>
      <x v="4"/>
      <x v="8"/>
    </i>
    <i r="1" i="213">
      <x v="10"/>
      <x v="6"/>
      <x v="5"/>
      <x v="5"/>
      <x v="4"/>
      <x v="9"/>
    </i>
    <i r="1" i="213">
      <x v="12"/>
      <x v="7"/>
      <x v="5"/>
      <x v="5"/>
      <x v="4"/>
      <x v="10"/>
    </i>
    <i i="214">
      <x v="214"/>
      <x v="4"/>
      <x v="3"/>
      <x v="5"/>
      <x v="5"/>
      <x v="4"/>
      <x v="6"/>
    </i>
    <i r="1" i="214">
      <x v="6"/>
      <x v="4"/>
      <x v="5"/>
      <x v="5"/>
      <x v="4"/>
      <x v="7"/>
    </i>
    <i r="1" i="214">
      <x v="8"/>
      <x v="5"/>
      <x v="5"/>
      <x v="5"/>
      <x v="4"/>
      <x v="8"/>
    </i>
    <i r="1" i="214">
      <x v="10"/>
      <x v="6"/>
      <x v="5"/>
      <x v="5"/>
      <x v="4"/>
      <x v="9"/>
    </i>
    <i r="1" i="214">
      <x v="12"/>
      <x v="7"/>
      <x v="5"/>
      <x v="5"/>
      <x v="4"/>
      <x v="10"/>
    </i>
    <i i="215">
      <x v="215"/>
      <x v="4"/>
      <x v="3"/>
      <x v="5"/>
      <x v="5"/>
      <x v="4"/>
      <x v="6"/>
    </i>
    <i r="1" i="215">
      <x v="6"/>
      <x v="4"/>
      <x v="5"/>
      <x v="5"/>
      <x v="4"/>
      <x v="7"/>
    </i>
    <i r="1" i="215">
      <x v="8"/>
      <x v="5"/>
      <x v="5"/>
      <x v="5"/>
      <x v="4"/>
      <x v="8"/>
    </i>
    <i r="1" i="215">
      <x v="10"/>
      <x v="6"/>
      <x v="5"/>
      <x v="5"/>
      <x v="4"/>
      <x v="9"/>
    </i>
    <i r="1" i="215">
      <x v="12"/>
      <x v="7"/>
      <x v="5"/>
      <x v="5"/>
      <x v="4"/>
      <x v="10"/>
    </i>
    <i i="216">
      <x v="216"/>
      <x v="4"/>
      <x v="3"/>
      <x v="5"/>
      <x v="5"/>
      <x v="4"/>
      <x v="6"/>
    </i>
    <i r="1" i="216">
      <x v="6"/>
      <x v="4"/>
      <x v="5"/>
      <x v="5"/>
      <x v="4"/>
      <x v="7"/>
    </i>
    <i r="1" i="216">
      <x v="8"/>
      <x v="5"/>
      <x v="5"/>
      <x v="5"/>
      <x v="4"/>
      <x v="8"/>
    </i>
    <i r="1" i="216">
      <x v="10"/>
      <x v="6"/>
      <x v="5"/>
      <x v="5"/>
      <x v="4"/>
      <x v="9"/>
    </i>
    <i r="1" i="216">
      <x v="12"/>
      <x v="7"/>
      <x v="5"/>
      <x v="5"/>
      <x v="4"/>
      <x v="10"/>
    </i>
    <i i="217">
      <x v="217"/>
      <x v="4"/>
      <x v="3"/>
      <x v="5"/>
      <x v="5"/>
      <x v="4"/>
      <x v="6"/>
    </i>
    <i r="1" i="217">
      <x v="6"/>
      <x v="4"/>
      <x v="5"/>
      <x v="5"/>
      <x v="4"/>
      <x v="7"/>
    </i>
    <i r="1" i="217">
      <x v="8"/>
      <x v="5"/>
      <x v="5"/>
      <x v="5"/>
      <x v="4"/>
      <x v="8"/>
    </i>
    <i r="1" i="217">
      <x v="10"/>
      <x v="6"/>
      <x v="5"/>
      <x v="5"/>
      <x v="4"/>
      <x v="9"/>
    </i>
    <i r="1" i="217">
      <x v="12"/>
      <x v="7"/>
      <x v="5"/>
      <x v="5"/>
      <x v="4"/>
      <x v="10"/>
    </i>
    <i i="218">
      <x v="218"/>
      <x v="4"/>
      <x v="3"/>
      <x v="5"/>
      <x v="5"/>
      <x v="4"/>
      <x v="6"/>
    </i>
    <i r="1" i="218">
      <x v="6"/>
      <x v="4"/>
      <x v="5"/>
      <x v="5"/>
      <x v="4"/>
      <x v="7"/>
    </i>
    <i r="1" i="218">
      <x v="8"/>
      <x v="5"/>
      <x v="5"/>
      <x v="5"/>
      <x v="4"/>
      <x v="8"/>
    </i>
    <i r="1" i="218">
      <x v="10"/>
      <x v="6"/>
      <x v="5"/>
      <x v="5"/>
      <x v="4"/>
      <x v="9"/>
    </i>
    <i r="1" i="218">
      <x v="12"/>
      <x v="7"/>
      <x v="5"/>
      <x v="5"/>
      <x v="4"/>
      <x v="10"/>
    </i>
    <i i="219">
      <x v="219"/>
      <x v="4"/>
      <x v="3"/>
      <x v="5"/>
      <x v="5"/>
      <x v="4"/>
      <x v="6"/>
    </i>
    <i r="1" i="219">
      <x v="6"/>
      <x v="4"/>
      <x v="5"/>
      <x v="5"/>
      <x v="4"/>
      <x v="7"/>
    </i>
    <i r="1" i="219">
      <x v="8"/>
      <x v="5"/>
      <x v="5"/>
      <x v="5"/>
      <x v="4"/>
      <x v="8"/>
    </i>
    <i r="1" i="219">
      <x v="10"/>
      <x v="6"/>
      <x v="5"/>
      <x v="5"/>
      <x v="4"/>
      <x v="9"/>
    </i>
    <i r="1" i="219">
      <x v="12"/>
      <x v="7"/>
      <x v="5"/>
      <x v="5"/>
      <x v="4"/>
      <x v="10"/>
    </i>
    <i i="220">
      <x v="220"/>
      <x v="4"/>
      <x v="3"/>
      <x v="5"/>
      <x v="5"/>
      <x v="4"/>
      <x v="6"/>
    </i>
    <i r="1" i="220">
      <x v="6"/>
      <x v="4"/>
      <x v="5"/>
      <x v="5"/>
      <x v="4"/>
      <x v="7"/>
    </i>
    <i r="1" i="220">
      <x v="8"/>
      <x v="5"/>
      <x v="5"/>
      <x v="5"/>
      <x v="4"/>
      <x v="8"/>
    </i>
    <i r="1" i="220">
      <x v="10"/>
      <x v="6"/>
      <x v="5"/>
      <x v="5"/>
      <x v="4"/>
      <x v="9"/>
    </i>
    <i r="1" i="220">
      <x v="12"/>
      <x v="7"/>
      <x v="5"/>
      <x v="5"/>
      <x v="4"/>
      <x v="10"/>
    </i>
    <i i="221">
      <x v="221"/>
      <x v="4"/>
      <x v="3"/>
      <x v="5"/>
      <x v="5"/>
      <x v="4"/>
      <x v="6"/>
    </i>
    <i r="1" i="221">
      <x v="6"/>
      <x v="4"/>
      <x v="5"/>
      <x v="5"/>
      <x v="4"/>
      <x v="7"/>
    </i>
    <i r="1" i="221">
      <x v="8"/>
      <x v="5"/>
      <x v="5"/>
      <x v="5"/>
      <x v="4"/>
      <x v="8"/>
    </i>
    <i r="1" i="221">
      <x v="10"/>
      <x v="6"/>
      <x v="5"/>
      <x v="5"/>
      <x v="4"/>
      <x v="9"/>
    </i>
    <i r="1" i="221">
      <x v="12"/>
      <x v="7"/>
      <x v="5"/>
      <x v="5"/>
      <x v="4"/>
      <x v="10"/>
    </i>
    <i i="222">
      <x v="222"/>
      <x v="4"/>
      <x v="3"/>
      <x v="5"/>
      <x v="5"/>
      <x v="4"/>
      <x v="6"/>
    </i>
    <i r="1" i="222">
      <x v="6"/>
      <x v="4"/>
      <x v="5"/>
      <x v="5"/>
      <x v="4"/>
      <x v="7"/>
    </i>
    <i r="1" i="222">
      <x v="8"/>
      <x v="5"/>
      <x v="5"/>
      <x v="5"/>
      <x v="4"/>
      <x v="8"/>
    </i>
    <i r="1" i="222">
      <x v="10"/>
      <x v="6"/>
      <x v="5"/>
      <x v="5"/>
      <x v="4"/>
      <x v="9"/>
    </i>
    <i r="1" i="222">
      <x v="12"/>
      <x v="7"/>
      <x v="5"/>
      <x v="5"/>
      <x v="4"/>
      <x v="10"/>
    </i>
    <i i="223">
      <x v="223"/>
      <x v="4"/>
      <x v="3"/>
      <x v="5"/>
      <x v="5"/>
      <x v="4"/>
      <x v="6"/>
    </i>
    <i r="1" i="223">
      <x v="6"/>
      <x v="4"/>
      <x v="5"/>
      <x v="5"/>
      <x v="4"/>
      <x v="7"/>
    </i>
    <i r="1" i="223">
      <x v="8"/>
      <x v="5"/>
      <x v="5"/>
      <x v="5"/>
      <x v="4"/>
      <x v="8"/>
    </i>
    <i r="1" i="223">
      <x v="10"/>
      <x v="6"/>
      <x v="5"/>
      <x v="5"/>
      <x v="4"/>
      <x v="9"/>
    </i>
    <i r="1" i="223">
      <x v="12"/>
      <x v="7"/>
      <x v="5"/>
      <x v="5"/>
      <x v="4"/>
      <x v="10"/>
    </i>
    <i i="224">
      <x v="224"/>
      <x v="4"/>
      <x v="3"/>
      <x v="5"/>
      <x v="5"/>
      <x v="4"/>
      <x v="6"/>
    </i>
    <i r="1" i="224">
      <x v="6"/>
      <x v="4"/>
      <x v="5"/>
      <x v="5"/>
      <x v="4"/>
      <x v="7"/>
    </i>
    <i r="1" i="224">
      <x v="8"/>
      <x v="5"/>
      <x v="5"/>
      <x v="5"/>
      <x v="4"/>
      <x v="8"/>
    </i>
    <i r="1" i="224">
      <x v="10"/>
      <x v="6"/>
      <x v="5"/>
      <x v="5"/>
      <x v="4"/>
      <x v="9"/>
    </i>
    <i r="1" i="224">
      <x v="12"/>
      <x v="7"/>
      <x v="5"/>
      <x v="5"/>
      <x v="4"/>
      <x v="10"/>
    </i>
    <i i="225">
      <x v="225"/>
      <x v="4"/>
      <x v="3"/>
      <x v="5"/>
      <x v="5"/>
      <x v="4"/>
      <x v="6"/>
    </i>
    <i r="1" i="225">
      <x v="6"/>
      <x v="4"/>
      <x v="5"/>
      <x v="5"/>
      <x v="4"/>
      <x v="7"/>
    </i>
    <i r="1" i="225">
      <x v="8"/>
      <x v="5"/>
      <x v="5"/>
      <x v="5"/>
      <x v="4"/>
      <x v="8"/>
    </i>
    <i r="1" i="225">
      <x v="10"/>
      <x v="6"/>
      <x v="5"/>
      <x v="5"/>
      <x v="4"/>
      <x v="9"/>
    </i>
    <i r="1" i="225">
      <x v="12"/>
      <x v="7"/>
      <x v="5"/>
      <x v="5"/>
      <x v="4"/>
      <x v="10"/>
    </i>
    <i i="226">
      <x v="226"/>
      <x v="4"/>
      <x v="3"/>
      <x v="5"/>
      <x v="5"/>
      <x v="4"/>
      <x v="6"/>
    </i>
    <i r="1" i="226">
      <x v="6"/>
      <x v="4"/>
      <x v="5"/>
      <x v="5"/>
      <x v="4"/>
      <x v="7"/>
    </i>
    <i r="1" i="226">
      <x v="8"/>
      <x v="5"/>
      <x v="5"/>
      <x v="5"/>
      <x v="4"/>
      <x v="8"/>
    </i>
    <i r="1" i="226">
      <x v="10"/>
      <x v="6"/>
      <x v="5"/>
      <x v="5"/>
      <x v="4"/>
      <x v="9"/>
    </i>
    <i r="1" i="226">
      <x v="12"/>
      <x v="7"/>
      <x v="5"/>
      <x v="5"/>
      <x v="4"/>
      <x v="10"/>
    </i>
    <i i="227">
      <x v="227"/>
      <x v="4"/>
      <x v="3"/>
      <x v="5"/>
      <x v="5"/>
      <x v="4"/>
      <x v="6"/>
    </i>
    <i r="1" i="227">
      <x v="6"/>
      <x v="4"/>
      <x v="5"/>
      <x v="5"/>
      <x v="4"/>
      <x v="7"/>
    </i>
    <i r="1" i="227">
      <x v="8"/>
      <x v="5"/>
      <x v="5"/>
      <x v="5"/>
      <x v="4"/>
      <x v="8"/>
    </i>
    <i r="1" i="227">
      <x v="10"/>
      <x v="6"/>
      <x v="5"/>
      <x v="5"/>
      <x v="4"/>
      <x v="9"/>
    </i>
    <i r="1" i="227">
      <x v="12"/>
      <x v="7"/>
      <x v="5"/>
      <x v="5"/>
      <x v="4"/>
      <x v="10"/>
    </i>
    <i i="228">
      <x v="228"/>
      <x v="4"/>
      <x v="3"/>
      <x v="5"/>
      <x v="5"/>
      <x v="4"/>
      <x v="6"/>
    </i>
    <i r="1" i="228">
      <x v="6"/>
      <x v="4"/>
      <x v="5"/>
      <x v="5"/>
      <x v="4"/>
      <x v="7"/>
    </i>
    <i r="1" i="228">
      <x v="8"/>
      <x v="5"/>
      <x v="5"/>
      <x v="5"/>
      <x v="4"/>
      <x v="8"/>
    </i>
    <i r="1" i="228">
      <x v="10"/>
      <x v="6"/>
      <x v="5"/>
      <x v="5"/>
      <x v="4"/>
      <x v="9"/>
    </i>
    <i r="1" i="228">
      <x v="12"/>
      <x v="7"/>
      <x v="5"/>
      <x v="5"/>
      <x v="4"/>
      <x v="10"/>
    </i>
    <i i="229">
      <x v="229"/>
      <x v="4"/>
      <x v="3"/>
      <x v="5"/>
      <x v="5"/>
      <x v="4"/>
      <x v="6"/>
    </i>
    <i r="1" i="229">
      <x v="6"/>
      <x v="4"/>
      <x v="5"/>
      <x v="5"/>
      <x v="4"/>
      <x v="7"/>
    </i>
    <i r="1" i="229">
      <x v="8"/>
      <x v="5"/>
      <x v="5"/>
      <x v="5"/>
      <x v="4"/>
      <x v="8"/>
    </i>
    <i r="1" i="229">
      <x v="10"/>
      <x v="6"/>
      <x v="5"/>
      <x v="5"/>
      <x v="4"/>
      <x v="9"/>
    </i>
    <i r="1" i="229">
      <x v="12"/>
      <x v="7"/>
      <x v="5"/>
      <x v="5"/>
      <x v="4"/>
      <x v="10"/>
    </i>
    <i i="230">
      <x v="230"/>
      <x v="4"/>
      <x v="3"/>
      <x v="5"/>
      <x v="5"/>
      <x v="4"/>
      <x v="6"/>
    </i>
    <i r="1" i="230">
      <x v="6"/>
      <x v="4"/>
      <x v="5"/>
      <x v="5"/>
      <x v="4"/>
      <x v="7"/>
    </i>
    <i r="1" i="230">
      <x v="8"/>
      <x v="5"/>
      <x v="5"/>
      <x v="5"/>
      <x v="4"/>
      <x v="8"/>
    </i>
    <i r="1" i="230">
      <x v="10"/>
      <x v="6"/>
      <x v="5"/>
      <x v="5"/>
      <x v="4"/>
      <x v="9"/>
    </i>
    <i r="1" i="230">
      <x v="12"/>
      <x v="7"/>
      <x v="5"/>
      <x v="5"/>
      <x v="4"/>
      <x v="10"/>
    </i>
    <i i="231">
      <x v="231"/>
      <x v="4"/>
      <x v="3"/>
      <x v="5"/>
      <x v="5"/>
      <x v="4"/>
      <x v="6"/>
    </i>
    <i r="1" i="231">
      <x v="6"/>
      <x v="4"/>
      <x v="5"/>
      <x v="5"/>
      <x v="4"/>
      <x v="7"/>
    </i>
    <i r="1" i="231">
      <x v="8"/>
      <x v="5"/>
      <x v="5"/>
      <x v="5"/>
      <x v="4"/>
      <x v="8"/>
    </i>
    <i r="1" i="231">
      <x v="10"/>
      <x v="6"/>
      <x v="5"/>
      <x v="5"/>
      <x v="4"/>
      <x v="9"/>
    </i>
    <i r="1" i="231">
      <x v="12"/>
      <x v="7"/>
      <x v="5"/>
      <x v="5"/>
      <x v="4"/>
      <x v="10"/>
    </i>
    <i i="232">
      <x v="232"/>
      <x v="4"/>
      <x v="3"/>
      <x v="5"/>
      <x v="5"/>
      <x v="4"/>
      <x v="6"/>
    </i>
    <i r="1" i="232">
      <x v="6"/>
      <x v="4"/>
      <x v="5"/>
      <x v="5"/>
      <x v="4"/>
      <x v="7"/>
    </i>
    <i r="1" i="232">
      <x v="8"/>
      <x v="5"/>
      <x v="5"/>
      <x v="5"/>
      <x v="4"/>
      <x v="8"/>
    </i>
    <i r="1" i="232">
      <x v="10"/>
      <x v="6"/>
      <x v="5"/>
      <x v="5"/>
      <x v="4"/>
      <x v="9"/>
    </i>
    <i r="1" i="232">
      <x v="12"/>
      <x v="7"/>
      <x v="5"/>
      <x v="5"/>
      <x v="4"/>
      <x v="10"/>
    </i>
    <i i="233">
      <x v="233"/>
      <x v="4"/>
      <x v="3"/>
      <x v="5"/>
      <x v="5"/>
      <x v="4"/>
      <x v="6"/>
    </i>
    <i r="1" i="233">
      <x v="6"/>
      <x v="4"/>
      <x v="5"/>
      <x v="5"/>
      <x v="4"/>
      <x v="7"/>
    </i>
    <i r="1" i="233">
      <x v="8"/>
      <x v="5"/>
      <x v="5"/>
      <x v="5"/>
      <x v="4"/>
      <x v="8"/>
    </i>
    <i r="1" i="233">
      <x v="10"/>
      <x v="6"/>
      <x v="5"/>
      <x v="5"/>
      <x v="4"/>
      <x v="9"/>
    </i>
    <i r="1" i="233">
      <x v="12"/>
      <x v="7"/>
      <x v="5"/>
      <x v="5"/>
      <x v="4"/>
      <x v="10"/>
    </i>
    <i i="234">
      <x v="234"/>
      <x v="4"/>
      <x v="3"/>
      <x v="5"/>
      <x v="5"/>
      <x v="4"/>
      <x v="6"/>
    </i>
    <i r="1" i="234">
      <x v="6"/>
      <x v="4"/>
      <x v="5"/>
      <x v="5"/>
      <x v="4"/>
      <x v="7"/>
    </i>
    <i r="1" i="234">
      <x v="8"/>
      <x v="5"/>
      <x v="5"/>
      <x v="5"/>
      <x v="4"/>
      <x v="8"/>
    </i>
    <i r="1" i="234">
      <x v="10"/>
      <x v="6"/>
      <x v="5"/>
      <x v="5"/>
      <x v="4"/>
      <x v="9"/>
    </i>
    <i r="1" i="234">
      <x v="12"/>
      <x v="7"/>
      <x v="5"/>
      <x v="5"/>
      <x v="4"/>
      <x v="10"/>
    </i>
    <i i="235">
      <x v="235"/>
      <x v="4"/>
      <x v="3"/>
      <x v="5"/>
      <x v="5"/>
      <x v="4"/>
      <x v="6"/>
    </i>
    <i r="1" i="235">
      <x v="6"/>
      <x v="4"/>
      <x v="5"/>
      <x v="5"/>
      <x v="4"/>
      <x v="7"/>
    </i>
    <i r="1" i="235">
      <x v="8"/>
      <x v="5"/>
      <x v="5"/>
      <x v="5"/>
      <x v="4"/>
      <x v="8"/>
    </i>
    <i r="1" i="235">
      <x v="10"/>
      <x v="6"/>
      <x v="5"/>
      <x v="5"/>
      <x v="4"/>
      <x v="9"/>
    </i>
    <i r="1" i="235">
      <x v="12"/>
      <x v="7"/>
      <x v="5"/>
      <x v="5"/>
      <x v="4"/>
      <x v="10"/>
    </i>
    <i i="236">
      <x v="236"/>
      <x v="4"/>
      <x v="3"/>
      <x v="5"/>
      <x v="5"/>
      <x v="4"/>
      <x v="6"/>
    </i>
    <i r="1" i="236">
      <x v="6"/>
      <x v="4"/>
      <x v="5"/>
      <x v="5"/>
      <x v="4"/>
      <x v="7"/>
    </i>
    <i r="1" i="236">
      <x v="8"/>
      <x v="5"/>
      <x v="5"/>
      <x v="5"/>
      <x v="4"/>
      <x v="8"/>
    </i>
    <i r="1" i="236">
      <x v="10"/>
      <x v="6"/>
      <x v="5"/>
      <x v="5"/>
      <x v="4"/>
      <x v="9"/>
    </i>
    <i r="1" i="236">
      <x v="12"/>
      <x v="7"/>
      <x v="5"/>
      <x v="5"/>
      <x v="4"/>
      <x v="10"/>
    </i>
    <i i="237">
      <x v="237"/>
      <x v="4"/>
      <x v="3"/>
      <x v="5"/>
      <x v="5"/>
      <x v="4"/>
      <x v="6"/>
    </i>
    <i r="1" i="237">
      <x v="6"/>
      <x v="4"/>
      <x v="5"/>
      <x v="5"/>
      <x v="4"/>
      <x v="7"/>
    </i>
    <i r="1" i="237">
      <x v="8"/>
      <x v="5"/>
      <x v="5"/>
      <x v="5"/>
      <x v="4"/>
      <x v="8"/>
    </i>
    <i r="1" i="237">
      <x v="10"/>
      <x v="6"/>
      <x v="5"/>
      <x v="5"/>
      <x v="4"/>
      <x v="9"/>
    </i>
    <i r="1" i="237">
      <x v="12"/>
      <x v="7"/>
      <x v="5"/>
      <x v="5"/>
      <x v="4"/>
      <x v="10"/>
    </i>
    <i i="238">
      <x v="238"/>
      <x v="4"/>
      <x v="3"/>
      <x v="5"/>
      <x v="5"/>
      <x v="4"/>
      <x v="6"/>
    </i>
    <i r="1" i="238">
      <x v="6"/>
      <x v="4"/>
      <x v="5"/>
      <x v="5"/>
      <x v="4"/>
      <x v="7"/>
    </i>
    <i r="1" i="238">
      <x v="8"/>
      <x v="5"/>
      <x v="5"/>
      <x v="5"/>
      <x v="4"/>
      <x v="8"/>
    </i>
    <i r="1" i="238">
      <x v="10"/>
      <x v="6"/>
      <x v="5"/>
      <x v="5"/>
      <x v="4"/>
      <x v="9"/>
    </i>
    <i r="1" i="238">
      <x v="12"/>
      <x v="7"/>
      <x v="5"/>
      <x v="5"/>
      <x v="4"/>
      <x v="10"/>
    </i>
    <i i="239">
      <x v="239"/>
      <x v="4"/>
      <x v="3"/>
      <x v="5"/>
      <x v="5"/>
      <x v="4"/>
      <x v="6"/>
    </i>
    <i r="1" i="239">
      <x v="6"/>
      <x v="4"/>
      <x v="5"/>
      <x v="5"/>
      <x v="4"/>
      <x v="7"/>
    </i>
    <i r="1" i="239">
      <x v="8"/>
      <x v="5"/>
      <x v="5"/>
      <x v="5"/>
      <x v="4"/>
      <x v="8"/>
    </i>
    <i r="1" i="239">
      <x v="10"/>
      <x v="6"/>
      <x v="5"/>
      <x v="5"/>
      <x v="4"/>
      <x v="9"/>
    </i>
    <i r="1" i="239">
      <x v="12"/>
      <x v="7"/>
      <x v="5"/>
      <x v="5"/>
      <x v="4"/>
      <x v="10"/>
    </i>
    <i i="240">
      <x v="240"/>
      <x v="4"/>
      <x v="3"/>
      <x v="5"/>
      <x v="5"/>
      <x v="4"/>
      <x v="6"/>
    </i>
    <i r="1" i="240">
      <x v="6"/>
      <x v="4"/>
      <x v="5"/>
      <x v="5"/>
      <x v="4"/>
      <x v="7"/>
    </i>
    <i r="1" i="240">
      <x v="8"/>
      <x v="5"/>
      <x v="5"/>
      <x v="5"/>
      <x v="4"/>
      <x v="8"/>
    </i>
    <i r="1" i="240">
      <x v="10"/>
      <x v="6"/>
      <x v="5"/>
      <x v="5"/>
      <x v="4"/>
      <x v="9"/>
    </i>
    <i r="1" i="240">
      <x v="12"/>
      <x v="7"/>
      <x v="5"/>
      <x v="5"/>
      <x v="4"/>
      <x v="10"/>
    </i>
    <i i="241">
      <x v="241"/>
      <x v="4"/>
      <x v="3"/>
      <x v="5"/>
      <x v="5"/>
      <x v="4"/>
      <x v="6"/>
    </i>
    <i r="1" i="241">
      <x v="6"/>
      <x v="4"/>
      <x v="5"/>
      <x v="5"/>
      <x v="4"/>
      <x v="7"/>
    </i>
    <i r="1" i="241">
      <x v="8"/>
      <x v="5"/>
      <x v="5"/>
      <x v="5"/>
      <x v="4"/>
      <x v="8"/>
    </i>
    <i r="1" i="241">
      <x v="10"/>
      <x v="6"/>
      <x v="5"/>
      <x v="5"/>
      <x v="4"/>
      <x v="9"/>
    </i>
    <i r="1" i="241">
      <x v="12"/>
      <x v="7"/>
      <x v="5"/>
      <x v="5"/>
      <x v="4"/>
      <x v="10"/>
    </i>
    <i i="242">
      <x v="242"/>
      <x v="4"/>
      <x v="3"/>
      <x v="5"/>
      <x v="5"/>
      <x v="4"/>
      <x v="6"/>
    </i>
    <i r="1" i="242">
      <x v="6"/>
      <x v="4"/>
      <x v="5"/>
      <x v="5"/>
      <x v="4"/>
      <x v="7"/>
    </i>
    <i r="1" i="242">
      <x v="8"/>
      <x v="5"/>
      <x v="5"/>
      <x v="5"/>
      <x v="4"/>
      <x v="8"/>
    </i>
    <i r="1" i="242">
      <x v="10"/>
      <x v="6"/>
      <x v="5"/>
      <x v="5"/>
      <x v="4"/>
      <x v="9"/>
    </i>
    <i r="1" i="242">
      <x v="12"/>
      <x v="7"/>
      <x v="5"/>
      <x v="5"/>
      <x v="4"/>
      <x v="10"/>
    </i>
    <i i="243">
      <x v="243"/>
      <x v="4"/>
      <x v="3"/>
      <x v="5"/>
      <x v="5"/>
      <x v="4"/>
      <x v="6"/>
    </i>
    <i r="1" i="243">
      <x v="6"/>
      <x v="4"/>
      <x v="5"/>
      <x v="5"/>
      <x v="4"/>
      <x v="7"/>
    </i>
    <i r="1" i="243">
      <x v="8"/>
      <x v="5"/>
      <x v="5"/>
      <x v="5"/>
      <x v="4"/>
      <x v="8"/>
    </i>
    <i r="1" i="243">
      <x v="10"/>
      <x v="6"/>
      <x v="5"/>
      <x v="5"/>
      <x v="4"/>
      <x v="9"/>
    </i>
    <i r="1" i="243">
      <x v="12"/>
      <x v="7"/>
      <x v="5"/>
      <x v="5"/>
      <x v="4"/>
      <x v="10"/>
    </i>
    <i i="244">
      <x v="244"/>
      <x v="4"/>
      <x v="3"/>
      <x v="5"/>
      <x v="5"/>
      <x v="4"/>
      <x v="6"/>
    </i>
    <i r="1" i="244">
      <x v="6"/>
      <x v="4"/>
      <x v="5"/>
      <x v="5"/>
      <x v="4"/>
      <x v="7"/>
    </i>
    <i r="1" i="244">
      <x v="8"/>
      <x v="5"/>
      <x v="5"/>
      <x v="5"/>
      <x v="4"/>
      <x v="8"/>
    </i>
    <i r="1" i="244">
      <x v="10"/>
      <x v="6"/>
      <x v="5"/>
      <x v="5"/>
      <x v="4"/>
      <x v="9"/>
    </i>
    <i r="1" i="244">
      <x v="12"/>
      <x v="7"/>
      <x v="5"/>
      <x v="5"/>
      <x v="4"/>
      <x v="10"/>
    </i>
    <i i="245">
      <x v="245"/>
      <x v="4"/>
      <x v="3"/>
      <x v="5"/>
      <x v="5"/>
      <x v="4"/>
      <x v="6"/>
    </i>
    <i r="1" i="245">
      <x v="6"/>
      <x v="4"/>
      <x v="5"/>
      <x v="5"/>
      <x v="4"/>
      <x v="7"/>
    </i>
    <i r="1" i="245">
      <x v="8"/>
      <x v="5"/>
      <x v="5"/>
      <x v="5"/>
      <x v="4"/>
      <x v="8"/>
    </i>
    <i r="1" i="245">
      <x v="10"/>
      <x v="6"/>
      <x v="5"/>
      <x v="5"/>
      <x v="4"/>
      <x v="9"/>
    </i>
    <i r="1" i="245">
      <x v="12"/>
      <x v="7"/>
      <x v="5"/>
      <x v="5"/>
      <x v="4"/>
      <x v="10"/>
    </i>
    <i i="246">
      <x v="246"/>
      <x v="4"/>
      <x v="3"/>
      <x v="5"/>
      <x v="5"/>
      <x v="4"/>
      <x v="6"/>
    </i>
    <i r="1" i="246">
      <x v="6"/>
      <x v="4"/>
      <x v="5"/>
      <x v="5"/>
      <x v="4"/>
      <x v="7"/>
    </i>
    <i r="1" i="246">
      <x v="8"/>
      <x v="5"/>
      <x v="5"/>
      <x v="5"/>
      <x v="4"/>
      <x v="8"/>
    </i>
    <i r="1" i="246">
      <x v="10"/>
      <x v="6"/>
      <x v="5"/>
      <x v="5"/>
      <x v="4"/>
      <x v="9"/>
    </i>
    <i r="1" i="246">
      <x v="12"/>
      <x v="7"/>
      <x v="5"/>
      <x v="5"/>
      <x v="4"/>
      <x v="10"/>
    </i>
    <i i="247">
      <x v="247"/>
      <x v="4"/>
      <x v="3"/>
      <x v="5"/>
      <x v="5"/>
      <x v="4"/>
      <x v="6"/>
    </i>
    <i r="1" i="247">
      <x v="6"/>
      <x v="4"/>
      <x v="5"/>
      <x v="5"/>
      <x v="4"/>
      <x v="7"/>
    </i>
    <i r="1" i="247">
      <x v="8"/>
      <x v="5"/>
      <x v="5"/>
      <x v="5"/>
      <x v="4"/>
      <x v="8"/>
    </i>
    <i r="1" i="247">
      <x v="10"/>
      <x v="6"/>
      <x v="5"/>
      <x v="5"/>
      <x v="4"/>
      <x v="9"/>
    </i>
    <i r="1" i="247">
      <x v="12"/>
      <x v="7"/>
      <x v="5"/>
      <x v="5"/>
      <x v="4"/>
      <x v="10"/>
    </i>
    <i i="248">
      <x v="248"/>
      <x v="4"/>
      <x v="3"/>
      <x v="5"/>
      <x v="5"/>
      <x v="4"/>
      <x v="6"/>
    </i>
    <i r="1" i="248">
      <x v="6"/>
      <x v="4"/>
      <x v="5"/>
      <x v="5"/>
      <x v="4"/>
      <x v="7"/>
    </i>
    <i r="1" i="248">
      <x v="8"/>
      <x v="5"/>
      <x v="5"/>
      <x v="5"/>
      <x v="4"/>
      <x v="8"/>
    </i>
    <i r="1" i="248">
      <x v="10"/>
      <x v="6"/>
      <x v="5"/>
      <x v="5"/>
      <x v="4"/>
      <x v="9"/>
    </i>
    <i r="1" i="248">
      <x v="12"/>
      <x v="7"/>
      <x v="5"/>
      <x v="5"/>
      <x v="4"/>
      <x v="10"/>
    </i>
    <i i="249">
      <x v="249"/>
      <x v="4"/>
      <x v="3"/>
      <x v="5"/>
      <x v="5"/>
      <x v="4"/>
      <x v="6"/>
    </i>
    <i r="1" i="249">
      <x v="6"/>
      <x v="4"/>
      <x v="5"/>
      <x v="5"/>
      <x v="4"/>
      <x v="7"/>
    </i>
    <i r="1" i="249">
      <x v="8"/>
      <x v="5"/>
      <x v="5"/>
      <x v="5"/>
      <x v="4"/>
      <x v="8"/>
    </i>
    <i r="1" i="249">
      <x v="10"/>
      <x v="6"/>
      <x v="5"/>
      <x v="5"/>
      <x v="4"/>
      <x v="9"/>
    </i>
    <i r="1" i="249">
      <x v="12"/>
      <x v="7"/>
      <x v="5"/>
      <x v="5"/>
      <x v="4"/>
      <x v="10"/>
    </i>
    <i i="250">
      <x v="250"/>
      <x v="4"/>
      <x v="3"/>
      <x v="5"/>
      <x v="5"/>
      <x v="4"/>
      <x v="6"/>
    </i>
    <i r="1" i="250">
      <x v="6"/>
      <x v="4"/>
      <x v="5"/>
      <x v="5"/>
      <x v="4"/>
      <x v="7"/>
    </i>
    <i r="1" i="250">
      <x v="8"/>
      <x v="5"/>
      <x v="5"/>
      <x v="5"/>
      <x v="4"/>
      <x v="8"/>
    </i>
    <i r="1" i="250">
      <x v="10"/>
      <x v="6"/>
      <x v="5"/>
      <x v="5"/>
      <x v="4"/>
      <x v="9"/>
    </i>
    <i r="1" i="250">
      <x v="12"/>
      <x v="7"/>
      <x v="5"/>
      <x v="5"/>
      <x v="4"/>
      <x v="10"/>
    </i>
    <i i="251">
      <x v="251"/>
      <x v="4"/>
      <x v="3"/>
      <x v="5"/>
      <x v="5"/>
      <x v="4"/>
      <x v="6"/>
    </i>
    <i r="1" i="251">
      <x v="6"/>
      <x v="4"/>
      <x v="5"/>
      <x v="5"/>
      <x v="4"/>
      <x v="7"/>
    </i>
    <i r="1" i="251">
      <x v="8"/>
      <x v="5"/>
      <x v="5"/>
      <x v="5"/>
      <x v="4"/>
      <x v="8"/>
    </i>
    <i r="1" i="251">
      <x v="10"/>
      <x v="6"/>
      <x v="5"/>
      <x v="5"/>
      <x v="4"/>
      <x v="9"/>
    </i>
    <i r="1" i="251">
      <x v="12"/>
      <x v="7"/>
      <x v="5"/>
      <x v="5"/>
      <x v="4"/>
      <x v="10"/>
    </i>
    <i i="252">
      <x v="252"/>
      <x v="4"/>
      <x v="3"/>
      <x v="5"/>
      <x v="5"/>
      <x v="4"/>
      <x v="6"/>
    </i>
    <i r="1" i="252">
      <x v="6"/>
      <x v="4"/>
      <x v="5"/>
      <x v="5"/>
      <x v="4"/>
      <x v="7"/>
    </i>
    <i r="1" i="252">
      <x v="8"/>
      <x v="5"/>
      <x v="5"/>
      <x v="5"/>
      <x v="4"/>
      <x v="8"/>
    </i>
    <i r="1" i="252">
      <x v="10"/>
      <x v="6"/>
      <x v="5"/>
      <x v="5"/>
      <x v="4"/>
      <x v="9"/>
    </i>
    <i r="1" i="252">
      <x v="12"/>
      <x v="7"/>
      <x v="5"/>
      <x v="5"/>
      <x v="4"/>
      <x v="10"/>
    </i>
    <i i="253">
      <x v="253"/>
      <x v="4"/>
      <x v="3"/>
      <x v="5"/>
      <x v="5"/>
      <x v="4"/>
      <x v="6"/>
    </i>
    <i r="1" i="253">
      <x v="6"/>
      <x v="4"/>
      <x v="5"/>
      <x v="5"/>
      <x v="4"/>
      <x v="7"/>
    </i>
    <i r="1" i="253">
      <x v="8"/>
      <x v="5"/>
      <x v="5"/>
      <x v="5"/>
      <x v="4"/>
      <x v="8"/>
    </i>
    <i r="1" i="253">
      <x v="10"/>
      <x v="6"/>
      <x v="5"/>
      <x v="5"/>
      <x v="4"/>
      <x v="9"/>
    </i>
    <i r="1" i="253">
      <x v="12"/>
      <x v="7"/>
      <x v="5"/>
      <x v="5"/>
      <x v="4"/>
      <x v="10"/>
    </i>
    <i i="254">
      <x v="254"/>
      <x v="4"/>
      <x v="3"/>
      <x v="5"/>
      <x v="5"/>
      <x v="4"/>
      <x v="6"/>
    </i>
    <i r="1" i="254">
      <x v="6"/>
      <x v="4"/>
      <x v="5"/>
      <x v="5"/>
      <x v="4"/>
      <x v="7"/>
    </i>
    <i r="1" i="254">
      <x v="8"/>
      <x v="5"/>
      <x v="5"/>
      <x v="5"/>
      <x v="4"/>
      <x v="8"/>
    </i>
    <i r="1" i="254">
      <x v="10"/>
      <x v="6"/>
      <x v="5"/>
      <x v="5"/>
      <x v="4"/>
      <x v="9"/>
    </i>
    <i r="1" i="254">
      <x v="12"/>
      <x v="7"/>
      <x v="5"/>
      <x v="5"/>
      <x v="4"/>
      <x v="10"/>
    </i>
    <i i="255">
      <x v="255"/>
      <x v="4"/>
      <x v="3"/>
      <x v="5"/>
      <x v="5"/>
      <x v="4"/>
      <x v="6"/>
    </i>
    <i r="1" i="255">
      <x v="6"/>
      <x v="4"/>
      <x v="5"/>
      <x v="5"/>
      <x v="4"/>
      <x v="7"/>
    </i>
    <i r="1" i="255">
      <x v="8"/>
      <x v="5"/>
      <x v="5"/>
      <x v="5"/>
      <x v="4"/>
      <x v="8"/>
    </i>
    <i r="1" i="255">
      <x v="10"/>
      <x v="6"/>
      <x v="5"/>
      <x v="5"/>
      <x v="4"/>
      <x v="9"/>
    </i>
    <i r="1" i="255">
      <x v="12"/>
      <x v="7"/>
      <x v="5"/>
      <x v="5"/>
      <x v="4"/>
      <x v="10"/>
    </i>
  </rowItems>
  <colItems count="1">
    <i/>
  </colItems>
  <pageFields count="1">
    <pageField fld="358" hier="-1"/>
  </pageFields>
  <dataFields count="256">
    <dataField name=" Administratia Națională a Penitenciarelor" fld="2" baseField="350" baseItem="11"/>
    <dataField name=" Agenția Rezerve Materiale" fld="3" baseField="350" baseItem="7"/>
    <dataField name=" AMT Botanica" fld="4" baseField="350" baseItem="7"/>
    <dataField name=" AMT Buiucani" fld="5" baseField="350" baseItem="7"/>
    <dataField name=" AMT Centru" fld="6" baseField="350" baseItem="7"/>
    <dataField name=" AMT Ciocana" fld="7" baseField="350" baseItem="7"/>
    <dataField name=" AMT Rîșcani" fld="8" baseField="350" baseItem="7"/>
    <dataField name=" CCD al MA" fld="9" baseField="350" baseItem="7"/>
    <dataField name=" Centru Medicină Legală" fld="10" baseField="350" baseItem="7"/>
    <dataField name=" CentruFtiziopneumReabilitare Copii ,,Cornești,," fld="11" baseField="350" baseItem="11"/>
    <dataField name=" CFRC Tirnova_202172374547" fld="12" baseField="350" baseItem="11"/>
    <dataField name=" CIMF Alexandru Cojocaru" fld="13" baseField="350" baseItem="11"/>
    <dataField name=" CIMF CORCODEL GEORGETA" fld="14" baseField="350" baseItem="11"/>
    <dataField name=" CIMF Ludmila Saptefrati_20217295519" fld="15" baseField="350" baseItem="11"/>
    <dataField name=" CIMF Plesca Elena" fld="16" baseField="350" baseItem="11"/>
    <dataField name=" CIMF Todorov Svetlana_202172955116" fld="17" baseField="350" baseItem="11"/>
    <dataField name=" Clinica Universitara de AMP N.Testemitanu" fld="18" baseField="350" baseItem="11"/>
    <dataField name=" Clinica universitara stomato a U SMF N. Testemitanu" fld="19" baseField="350" baseItem="11"/>
    <dataField name=" CM LCRC-Munteanu" fld="20" baseField="350" baseItem="11"/>
    <dataField name=" CMF Balti" fld="21" baseField="350" baseItem="11"/>
    <dataField name=" CMF Floresti" fld="22" baseField="350" baseItem="11"/>
    <dataField name=" CMF L.Blega" fld="23" baseField="350" baseItem="11"/>
    <dataField name=" CMF PANFILII PAVEL" fld="24" baseField="350" baseItem="11"/>
    <dataField name=" CMF Satiamed" fld="25" baseField="350" baseItem="11"/>
    <dataField name=" CMF Trei Medici (CS Oliscani)" fld="26" baseField="350" baseItem="11"/>
    <dataField name=" CMF Trismed-Prim (CS Pelivan)" fld="27" baseField="350" baseItem="11"/>
    <dataField name=" CNAMUP" fld="28" baseField="350" baseItem="11"/>
    <dataField name=" CNTS" fld="29" baseField="350" baseItem="11"/>
    <dataField name=" CP Copii Dizab Orhei" fld="30" baseField="350" baseItem="11"/>
    <dataField name=" CP Internat Brinzeni" fld="31" baseField="350" baseItem="11"/>
    <dataField name=" CP PVPD Cocieri" fld="32" baseField="350" baseItem="11"/>
    <dataField name=" CPPsi PD CHisinau" fld="33" baseField="350" baseItem="11"/>
    <dataField name=" CPR pentru Copii de Virsta Frageda Chisinau_202172955124" fld="34" baseField="350" baseItem="11"/>
    <dataField name=" CPT Badiceni" fld="35" baseField="350" baseItem="11"/>
    <dataField name=" CPTPD Balti_202172955131" fld="36" baseField="350" baseItem="11"/>
    <dataField name=" CPTPD COcieri_202172955137" fld="37" baseField="350" baseItem="11"/>
    <dataField name=" CPTsi RCopii Balti" fld="38" baseField="350" baseItem="11"/>
    <dataField name=" CR Plasmice Taraclia" fld="39" baseField="350" baseItem="11"/>
    <dataField name=" CR Speranta- Vadul lui Voda" fld="40" baseField="350" baseItem="11"/>
    <dataField name=" CRC Ceadir Lunga" fld="41" baseField="350" baseItem="11"/>
    <dataField name=" CRDM" fld="42" baseField="350" baseItem="11"/>
    <dataField name=" Crihana Veche" fld="43" baseField="350" baseItem="11"/>
    <dataField name=" CRRC" fld="44" baseField="350" baseItem="11"/>
    <dataField name=" CRZCDCriuleni" fld="45" baseField="350" baseItem="11"/>
    <dataField name=" CS Anenii Noi" fld="46" baseField="350" baseItem="11"/>
    <dataField name=" CS AVDARMA" fld="47" baseField="350" baseItem="11"/>
    <dataField name=" CS Bacioi" fld="48" baseField="350" baseItem="11"/>
    <dataField name=" CS Badiceni" fld="49" baseField="350" baseItem="11"/>
    <dataField name=" CS Baimaclia" fld="50" baseField="350" baseItem="11"/>
    <dataField name=" CS Balabanesti" fld="51" baseField="350" baseItem="11"/>
    <dataField name=" CS Balatina" fld="52" baseField="350" baseItem="11"/>
    <dataField name=" CS Bardar" fld="53" baseField="350" baseItem="11"/>
    <dataField name=" Cs Basarabeasca" fld="54" baseField="350" baseItem="11"/>
    <dataField name=" CS Bașcalia" fld="55" baseField="350" baseItem="11"/>
    <dataField name=" CS Bilicenii Vechi" fld="56" baseField="350" baseItem="11"/>
    <dataField name=" CS Biruința" fld="57" baseField="350" baseItem="11"/>
    <dataField name=" CS Bobeica" fld="58" baseField="350" baseItem="11"/>
    <dataField name=" CS Bocșa" fld="59" baseField="350" baseItem="11"/>
    <dataField name=" CS Borogani" fld="60" baseField="350" baseItem="11"/>
    <dataField name=" CS Bravicea" fld="61" baseField="350" baseItem="11"/>
    <dataField name=" CS Braviceni" fld="62" baseField="350" baseItem="11"/>
    <dataField name=" CS Briceni" fld="63" baseField="350" baseItem="11"/>
    <dataField name=" CS Brinzenii Noi" fld="64" baseField="350" baseItem="11"/>
    <dataField name=" CS Bubuieci" fld="65" baseField="350" baseItem="11"/>
    <dataField name=" CS Budești" fld="66" baseField="350" baseItem="11"/>
    <dataField name=" CS Bujor" fld="67" baseField="350" baseItem="11"/>
    <dataField name=" CS Bulboaca" fld="68" baseField="350" baseItem="11"/>
    <dataField name=" CS Cahul" fld="69" baseField="350" baseItem="11"/>
    <dataField name=" CS Căinari" fld="70" baseField="350" baseItem="11"/>
    <dataField name=" CS Calarași" fld="71" baseField="350" baseItem="11"/>
    <dataField name=" CS Cantemir" fld="72" baseField="350" baseItem="11"/>
    <dataField name=" CS CAUSENI" fld="73" baseField="350" baseItem="11"/>
    <dataField name=" CS Cazaclia" fld="74" baseField="350" baseItem="11"/>
    <dataField name=" CS Cazanesti" fld="75" baseField="350" baseItem="11"/>
    <dataField name=" CS Ceadir Lunga_202172955142" fld="76" baseField="350" baseItem="11"/>
    <dataField name=" CS Cetireni" fld="77" baseField="350" baseItem="11"/>
    <dataField name=" CS Chetris" fld="78" baseField="350" baseItem="11"/>
    <dataField name=" CS Chetrosu" fld="79" baseField="350" baseItem="11"/>
    <dataField name=" CS Chiperceni" fld="80" baseField="350" baseItem="11"/>
    <dataField name=" CS Chirsova" fld="81" baseField="350" baseItem="11"/>
    <dataField name=" CS Chiscareni" fld="82" baseField="350" baseItem="11"/>
    <dataField name=" CS Cimislia" fld="83" baseField="350" baseItem="11"/>
    <dataField name=" CS Ciniseuti" fld="84" baseField="350" baseItem="11"/>
    <dataField name=" CS Ciocilteni" fld="85" baseField="350" baseItem="11"/>
    <dataField name=" CS CIoc-Maidan" fld="86" baseField="350" baseItem="11"/>
    <dataField name=" CS Ciolacu Nou" fld="87" baseField="350" baseItem="11"/>
    <dataField name=" CS Ciorescu" fld="88" baseField="350" baseItem="11"/>
    <dataField name=" CS Cioropcani_202172955147" fld="89" baseField="350" baseItem="11"/>
    <dataField name=" CS Ciuciulea" fld="90" baseField="350" baseItem="11"/>
    <dataField name=" CS Ciuciuleni" fld="91" baseField="350" baseItem="11"/>
    <dataField name=" CS Ciutulesti" fld="92" baseField="350" baseItem="11"/>
    <dataField name=" CS Cobani" fld="93" baseField="350" baseItem="11"/>
    <dataField name=" CS Cociulia" fld="94" baseField="350" baseItem="11"/>
    <dataField name=" CS Colibasi" fld="95" baseField="350" baseItem="11"/>
    <dataField name=" CS Colonita" fld="96" baseField="350" baseItem="11"/>
    <dataField name=" CS Comrat" fld="97" baseField="350" baseItem="11"/>
    <dataField name=" CS Copăceni" fld="98" baseField="350" baseItem="11"/>
    <dataField name=" CS Copanca" fld="99" baseField="350" baseItem="11"/>
    <dataField name=" CS Copceac" fld="100" baseField="350" baseItem="11"/>
    <dataField name=" CS Corlateni" fld="101" baseField="350" baseItem="11"/>
    <dataField name=" CS Cornesti" fld="102" baseField="350" baseItem="11"/>
    <dataField name=" CS Corten" fld="103" baseField="350" baseItem="11"/>
    <dataField name=" CS Cosauti" fld="104" baseField="350" baseItem="11"/>
    <dataField name=" CS Costesti" fld="105" baseField="350" baseItem="11"/>
    <dataField name=" CS Cotiujenii Mari" fld="106" baseField="350" baseItem="11"/>
    <dataField name=" CS Cotiujenii Mici" fld="107" baseField="350" baseItem="11"/>
    <dataField name=" CS Cricova" fld="108" baseField="350" baseItem="11"/>
    <dataField name=" CS Criuleni" fld="109" baseField="350" baseItem="11"/>
    <dataField name=" CS Crocmaz" fld="110" baseField="350" baseItem="11"/>
    <dataField name=" CS Cuhurestii de Sus" fld="111" baseField="350" baseItem="11"/>
    <dataField name=" CS Cupcini" fld="112" baseField="350" baseItem="11"/>
    <dataField name=" CS Danuteni" fld="113" baseField="350" baseItem="11"/>
    <dataField name=" CS Dezghingea" fld="114" baseField="350" baseItem="11"/>
    <dataField name=" CS Donduseni" fld="115" baseField="350" baseItem="11"/>
    <dataField name=" CS Draganesti" fld="116" baseField="350" baseItem="11"/>
    <dataField name=" CS Drochia" fld="117" baseField="350" baseItem="11"/>
    <dataField name=" CS Dubasari" fld="118" baseField="350" baseItem="11"/>
    <dataField name=" CS Dubasarii Vechi" fld="119" baseField="350" baseItem="11"/>
    <dataField name=" CS Durlești" fld="120" baseField="350" baseItem="11"/>
    <dataField name=" CS Edineț" fld="121" baseField="350" baseItem="11"/>
    <dataField name=" CS Falesti" fld="122" baseField="350" baseItem="11"/>
    <dataField name=" CS Filipeni" fld="123" baseField="350" baseItem="11"/>
    <dataField name=" CS Firladeni" fld="124" baseField="350" baseItem="11"/>
    <dataField name=" CS Flaminzeni-Coscodeni" fld="125" baseField="350" baseItem="11"/>
    <dataField name=" CS Floreni" fld="126" baseField="350" baseItem="11"/>
    <dataField name=" CS Frunza" fld="127" baseField="350" baseItem="11"/>
    <dataField name=" CS Fundurii Vechi" fld="128" baseField="350" baseItem="11"/>
    <dataField name=" CS Gavanoasa" fld="129" baseField="350" baseItem="11"/>
    <dataField name=" CS Ghetlova" fld="130" baseField="350" baseItem="11"/>
    <dataField name=" CS Ghindesti" fld="131" baseField="350" baseItem="11"/>
    <dataField name=" CS Giurgiulești" fld="132" baseField="350" baseItem="11"/>
    <dataField name=" CS Glinjeni" fld="133" baseField="350" baseItem="11"/>
    <dataField name=" CS Glodeni" fld="134" baseField="350" baseItem="11"/>
    <dataField name=" CS Grătiești" fld="135" baseField="350" baseItem="11"/>
    <dataField name=" CS Gribova" fld="136" baseField="350" baseItem="11"/>
    <dataField name=" CS Gura Galbenei" fld="137" baseField="350" baseItem="11"/>
    <dataField name=" CS Hasnesenii Mari_202182115655" fld="138" baseField="350" baseItem="11"/>
    <dataField name=" CS Hijdieni" fld="139" baseField="350" baseItem="11"/>
    <dataField name=" CS HIncesti" fld="140" baseField="350" baseItem="11"/>
    <dataField name=" CS Hirbovat" fld="141" baseField="350" baseItem="11"/>
    <dataField name=" CS Horesti" fld="142" baseField="350" baseItem="11"/>
    <dataField name=" CS Hrusova" fld="143" baseField="350" baseItem="11"/>
    <dataField name=" CS Iabloana" fld="144" baseField="350" baseItem="11"/>
    <dataField name=" CS Ialoveni" fld="145" baseField="350" baseItem="11"/>
    <dataField name=" CS Iargara" fld="146" baseField="350" baseItem="11"/>
    <dataField name=" CS Ignatei" fld="147" baseField="350" baseItem="11"/>
    <dataField name=" CS Isacova" fld="148" baseField="350" baseItem="11"/>
    <dataField name=" CS Iscalau" fld="149" baseField="350" baseItem="11"/>
    <dataField name=" CS Ivancea" fld="150" baseField="350" baseItem="11"/>
    <dataField name=" CS Larga" fld="151" baseField="350" baseItem="11"/>
    <dataField name=" CS Larga Noua" fld="152" baseField="350" baseItem="11"/>
    <dataField name=" CS Leova" fld="153" baseField="350" baseItem="11"/>
    <dataField name=" CS Limbenii Vechi" fld="154" baseField="350" baseItem="11"/>
    <dataField name=" CS LIpcani" fld="155" baseField="350" baseItem="11"/>
    <dataField name=" CS Lozova" fld="156" baseField="350" baseItem="11"/>
    <dataField name=" CS Magdacesti" fld="157" baseField="350" baseItem="11"/>
    <dataField name=" CS Manoilesti" fld="158" baseField="350" baseItem="11"/>
    <dataField name=" CS Maramonovca" fld="159" baseField="350" baseItem="11"/>
    <dataField name=" CS Marandeni" fld="160" baseField="350" baseItem="11"/>
    <dataField name=" CS Marculesti" fld="161" baseField="350" baseItem="11"/>
    <dataField name=" CS Mateuti" fld="162" baseField="350" baseItem="11"/>
    <dataField name=" CS Mereni" fld="163" baseField="350" baseItem="11"/>
    <dataField name=" CS Mihaileni" fld="164" baseField="350" baseItem="11"/>
    <dataField name=" CS Milestii Mici" fld="165" baseField="350" baseItem="11"/>
    <dataField name=" CS Mindic" fld="166" baseField="350" baseItem="11"/>
    <dataField name=" CS Mindresti" fld="167" baseField="350" baseItem="11"/>
    <dataField name=" CS Musaitu (Vinogradovca)_20218211445" fld="168" baseField="350" baseItem="11"/>
    <dataField name=" CS Napadeni" fld="169" baseField="350" baseItem="11"/>
    <dataField name=" CS Nisporeni" fld="170" baseField="350" baseItem="11"/>
    <dataField name=" CS Ochiul ALb" fld="171" baseField="350" baseItem="11"/>
    <dataField name=" CS Ocnita" fld="172" baseField="350" baseItem="11"/>
    <dataField name=" CS Olanesti" fld="173" baseField="350" baseItem="11"/>
    <dataField name=" CS Oniscani" fld="174" baseField="350" baseItem="11"/>
    <dataField name=" CS Orhei Nr.1" fld="175" baseField="350" baseItem="11"/>
    <dataField name=" CS Orhei nr.2" fld="176" baseField="350" baseItem="11"/>
    <dataField name=" CS Otaci" fld="177" baseField="350" baseItem="11"/>
    <dataField name=" CS Panasesti" fld="178" baseField="350" baseItem="11"/>
    <dataField name=" CS Parcani, Soroca" fld="179" baseField="350" baseItem="11"/>
    <dataField name=" CS Pelinia" fld="180" baseField="350" baseItem="11"/>
    <dataField name=" CS Pepeni" fld="181" baseField="350" baseItem="11"/>
    <dataField name=" CS Peresecina" fld="182" baseField="350" baseItem="11"/>
    <dataField name=" CS Petresti" fld="183" baseField="350" baseItem="11"/>
    <dataField name=" CS Pirjolteni" fld="184" baseField="350" baseItem="11"/>
    <dataField name=" CS Pirlita" fld="185" baseField="350" baseItem="11"/>
    <dataField name=" CS Pripiceni Razeni" fld="186" baseField="350" baseItem="11"/>
    <dataField name=" CS Prodanesti" fld="187" baseField="350" baseItem="11"/>
    <dataField name=" CS Puhoi" fld="188" baseField="350" baseItem="11"/>
    <dataField name=" CS Racovat" fld="189" baseField="350" baseItem="11"/>
    <dataField name=" CS Radoaia" fld="190" baseField="350" baseItem="11"/>
    <dataField name=" CS Raspopeni" fld="191" baseField="350" baseItem="11"/>
    <dataField name=" CS Razeni" fld="192" baseField="350" baseItem="11"/>
    <dataField name=" CS Recea, Riscani" fld="193" baseField="350" baseItem="11"/>
    <dataField name=" CS Rezina" fld="194" baseField="350" baseItem="11"/>
    <dataField name=" CS Riscani" fld="195" baseField="350" baseItem="11"/>
    <dataField name=" CS Roscani" fld="196" baseField="350" baseItem="11"/>
    <dataField name=" CS Rudi" fld="197" baseField="350" baseItem="11"/>
    <dataField name=" CS Ruseștii Noi" fld="198" baseField="350" baseItem="11"/>
    <dataField name=" CS Sadaclia" fld="199" baseField="350" baseItem="11"/>
    <dataField name=" CS Salcuta" fld="200" baseField="350" baseItem="11"/>
    <dataField name=" CS Sanatauca" fld="201" baseField="350" baseItem="11"/>
    <dataField name=" CS Saptebani" fld="202" baseField="350" baseItem="11"/>
    <dataField name=" Cs Sarateni" fld="203" baseField="350" baseItem="11"/>
    <dataField name=" CS Sculeni" fld="204" baseField="350" baseItem="11"/>
    <dataField name=" CS SIngerei" fld="205" baseField="350" baseItem="11"/>
    <dataField name=" CS Sipoteni" fld="206" baseField="350" baseItem="11"/>
    <dataField name=" CS Sireti" fld="207" baseField="350" baseItem="11"/>
    <dataField name=" CS Slobozia Cremene" fld="208" baseField="350" baseItem="11"/>
    <dataField name=" CS Slobozia Mare" fld="209" baseField="350" baseItem="11"/>
    <dataField name=" CS Sofia" fld="210" baseField="350" baseItem="11"/>
    <dataField name=" CS Soldanesti" fld="211" baseField="350" baseItem="11"/>
    <dataField name=" CS Soroca" fld="212" baseField="350" baseItem="11"/>
    <dataField name=" CS Soroca Noua" fld="213" baseField="350" baseItem="11"/>
    <dataField name=" CS Speia" fld="214" baseField="0" baseItem="0"/>
    <dataField name=" CS Stauceni" fld="215" baseField="350" baseItem="11"/>
    <dataField name=" CS Stefan Voda" fld="216" baseField="350" baseItem="11"/>
    <dataField name=" CS STraseni" fld="217" baseField="350" baseItem="11"/>
    <dataField name=" CS Sturzovca" fld="218" baseField="350" baseItem="11"/>
    <dataField name=" CS SUri" fld="219" baseField="350" baseItem="11"/>
    <dataField name=" CS Susleni" fld="220" baseField="350" baseItem="11"/>
    <dataField name=" CS Talmaza" fld="221" baseField="350" baseItem="11"/>
    <dataField name=" CS Tanatari_20218211615" fld="222" baseField="350" baseItem="11"/>
    <dataField name=" CS Taraclia" fld="223" baseField="350" baseItem="11"/>
    <dataField name=" CS Taraclia, Causeni" fld="224" baseField="350" baseItem="11"/>
    <dataField name=" CS Țarigrad" fld="225" baseField="350" baseItem="11"/>
    <dataField name=" CS Țaul" fld="226" baseField="350" baseItem="11"/>
    <dataField name=" CS Telenesti" fld="227" baseField="350" baseItem="11"/>
    <dataField name=" CS Tintareni" fld="228" baseField="350" baseItem="11"/>
    <dataField name=" CS Tipala" fld="229" baseField="350" baseItem="11"/>
    <dataField name=" CS Tocuz" fld="230" baseField="350" baseItem="11"/>
    <dataField name=" CS Tomai" fld="231" baseField="350" baseItem="11"/>
    <dataField name=" CS Truseni" fld="232" baseField="350" baseItem="11"/>
    <dataField name=" CS Tvardița" fld="233" baseField="350" baseItem="11"/>
    <dataField name=" CS Ungheni" fld="234" baseField="350" baseItem="11"/>
    <dataField name=" CS Vadeni" fld="235" baseField="350" baseItem="11"/>
    <dataField name=" CS Vadul Rascov" fld="236" baseField="350" baseItem="11"/>
    <dataField name=" CS Valcineț" fld="237" baseField="350" baseItem="11"/>
    <dataField name=" CS Valea Perjei" fld="238" baseField="350" baseItem="11"/>
    <dataField name=" CS Varatic" fld="239" baseField="350" baseItem="11"/>
    <dataField name=" CS Varnita" fld="240" baseField="0" baseItem="0"/>
    <dataField name=" CS Varzarestii-Noi- Pitusca" fld="241" baseField="350" baseItem="11"/>
    <dataField name=" CS Vasieni" fld="242" baseField="350" baseItem="11"/>
    <dataField name=" CS VASILCAU" fld="243" baseField="350" baseItem="11"/>
    <dataField name=" CS Vasileuti" fld="244" baseField="350" baseItem="11"/>
    <dataField name=" CS Vatra" fld="245" baseField="350" baseItem="11"/>
    <dataField name=" CS Visoca" fld="246" baseField="350" baseItem="11"/>
    <dataField name=" CS Vorniceni" fld="247" baseField="350" baseItem="11"/>
    <dataField name=" CS Vulcanesti" fld="248" baseField="350" baseItem="11"/>
    <dataField name=" CS Zaicana" fld="249" baseField="350" baseItem="11"/>
    <dataField name=" CS Zgurita" fld="250" baseField="350" baseItem="11"/>
    <dataField name=" CS Zirnesti" fld="251" baseField="350" baseItem="11"/>
    <dataField name=" CSM Balti" fld="252" baseField="350" baseItem="11"/>
    <dataField name=" CSM Chisinau" fld="253" baseField="350" baseItem="11"/>
    <dataField name=" CSM Copii Cisinau" fld="254" baseField="350" baseItem="11"/>
    <dataField name=" CSR Anenii Noi" fld="255" baseField="350" baseItem="11"/>
    <dataField name=" CSR Calarasi" fld="256" baseField="350" baseItem="11"/>
    <dataField name=" CSR Causeni" fld="257" baseField="350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Сводная таблица2" cacheId="0" dataOnRows="1" dataPosition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compact="0" compactData="0" multipleFieldFilters="0">
  <location ref="A3:H438" firstHeaderRow="1" firstDataRow="1" firstDataCol="7" rowPageCount="1" colPageCount="1"/>
  <pivotFields count="359">
    <pivotField axis="axisRow" compact="0" numFmtId="1" outline="0" showAll="0" defaultSubtota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12">
        <item x="6"/>
        <item x="7"/>
        <item x="8"/>
        <item x="9"/>
        <item x="10"/>
        <item x="11"/>
        <item x="1"/>
        <item x="2"/>
        <item x="3"/>
        <item x="4"/>
        <item x="5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8">
        <item x="2"/>
        <item x="5"/>
        <item x="7"/>
        <item x="4"/>
        <item x="3"/>
        <item x="1"/>
        <item x="6"/>
        <item x="0"/>
      </items>
    </pivotField>
    <pivotField axis="axisRow" compact="0" outline="0" showAll="0" defaultSubtotal="0">
      <items count="8">
        <item x="2"/>
        <item x="5"/>
        <item x="7"/>
        <item x="4"/>
        <item x="3"/>
        <item x="1"/>
        <item x="6"/>
        <item x="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8">
        <item x="4"/>
        <item x="5"/>
        <item x="7"/>
        <item x="3"/>
        <item x="1"/>
        <item x="6"/>
        <item x="2"/>
        <item x="0"/>
      </items>
    </pivotField>
    <pivotField axis="axisPage" compact="0" outline="0" multipleItemSelectionAllowed="1" showAll="0" defaultSubtotal="0">
      <items count="7">
        <item h="1" x="4"/>
        <item h="1" x="6"/>
        <item h="1" x="5"/>
        <item h="1" x="3"/>
        <item h="1" x="2"/>
        <item x="1"/>
        <item h="1" x="0"/>
      </items>
    </pivotField>
  </pivotFields>
  <rowFields count="7">
    <field x="-2"/>
    <field x="0"/>
    <field x="1"/>
    <field x="353"/>
    <field x="354"/>
    <field x="357"/>
    <field x="350"/>
  </rowFields>
  <rowItems count="435">
    <i>
      <x/>
      <x v="4"/>
      <x v="3"/>
      <x v="5"/>
      <x v="5"/>
      <x v="4"/>
      <x v="6"/>
    </i>
    <i r="1">
      <x v="6"/>
      <x v="4"/>
      <x v="5"/>
      <x v="5"/>
      <x v="4"/>
      <x v="7"/>
    </i>
    <i r="1">
      <x v="8"/>
      <x v="5"/>
      <x v="5"/>
      <x v="5"/>
      <x v="4"/>
      <x v="8"/>
    </i>
    <i r="1">
      <x v="10"/>
      <x v="6"/>
      <x v="5"/>
      <x v="5"/>
      <x v="4"/>
      <x v="9"/>
    </i>
    <i r="1">
      <x v="12"/>
      <x v="7"/>
      <x v="5"/>
      <x v="5"/>
      <x v="4"/>
      <x v="10"/>
    </i>
    <i i="1">
      <x v="1"/>
      <x v="4"/>
      <x v="3"/>
      <x v="5"/>
      <x v="5"/>
      <x v="4"/>
      <x v="6"/>
    </i>
    <i r="1" i="1">
      <x v="6"/>
      <x v="4"/>
      <x v="5"/>
      <x v="5"/>
      <x v="4"/>
      <x v="7"/>
    </i>
    <i r="1" i="1">
      <x v="8"/>
      <x v="5"/>
      <x v="5"/>
      <x v="5"/>
      <x v="4"/>
      <x v="8"/>
    </i>
    <i r="1" i="1">
      <x v="10"/>
      <x v="6"/>
      <x v="5"/>
      <x v="5"/>
      <x v="4"/>
      <x v="9"/>
    </i>
    <i r="1" i="1">
      <x v="12"/>
      <x v="7"/>
      <x v="5"/>
      <x v="5"/>
      <x v="4"/>
      <x v="10"/>
    </i>
    <i i="2">
      <x v="2"/>
      <x v="4"/>
      <x v="3"/>
      <x v="5"/>
      <x v="5"/>
      <x v="4"/>
      <x v="6"/>
    </i>
    <i r="1" i="2">
      <x v="6"/>
      <x v="4"/>
      <x v="5"/>
      <x v="5"/>
      <x v="4"/>
      <x v="7"/>
    </i>
    <i r="1" i="2">
      <x v="8"/>
      <x v="5"/>
      <x v="5"/>
      <x v="5"/>
      <x v="4"/>
      <x v="8"/>
    </i>
    <i r="1" i="2">
      <x v="10"/>
      <x v="6"/>
      <x v="5"/>
      <x v="5"/>
      <x v="4"/>
      <x v="9"/>
    </i>
    <i r="1" i="2">
      <x v="12"/>
      <x v="7"/>
      <x v="5"/>
      <x v="5"/>
      <x v="4"/>
      <x v="10"/>
    </i>
    <i i="3">
      <x v="3"/>
      <x v="4"/>
      <x v="3"/>
      <x v="5"/>
      <x v="5"/>
      <x v="4"/>
      <x v="6"/>
    </i>
    <i r="1" i="3">
      <x v="6"/>
      <x v="4"/>
      <x v="5"/>
      <x v="5"/>
      <x v="4"/>
      <x v="7"/>
    </i>
    <i r="1" i="3">
      <x v="8"/>
      <x v="5"/>
      <x v="5"/>
      <x v="5"/>
      <x v="4"/>
      <x v="8"/>
    </i>
    <i r="1" i="3">
      <x v="10"/>
      <x v="6"/>
      <x v="5"/>
      <x v="5"/>
      <x v="4"/>
      <x v="9"/>
    </i>
    <i r="1" i="3">
      <x v="12"/>
      <x v="7"/>
      <x v="5"/>
      <x v="5"/>
      <x v="4"/>
      <x v="10"/>
    </i>
    <i i="4">
      <x v="4"/>
      <x v="4"/>
      <x v="3"/>
      <x v="5"/>
      <x v="5"/>
      <x v="4"/>
      <x v="6"/>
    </i>
    <i r="1" i="4">
      <x v="6"/>
      <x v="4"/>
      <x v="5"/>
      <x v="5"/>
      <x v="4"/>
      <x v="7"/>
    </i>
    <i r="1" i="4">
      <x v="8"/>
      <x v="5"/>
      <x v="5"/>
      <x v="5"/>
      <x v="4"/>
      <x v="8"/>
    </i>
    <i r="1" i="4">
      <x v="10"/>
      <x v="6"/>
      <x v="5"/>
      <x v="5"/>
      <x v="4"/>
      <x v="9"/>
    </i>
    <i r="1" i="4">
      <x v="12"/>
      <x v="7"/>
      <x v="5"/>
      <x v="5"/>
      <x v="4"/>
      <x v="10"/>
    </i>
    <i i="5">
      <x v="5"/>
      <x v="4"/>
      <x v="3"/>
      <x v="5"/>
      <x v="5"/>
      <x v="4"/>
      <x v="6"/>
    </i>
    <i r="1" i="5">
      <x v="6"/>
      <x v="4"/>
      <x v="5"/>
      <x v="5"/>
      <x v="4"/>
      <x v="7"/>
    </i>
    <i r="1" i="5">
      <x v="8"/>
      <x v="5"/>
      <x v="5"/>
      <x v="5"/>
      <x v="4"/>
      <x v="8"/>
    </i>
    <i r="1" i="5">
      <x v="10"/>
      <x v="6"/>
      <x v="5"/>
      <x v="5"/>
      <x v="4"/>
      <x v="9"/>
    </i>
    <i r="1" i="5">
      <x v="12"/>
      <x v="7"/>
      <x v="5"/>
      <x v="5"/>
      <x v="4"/>
      <x v="10"/>
    </i>
    <i i="6">
      <x v="6"/>
      <x v="4"/>
      <x v="3"/>
      <x v="5"/>
      <x v="5"/>
      <x v="4"/>
      <x v="6"/>
    </i>
    <i r="1" i="6">
      <x v="6"/>
      <x v="4"/>
      <x v="5"/>
      <x v="5"/>
      <x v="4"/>
      <x v="7"/>
    </i>
    <i r="1" i="6">
      <x v="8"/>
      <x v="5"/>
      <x v="5"/>
      <x v="5"/>
      <x v="4"/>
      <x v="8"/>
    </i>
    <i r="1" i="6">
      <x v="10"/>
      <x v="6"/>
      <x v="5"/>
      <x v="5"/>
      <x v="4"/>
      <x v="9"/>
    </i>
    <i r="1" i="6">
      <x v="12"/>
      <x v="7"/>
      <x v="5"/>
      <x v="5"/>
      <x v="4"/>
      <x v="10"/>
    </i>
    <i i="7">
      <x v="7"/>
      <x v="4"/>
      <x v="3"/>
      <x v="5"/>
      <x v="5"/>
      <x v="4"/>
      <x v="6"/>
    </i>
    <i r="1" i="7">
      <x v="6"/>
      <x v="4"/>
      <x v="5"/>
      <x v="5"/>
      <x v="4"/>
      <x v="7"/>
    </i>
    <i r="1" i="7">
      <x v="8"/>
      <x v="5"/>
      <x v="5"/>
      <x v="5"/>
      <x v="4"/>
      <x v="8"/>
    </i>
    <i r="1" i="7">
      <x v="10"/>
      <x v="6"/>
      <x v="5"/>
      <x v="5"/>
      <x v="4"/>
      <x v="9"/>
    </i>
    <i r="1" i="7">
      <x v="12"/>
      <x v="7"/>
      <x v="5"/>
      <x v="5"/>
      <x v="4"/>
      <x v="10"/>
    </i>
    <i i="8">
      <x v="8"/>
      <x v="4"/>
      <x v="3"/>
      <x v="5"/>
      <x v="5"/>
      <x v="4"/>
      <x v="6"/>
    </i>
    <i r="1" i="8">
      <x v="6"/>
      <x v="4"/>
      <x v="5"/>
      <x v="5"/>
      <x v="4"/>
      <x v="7"/>
    </i>
    <i r="1" i="8">
      <x v="8"/>
      <x v="5"/>
      <x v="5"/>
      <x v="5"/>
      <x v="4"/>
      <x v="8"/>
    </i>
    <i r="1" i="8">
      <x v="10"/>
      <x v="6"/>
      <x v="5"/>
      <x v="5"/>
      <x v="4"/>
      <x v="9"/>
    </i>
    <i r="1" i="8">
      <x v="12"/>
      <x v="7"/>
      <x v="5"/>
      <x v="5"/>
      <x v="4"/>
      <x v="10"/>
    </i>
    <i i="9">
      <x v="9"/>
      <x v="4"/>
      <x v="3"/>
      <x v="5"/>
      <x v="5"/>
      <x v="4"/>
      <x v="6"/>
    </i>
    <i r="1" i="9">
      <x v="6"/>
      <x v="4"/>
      <x v="5"/>
      <x v="5"/>
      <x v="4"/>
      <x v="7"/>
    </i>
    <i r="1" i="9">
      <x v="8"/>
      <x v="5"/>
      <x v="5"/>
      <x v="5"/>
      <x v="4"/>
      <x v="8"/>
    </i>
    <i r="1" i="9">
      <x v="10"/>
      <x v="6"/>
      <x v="5"/>
      <x v="5"/>
      <x v="4"/>
      <x v="9"/>
    </i>
    <i r="1" i="9">
      <x v="12"/>
      <x v="7"/>
      <x v="5"/>
      <x v="5"/>
      <x v="4"/>
      <x v="10"/>
    </i>
    <i i="10">
      <x v="10"/>
      <x v="4"/>
      <x v="3"/>
      <x v="5"/>
      <x v="5"/>
      <x v="4"/>
      <x v="6"/>
    </i>
    <i r="1" i="10">
      <x v="6"/>
      <x v="4"/>
      <x v="5"/>
      <x v="5"/>
      <x v="4"/>
      <x v="7"/>
    </i>
    <i r="1" i="10">
      <x v="8"/>
      <x v="5"/>
      <x v="5"/>
      <x v="5"/>
      <x v="4"/>
      <x v="8"/>
    </i>
    <i r="1" i="10">
      <x v="10"/>
      <x v="6"/>
      <x v="5"/>
      <x v="5"/>
      <x v="4"/>
      <x v="9"/>
    </i>
    <i r="1" i="10">
      <x v="12"/>
      <x v="7"/>
      <x v="5"/>
      <x v="5"/>
      <x v="4"/>
      <x v="10"/>
    </i>
    <i i="11">
      <x v="11"/>
      <x v="4"/>
      <x v="3"/>
      <x v="5"/>
      <x v="5"/>
      <x v="4"/>
      <x v="6"/>
    </i>
    <i r="1" i="11">
      <x v="6"/>
      <x v="4"/>
      <x v="5"/>
      <x v="5"/>
      <x v="4"/>
      <x v="7"/>
    </i>
    <i r="1" i="11">
      <x v="8"/>
      <x v="5"/>
      <x v="5"/>
      <x v="5"/>
      <x v="4"/>
      <x v="8"/>
    </i>
    <i r="1" i="11">
      <x v="10"/>
      <x v="6"/>
      <x v="5"/>
      <x v="5"/>
      <x v="4"/>
      <x v="9"/>
    </i>
    <i r="1" i="11">
      <x v="12"/>
      <x v="7"/>
      <x v="5"/>
      <x v="5"/>
      <x v="4"/>
      <x v="10"/>
    </i>
    <i i="12">
      <x v="12"/>
      <x v="4"/>
      <x v="3"/>
      <x v="5"/>
      <x v="5"/>
      <x v="4"/>
      <x v="6"/>
    </i>
    <i r="1" i="12">
      <x v="6"/>
      <x v="4"/>
      <x v="5"/>
      <x v="5"/>
      <x v="4"/>
      <x v="7"/>
    </i>
    <i r="1" i="12">
      <x v="8"/>
      <x v="5"/>
      <x v="5"/>
      <x v="5"/>
      <x v="4"/>
      <x v="8"/>
    </i>
    <i r="1" i="12">
      <x v="10"/>
      <x v="6"/>
      <x v="5"/>
      <x v="5"/>
      <x v="4"/>
      <x v="9"/>
    </i>
    <i r="1" i="12">
      <x v="12"/>
      <x v="7"/>
      <x v="5"/>
      <x v="5"/>
      <x v="4"/>
      <x v="10"/>
    </i>
    <i i="13">
      <x v="13"/>
      <x v="4"/>
      <x v="3"/>
      <x v="5"/>
      <x v="5"/>
      <x v="4"/>
      <x v="6"/>
    </i>
    <i r="1" i="13">
      <x v="6"/>
      <x v="4"/>
      <x v="5"/>
      <x v="5"/>
      <x v="4"/>
      <x v="7"/>
    </i>
    <i r="1" i="13">
      <x v="8"/>
      <x v="5"/>
      <x v="5"/>
      <x v="5"/>
      <x v="4"/>
      <x v="8"/>
    </i>
    <i r="1" i="13">
      <x v="10"/>
      <x v="6"/>
      <x v="5"/>
      <x v="5"/>
      <x v="4"/>
      <x v="9"/>
    </i>
    <i r="1" i="13">
      <x v="12"/>
      <x v="7"/>
      <x v="5"/>
      <x v="5"/>
      <x v="4"/>
      <x v="10"/>
    </i>
    <i i="14">
      <x v="14"/>
      <x v="4"/>
      <x v="3"/>
      <x v="5"/>
      <x v="5"/>
      <x v="4"/>
      <x v="6"/>
    </i>
    <i r="1" i="14">
      <x v="6"/>
      <x v="4"/>
      <x v="5"/>
      <x v="5"/>
      <x v="4"/>
      <x v="7"/>
    </i>
    <i r="1" i="14">
      <x v="8"/>
      <x v="5"/>
      <x v="5"/>
      <x v="5"/>
      <x v="4"/>
      <x v="8"/>
    </i>
    <i r="1" i="14">
      <x v="10"/>
      <x v="6"/>
      <x v="5"/>
      <x v="5"/>
      <x v="4"/>
      <x v="9"/>
    </i>
    <i r="1" i="14">
      <x v="12"/>
      <x v="7"/>
      <x v="5"/>
      <x v="5"/>
      <x v="4"/>
      <x v="10"/>
    </i>
    <i i="15">
      <x v="15"/>
      <x v="4"/>
      <x v="3"/>
      <x v="5"/>
      <x v="5"/>
      <x v="4"/>
      <x v="6"/>
    </i>
    <i r="1" i="15">
      <x v="6"/>
      <x v="4"/>
      <x v="5"/>
      <x v="5"/>
      <x v="4"/>
      <x v="7"/>
    </i>
    <i r="1" i="15">
      <x v="8"/>
      <x v="5"/>
      <x v="5"/>
      <x v="5"/>
      <x v="4"/>
      <x v="8"/>
    </i>
    <i r="1" i="15">
      <x v="10"/>
      <x v="6"/>
      <x v="5"/>
      <x v="5"/>
      <x v="4"/>
      <x v="9"/>
    </i>
    <i r="1" i="15">
      <x v="12"/>
      <x v="7"/>
      <x v="5"/>
      <x v="5"/>
      <x v="4"/>
      <x v="10"/>
    </i>
    <i i="16">
      <x v="16"/>
      <x v="4"/>
      <x v="3"/>
      <x v="5"/>
      <x v="5"/>
      <x v="4"/>
      <x v="6"/>
    </i>
    <i r="1" i="16">
      <x v="6"/>
      <x v="4"/>
      <x v="5"/>
      <x v="5"/>
      <x v="4"/>
      <x v="7"/>
    </i>
    <i r="1" i="16">
      <x v="8"/>
      <x v="5"/>
      <x v="5"/>
      <x v="5"/>
      <x v="4"/>
      <x v="8"/>
    </i>
    <i r="1" i="16">
      <x v="10"/>
      <x v="6"/>
      <x v="5"/>
      <x v="5"/>
      <x v="4"/>
      <x v="9"/>
    </i>
    <i r="1" i="16">
      <x v="12"/>
      <x v="7"/>
      <x v="5"/>
      <x v="5"/>
      <x v="4"/>
      <x v="10"/>
    </i>
    <i i="17">
      <x v="17"/>
      <x v="4"/>
      <x v="3"/>
      <x v="5"/>
      <x v="5"/>
      <x v="4"/>
      <x v="6"/>
    </i>
    <i r="1" i="17">
      <x v="6"/>
      <x v="4"/>
      <x v="5"/>
      <x v="5"/>
      <x v="4"/>
      <x v="7"/>
    </i>
    <i r="1" i="17">
      <x v="8"/>
      <x v="5"/>
      <x v="5"/>
      <x v="5"/>
      <x v="4"/>
      <x v="8"/>
    </i>
    <i r="1" i="17">
      <x v="10"/>
      <x v="6"/>
      <x v="5"/>
      <x v="5"/>
      <x v="4"/>
      <x v="9"/>
    </i>
    <i r="1" i="17">
      <x v="12"/>
      <x v="7"/>
      <x v="5"/>
      <x v="5"/>
      <x v="4"/>
      <x v="10"/>
    </i>
    <i i="18">
      <x v="18"/>
      <x v="4"/>
      <x v="3"/>
      <x v="5"/>
      <x v="5"/>
      <x v="4"/>
      <x v="6"/>
    </i>
    <i r="1" i="18">
      <x v="6"/>
      <x v="4"/>
      <x v="5"/>
      <x v="5"/>
      <x v="4"/>
      <x v="7"/>
    </i>
    <i r="1" i="18">
      <x v="8"/>
      <x v="5"/>
      <x v="5"/>
      <x v="5"/>
      <x v="4"/>
      <x v="8"/>
    </i>
    <i r="1" i="18">
      <x v="10"/>
      <x v="6"/>
      <x v="5"/>
      <x v="5"/>
      <x v="4"/>
      <x v="9"/>
    </i>
    <i r="1" i="18">
      <x v="12"/>
      <x v="7"/>
      <x v="5"/>
      <x v="5"/>
      <x v="4"/>
      <x v="10"/>
    </i>
    <i i="19">
      <x v="19"/>
      <x v="4"/>
      <x v="3"/>
      <x v="5"/>
      <x v="5"/>
      <x v="4"/>
      <x v="6"/>
    </i>
    <i r="1" i="19">
      <x v="6"/>
      <x v="4"/>
      <x v="5"/>
      <x v="5"/>
      <x v="4"/>
      <x v="7"/>
    </i>
    <i r="1" i="19">
      <x v="8"/>
      <x v="5"/>
      <x v="5"/>
      <x v="5"/>
      <x v="4"/>
      <x v="8"/>
    </i>
    <i r="1" i="19">
      <x v="10"/>
      <x v="6"/>
      <x v="5"/>
      <x v="5"/>
      <x v="4"/>
      <x v="9"/>
    </i>
    <i r="1" i="19">
      <x v="12"/>
      <x v="7"/>
      <x v="5"/>
      <x v="5"/>
      <x v="4"/>
      <x v="10"/>
    </i>
    <i i="20">
      <x v="20"/>
      <x v="4"/>
      <x v="3"/>
      <x v="5"/>
      <x v="5"/>
      <x v="4"/>
      <x v="6"/>
    </i>
    <i r="1" i="20">
      <x v="6"/>
      <x v="4"/>
      <x v="5"/>
      <x v="5"/>
      <x v="4"/>
      <x v="7"/>
    </i>
    <i r="1" i="20">
      <x v="8"/>
      <x v="5"/>
      <x v="5"/>
      <x v="5"/>
      <x v="4"/>
      <x v="8"/>
    </i>
    <i r="1" i="20">
      <x v="10"/>
      <x v="6"/>
      <x v="5"/>
      <x v="5"/>
      <x v="4"/>
      <x v="9"/>
    </i>
    <i r="1" i="20">
      <x v="12"/>
      <x v="7"/>
      <x v="5"/>
      <x v="5"/>
      <x v="4"/>
      <x v="10"/>
    </i>
    <i i="21">
      <x v="21"/>
      <x v="4"/>
      <x v="3"/>
      <x v="5"/>
      <x v="5"/>
      <x v="4"/>
      <x v="6"/>
    </i>
    <i r="1" i="21">
      <x v="6"/>
      <x v="4"/>
      <x v="5"/>
      <x v="5"/>
      <x v="4"/>
      <x v="7"/>
    </i>
    <i r="1" i="21">
      <x v="8"/>
      <x v="5"/>
      <x v="5"/>
      <x v="5"/>
      <x v="4"/>
      <x v="8"/>
    </i>
    <i r="1" i="21">
      <x v="10"/>
      <x v="6"/>
      <x v="5"/>
      <x v="5"/>
      <x v="4"/>
      <x v="9"/>
    </i>
    <i r="1" i="21">
      <x v="12"/>
      <x v="7"/>
      <x v="5"/>
      <x v="5"/>
      <x v="4"/>
      <x v="10"/>
    </i>
    <i i="22">
      <x v="22"/>
      <x v="4"/>
      <x v="3"/>
      <x v="5"/>
      <x v="5"/>
      <x v="4"/>
      <x v="6"/>
    </i>
    <i r="1" i="22">
      <x v="6"/>
      <x v="4"/>
      <x v="5"/>
      <x v="5"/>
      <x v="4"/>
      <x v="7"/>
    </i>
    <i r="1" i="22">
      <x v="8"/>
      <x v="5"/>
      <x v="5"/>
      <x v="5"/>
      <x v="4"/>
      <x v="8"/>
    </i>
    <i r="1" i="22">
      <x v="10"/>
      <x v="6"/>
      <x v="5"/>
      <x v="5"/>
      <x v="4"/>
      <x v="9"/>
    </i>
    <i r="1" i="22">
      <x v="12"/>
      <x v="7"/>
      <x v="5"/>
      <x v="5"/>
      <x v="4"/>
      <x v="10"/>
    </i>
    <i i="23">
      <x v="23"/>
      <x v="4"/>
      <x v="3"/>
      <x v="5"/>
      <x v="5"/>
      <x v="4"/>
      <x v="6"/>
    </i>
    <i r="1" i="23">
      <x v="6"/>
      <x v="4"/>
      <x v="5"/>
      <x v="5"/>
      <x v="4"/>
      <x v="7"/>
    </i>
    <i r="1" i="23">
      <x v="8"/>
      <x v="5"/>
      <x v="5"/>
      <x v="5"/>
      <x v="4"/>
      <x v="8"/>
    </i>
    <i r="1" i="23">
      <x v="10"/>
      <x v="6"/>
      <x v="5"/>
      <x v="5"/>
      <x v="4"/>
      <x v="9"/>
    </i>
    <i r="1" i="23">
      <x v="12"/>
      <x v="7"/>
      <x v="5"/>
      <x v="5"/>
      <x v="4"/>
      <x v="10"/>
    </i>
    <i i="24">
      <x v="24"/>
      <x v="4"/>
      <x v="3"/>
      <x v="5"/>
      <x v="5"/>
      <x v="4"/>
      <x v="6"/>
    </i>
    <i r="1" i="24">
      <x v="6"/>
      <x v="4"/>
      <x v="5"/>
      <x v="5"/>
      <x v="4"/>
      <x v="7"/>
    </i>
    <i r="1" i="24">
      <x v="8"/>
      <x v="5"/>
      <x v="5"/>
      <x v="5"/>
      <x v="4"/>
      <x v="8"/>
    </i>
    <i r="1" i="24">
      <x v="10"/>
      <x v="6"/>
      <x v="5"/>
      <x v="5"/>
      <x v="4"/>
      <x v="9"/>
    </i>
    <i r="1" i="24">
      <x v="12"/>
      <x v="7"/>
      <x v="5"/>
      <x v="5"/>
      <x v="4"/>
      <x v="10"/>
    </i>
    <i i="25">
      <x v="25"/>
      <x v="4"/>
      <x v="3"/>
      <x v="5"/>
      <x v="5"/>
      <x v="4"/>
      <x v="6"/>
    </i>
    <i r="1" i="25">
      <x v="6"/>
      <x v="4"/>
      <x v="5"/>
      <x v="5"/>
      <x v="4"/>
      <x v="7"/>
    </i>
    <i r="1" i="25">
      <x v="8"/>
      <x v="5"/>
      <x v="5"/>
      <x v="5"/>
      <x v="4"/>
      <x v="8"/>
    </i>
    <i r="1" i="25">
      <x v="10"/>
      <x v="6"/>
      <x v="5"/>
      <x v="5"/>
      <x v="4"/>
      <x v="9"/>
    </i>
    <i r="1" i="25">
      <x v="12"/>
      <x v="7"/>
      <x v="5"/>
      <x v="5"/>
      <x v="4"/>
      <x v="10"/>
    </i>
    <i i="26">
      <x v="26"/>
      <x v="4"/>
      <x v="3"/>
      <x v="5"/>
      <x v="5"/>
      <x v="4"/>
      <x v="6"/>
    </i>
    <i r="1" i="26">
      <x v="6"/>
      <x v="4"/>
      <x v="5"/>
      <x v="5"/>
      <x v="4"/>
      <x v="7"/>
    </i>
    <i r="1" i="26">
      <x v="8"/>
      <x v="5"/>
      <x v="5"/>
      <x v="5"/>
      <x v="4"/>
      <x v="8"/>
    </i>
    <i r="1" i="26">
      <x v="10"/>
      <x v="6"/>
      <x v="5"/>
      <x v="5"/>
      <x v="4"/>
      <x v="9"/>
    </i>
    <i r="1" i="26">
      <x v="12"/>
      <x v="7"/>
      <x v="5"/>
      <x v="5"/>
      <x v="4"/>
      <x v="10"/>
    </i>
    <i i="27">
      <x v="27"/>
      <x v="4"/>
      <x v="3"/>
      <x v="5"/>
      <x v="5"/>
      <x v="4"/>
      <x v="6"/>
    </i>
    <i r="1" i="27">
      <x v="6"/>
      <x v="4"/>
      <x v="5"/>
      <x v="5"/>
      <x v="4"/>
      <x v="7"/>
    </i>
    <i r="1" i="27">
      <x v="8"/>
      <x v="5"/>
      <x v="5"/>
      <x v="5"/>
      <x v="4"/>
      <x v="8"/>
    </i>
    <i r="1" i="27">
      <x v="10"/>
      <x v="6"/>
      <x v="5"/>
      <x v="5"/>
      <x v="4"/>
      <x v="9"/>
    </i>
    <i r="1" i="27">
      <x v="12"/>
      <x v="7"/>
      <x v="5"/>
      <x v="5"/>
      <x v="4"/>
      <x v="10"/>
    </i>
    <i i="28">
      <x v="28"/>
      <x v="4"/>
      <x v="3"/>
      <x v="5"/>
      <x v="5"/>
      <x v="4"/>
      <x v="6"/>
    </i>
    <i r="1" i="28">
      <x v="6"/>
      <x v="4"/>
      <x v="5"/>
      <x v="5"/>
      <x v="4"/>
      <x v="7"/>
    </i>
    <i r="1" i="28">
      <x v="8"/>
      <x v="5"/>
      <x v="5"/>
      <x v="5"/>
      <x v="4"/>
      <x v="8"/>
    </i>
    <i r="1" i="28">
      <x v="10"/>
      <x v="6"/>
      <x v="5"/>
      <x v="5"/>
      <x v="4"/>
      <x v="9"/>
    </i>
    <i r="1" i="28">
      <x v="12"/>
      <x v="7"/>
      <x v="5"/>
      <x v="5"/>
      <x v="4"/>
      <x v="10"/>
    </i>
    <i i="29">
      <x v="29"/>
      <x v="4"/>
      <x v="3"/>
      <x v="5"/>
      <x v="5"/>
      <x v="4"/>
      <x v="6"/>
    </i>
    <i r="1" i="29">
      <x v="6"/>
      <x v="4"/>
      <x v="5"/>
      <x v="5"/>
      <x v="4"/>
      <x v="7"/>
    </i>
    <i r="1" i="29">
      <x v="8"/>
      <x v="5"/>
      <x v="5"/>
      <x v="5"/>
      <x v="4"/>
      <x v="8"/>
    </i>
    <i r="1" i="29">
      <x v="10"/>
      <x v="6"/>
      <x v="5"/>
      <x v="5"/>
      <x v="4"/>
      <x v="9"/>
    </i>
    <i r="1" i="29">
      <x v="12"/>
      <x v="7"/>
      <x v="5"/>
      <x v="5"/>
      <x v="4"/>
      <x v="10"/>
    </i>
    <i i="30">
      <x v="30"/>
      <x v="4"/>
      <x v="3"/>
      <x v="5"/>
      <x v="5"/>
      <x v="4"/>
      <x v="6"/>
    </i>
    <i r="1" i="30">
      <x v="6"/>
      <x v="4"/>
      <x v="5"/>
      <x v="5"/>
      <x v="4"/>
      <x v="7"/>
    </i>
    <i r="1" i="30">
      <x v="8"/>
      <x v="5"/>
      <x v="5"/>
      <x v="5"/>
      <x v="4"/>
      <x v="8"/>
    </i>
    <i r="1" i="30">
      <x v="10"/>
      <x v="6"/>
      <x v="5"/>
      <x v="5"/>
      <x v="4"/>
      <x v="9"/>
    </i>
    <i r="1" i="30">
      <x v="12"/>
      <x v="7"/>
      <x v="5"/>
      <x v="5"/>
      <x v="4"/>
      <x v="10"/>
    </i>
    <i i="31">
      <x v="31"/>
      <x v="4"/>
      <x v="3"/>
      <x v="5"/>
      <x v="5"/>
      <x v="4"/>
      <x v="6"/>
    </i>
    <i r="1" i="31">
      <x v="6"/>
      <x v="4"/>
      <x v="5"/>
      <x v="5"/>
      <x v="4"/>
      <x v="7"/>
    </i>
    <i r="1" i="31">
      <x v="8"/>
      <x v="5"/>
      <x v="5"/>
      <x v="5"/>
      <x v="4"/>
      <x v="8"/>
    </i>
    <i r="1" i="31">
      <x v="10"/>
      <x v="6"/>
      <x v="5"/>
      <x v="5"/>
      <x v="4"/>
      <x v="9"/>
    </i>
    <i r="1" i="31">
      <x v="12"/>
      <x v="7"/>
      <x v="5"/>
      <x v="5"/>
      <x v="4"/>
      <x v="10"/>
    </i>
    <i i="32">
      <x v="32"/>
      <x v="4"/>
      <x v="3"/>
      <x v="5"/>
      <x v="5"/>
      <x v="4"/>
      <x v="6"/>
    </i>
    <i r="1" i="32">
      <x v="6"/>
      <x v="4"/>
      <x v="5"/>
      <x v="5"/>
      <x v="4"/>
      <x v="7"/>
    </i>
    <i r="1" i="32">
      <x v="8"/>
      <x v="5"/>
      <x v="5"/>
      <x v="5"/>
      <x v="4"/>
      <x v="8"/>
    </i>
    <i r="1" i="32">
      <x v="10"/>
      <x v="6"/>
      <x v="5"/>
      <x v="5"/>
      <x v="4"/>
      <x v="9"/>
    </i>
    <i r="1" i="32">
      <x v="12"/>
      <x v="7"/>
      <x v="5"/>
      <x v="5"/>
      <x v="4"/>
      <x v="10"/>
    </i>
    <i i="33">
      <x v="33"/>
      <x v="4"/>
      <x v="3"/>
      <x v="5"/>
      <x v="5"/>
      <x v="4"/>
      <x v="6"/>
    </i>
    <i r="1" i="33">
      <x v="6"/>
      <x v="4"/>
      <x v="5"/>
      <x v="5"/>
      <x v="4"/>
      <x v="7"/>
    </i>
    <i r="1" i="33">
      <x v="8"/>
      <x v="5"/>
      <x v="5"/>
      <x v="5"/>
      <x v="4"/>
      <x v="8"/>
    </i>
    <i r="1" i="33">
      <x v="10"/>
      <x v="6"/>
      <x v="5"/>
      <x v="5"/>
      <x v="4"/>
      <x v="9"/>
    </i>
    <i r="1" i="33">
      <x v="12"/>
      <x v="7"/>
      <x v="5"/>
      <x v="5"/>
      <x v="4"/>
      <x v="10"/>
    </i>
    <i i="34">
      <x v="34"/>
      <x v="4"/>
      <x v="3"/>
      <x v="5"/>
      <x v="5"/>
      <x v="4"/>
      <x v="6"/>
    </i>
    <i r="1" i="34">
      <x v="6"/>
      <x v="4"/>
      <x v="5"/>
      <x v="5"/>
      <x v="4"/>
      <x v="7"/>
    </i>
    <i r="1" i="34">
      <x v="8"/>
      <x v="5"/>
      <x v="5"/>
      <x v="5"/>
      <x v="4"/>
      <x v="8"/>
    </i>
    <i r="1" i="34">
      <x v="10"/>
      <x v="6"/>
      <x v="5"/>
      <x v="5"/>
      <x v="4"/>
      <x v="9"/>
    </i>
    <i r="1" i="34">
      <x v="12"/>
      <x v="7"/>
      <x v="5"/>
      <x v="5"/>
      <x v="4"/>
      <x v="10"/>
    </i>
    <i i="35">
      <x v="35"/>
      <x v="4"/>
      <x v="3"/>
      <x v="5"/>
      <x v="5"/>
      <x v="4"/>
      <x v="6"/>
    </i>
    <i r="1" i="35">
      <x v="6"/>
      <x v="4"/>
      <x v="5"/>
      <x v="5"/>
      <x v="4"/>
      <x v="7"/>
    </i>
    <i r="1" i="35">
      <x v="8"/>
      <x v="5"/>
      <x v="5"/>
      <x v="5"/>
      <x v="4"/>
      <x v="8"/>
    </i>
    <i r="1" i="35">
      <x v="10"/>
      <x v="6"/>
      <x v="5"/>
      <x v="5"/>
      <x v="4"/>
      <x v="9"/>
    </i>
    <i r="1" i="35">
      <x v="12"/>
      <x v="7"/>
      <x v="5"/>
      <x v="5"/>
      <x v="4"/>
      <x v="10"/>
    </i>
    <i i="36">
      <x v="36"/>
      <x v="4"/>
      <x v="3"/>
      <x v="5"/>
      <x v="5"/>
      <x v="4"/>
      <x v="6"/>
    </i>
    <i r="1" i="36">
      <x v="6"/>
      <x v="4"/>
      <x v="5"/>
      <x v="5"/>
      <x v="4"/>
      <x v="7"/>
    </i>
    <i r="1" i="36">
      <x v="8"/>
      <x v="5"/>
      <x v="5"/>
      <x v="5"/>
      <x v="4"/>
      <x v="8"/>
    </i>
    <i r="1" i="36">
      <x v="10"/>
      <x v="6"/>
      <x v="5"/>
      <x v="5"/>
      <x v="4"/>
      <x v="9"/>
    </i>
    <i r="1" i="36">
      <x v="12"/>
      <x v="7"/>
      <x v="5"/>
      <x v="5"/>
      <x v="4"/>
      <x v="10"/>
    </i>
    <i i="37">
      <x v="37"/>
      <x v="4"/>
      <x v="3"/>
      <x v="5"/>
      <x v="5"/>
      <x v="4"/>
      <x v="6"/>
    </i>
    <i r="1" i="37">
      <x v="6"/>
      <x v="4"/>
      <x v="5"/>
      <x v="5"/>
      <x v="4"/>
      <x v="7"/>
    </i>
    <i r="1" i="37">
      <x v="8"/>
      <x v="5"/>
      <x v="5"/>
      <x v="5"/>
      <x v="4"/>
      <x v="8"/>
    </i>
    <i r="1" i="37">
      <x v="10"/>
      <x v="6"/>
      <x v="5"/>
      <x v="5"/>
      <x v="4"/>
      <x v="9"/>
    </i>
    <i r="1" i="37">
      <x v="12"/>
      <x v="7"/>
      <x v="5"/>
      <x v="5"/>
      <x v="4"/>
      <x v="10"/>
    </i>
    <i i="38">
      <x v="38"/>
      <x v="4"/>
      <x v="3"/>
      <x v="5"/>
      <x v="5"/>
      <x v="4"/>
      <x v="6"/>
    </i>
    <i r="1" i="38">
      <x v="6"/>
      <x v="4"/>
      <x v="5"/>
      <x v="5"/>
      <x v="4"/>
      <x v="7"/>
    </i>
    <i r="1" i="38">
      <x v="8"/>
      <x v="5"/>
      <x v="5"/>
      <x v="5"/>
      <x v="4"/>
      <x v="8"/>
    </i>
    <i r="1" i="38">
      <x v="10"/>
      <x v="6"/>
      <x v="5"/>
      <x v="5"/>
      <x v="4"/>
      <x v="9"/>
    </i>
    <i r="1" i="38">
      <x v="12"/>
      <x v="7"/>
      <x v="5"/>
      <x v="5"/>
      <x v="4"/>
      <x v="10"/>
    </i>
    <i i="39">
      <x v="39"/>
      <x v="4"/>
      <x v="3"/>
      <x v="5"/>
      <x v="5"/>
      <x v="4"/>
      <x v="6"/>
    </i>
    <i r="1" i="39">
      <x v="6"/>
      <x v="4"/>
      <x v="5"/>
      <x v="5"/>
      <x v="4"/>
      <x v="7"/>
    </i>
    <i r="1" i="39">
      <x v="8"/>
      <x v="5"/>
      <x v="5"/>
      <x v="5"/>
      <x v="4"/>
      <x v="8"/>
    </i>
    <i r="1" i="39">
      <x v="10"/>
      <x v="6"/>
      <x v="5"/>
      <x v="5"/>
      <x v="4"/>
      <x v="9"/>
    </i>
    <i r="1" i="39">
      <x v="12"/>
      <x v="7"/>
      <x v="5"/>
      <x v="5"/>
      <x v="4"/>
      <x v="10"/>
    </i>
    <i i="40">
      <x v="40"/>
      <x v="4"/>
      <x v="3"/>
      <x v="5"/>
      <x v="5"/>
      <x v="4"/>
      <x v="6"/>
    </i>
    <i r="1" i="40">
      <x v="6"/>
      <x v="4"/>
      <x v="5"/>
      <x v="5"/>
      <x v="4"/>
      <x v="7"/>
    </i>
    <i r="1" i="40">
      <x v="8"/>
      <x v="5"/>
      <x v="5"/>
      <x v="5"/>
      <x v="4"/>
      <x v="8"/>
    </i>
    <i r="1" i="40">
      <x v="10"/>
      <x v="6"/>
      <x v="5"/>
      <x v="5"/>
      <x v="4"/>
      <x v="9"/>
    </i>
    <i r="1" i="40">
      <x v="12"/>
      <x v="7"/>
      <x v="5"/>
      <x v="5"/>
      <x v="4"/>
      <x v="10"/>
    </i>
    <i i="41">
      <x v="41"/>
      <x v="4"/>
      <x v="3"/>
      <x v="5"/>
      <x v="5"/>
      <x v="4"/>
      <x v="6"/>
    </i>
    <i r="1" i="41">
      <x v="6"/>
      <x v="4"/>
      <x v="5"/>
      <x v="5"/>
      <x v="4"/>
      <x v="7"/>
    </i>
    <i r="1" i="41">
      <x v="8"/>
      <x v="5"/>
      <x v="5"/>
      <x v="5"/>
      <x v="4"/>
      <x v="8"/>
    </i>
    <i r="1" i="41">
      <x v="10"/>
      <x v="6"/>
      <x v="5"/>
      <x v="5"/>
      <x v="4"/>
      <x v="9"/>
    </i>
    <i r="1" i="41">
      <x v="12"/>
      <x v="7"/>
      <x v="5"/>
      <x v="5"/>
      <x v="4"/>
      <x v="10"/>
    </i>
    <i i="42">
      <x v="42"/>
      <x v="4"/>
      <x v="3"/>
      <x v="5"/>
      <x v="5"/>
      <x v="4"/>
      <x v="6"/>
    </i>
    <i r="1" i="42">
      <x v="6"/>
      <x v="4"/>
      <x v="5"/>
      <x v="5"/>
      <x v="4"/>
      <x v="7"/>
    </i>
    <i r="1" i="42">
      <x v="8"/>
      <x v="5"/>
      <x v="5"/>
      <x v="5"/>
      <x v="4"/>
      <x v="8"/>
    </i>
    <i r="1" i="42">
      <x v="10"/>
      <x v="6"/>
      <x v="5"/>
      <x v="5"/>
      <x v="4"/>
      <x v="9"/>
    </i>
    <i r="1" i="42">
      <x v="12"/>
      <x v="7"/>
      <x v="5"/>
      <x v="5"/>
      <x v="4"/>
      <x v="10"/>
    </i>
    <i i="43">
      <x v="43"/>
      <x v="4"/>
      <x v="3"/>
      <x v="5"/>
      <x v="5"/>
      <x v="4"/>
      <x v="6"/>
    </i>
    <i r="1" i="43">
      <x v="6"/>
      <x v="4"/>
      <x v="5"/>
      <x v="5"/>
      <x v="4"/>
      <x v="7"/>
    </i>
    <i r="1" i="43">
      <x v="8"/>
      <x v="5"/>
      <x v="5"/>
      <x v="5"/>
      <x v="4"/>
      <x v="8"/>
    </i>
    <i r="1" i="43">
      <x v="10"/>
      <x v="6"/>
      <x v="5"/>
      <x v="5"/>
      <x v="4"/>
      <x v="9"/>
    </i>
    <i r="1" i="43">
      <x v="12"/>
      <x v="7"/>
      <x v="5"/>
      <x v="5"/>
      <x v="4"/>
      <x v="10"/>
    </i>
    <i i="44">
      <x v="44"/>
      <x v="4"/>
      <x v="3"/>
      <x v="5"/>
      <x v="5"/>
      <x v="4"/>
      <x v="6"/>
    </i>
    <i r="1" i="44">
      <x v="6"/>
      <x v="4"/>
      <x v="5"/>
      <x v="5"/>
      <x v="4"/>
      <x v="7"/>
    </i>
    <i r="1" i="44">
      <x v="8"/>
      <x v="5"/>
      <x v="5"/>
      <x v="5"/>
      <x v="4"/>
      <x v="8"/>
    </i>
    <i r="1" i="44">
      <x v="10"/>
      <x v="6"/>
      <x v="5"/>
      <x v="5"/>
      <x v="4"/>
      <x v="9"/>
    </i>
    <i r="1" i="44">
      <x v="12"/>
      <x v="7"/>
      <x v="5"/>
      <x v="5"/>
      <x v="4"/>
      <x v="10"/>
    </i>
    <i i="45">
      <x v="45"/>
      <x v="4"/>
      <x v="3"/>
      <x v="5"/>
      <x v="5"/>
      <x v="4"/>
      <x v="6"/>
    </i>
    <i r="1" i="45">
      <x v="6"/>
      <x v="4"/>
      <x v="5"/>
      <x v="5"/>
      <x v="4"/>
      <x v="7"/>
    </i>
    <i r="1" i="45">
      <x v="8"/>
      <x v="5"/>
      <x v="5"/>
      <x v="5"/>
      <x v="4"/>
      <x v="8"/>
    </i>
    <i r="1" i="45">
      <x v="10"/>
      <x v="6"/>
      <x v="5"/>
      <x v="5"/>
      <x v="4"/>
      <x v="9"/>
    </i>
    <i r="1" i="45">
      <x v="12"/>
      <x v="7"/>
      <x v="5"/>
      <x v="5"/>
      <x v="4"/>
      <x v="10"/>
    </i>
    <i i="46">
      <x v="46"/>
      <x v="4"/>
      <x v="3"/>
      <x v="5"/>
      <x v="5"/>
      <x v="4"/>
      <x v="6"/>
    </i>
    <i r="1" i="46">
      <x v="6"/>
      <x v="4"/>
      <x v="5"/>
      <x v="5"/>
      <x v="4"/>
      <x v="7"/>
    </i>
    <i r="1" i="46">
      <x v="8"/>
      <x v="5"/>
      <x v="5"/>
      <x v="5"/>
      <x v="4"/>
      <x v="8"/>
    </i>
    <i r="1" i="46">
      <x v="10"/>
      <x v="6"/>
      <x v="5"/>
      <x v="5"/>
      <x v="4"/>
      <x v="9"/>
    </i>
    <i r="1" i="46">
      <x v="12"/>
      <x v="7"/>
      <x v="5"/>
      <x v="5"/>
      <x v="4"/>
      <x v="10"/>
    </i>
    <i i="47">
      <x v="47"/>
      <x v="4"/>
      <x v="3"/>
      <x v="5"/>
      <x v="5"/>
      <x v="4"/>
      <x v="6"/>
    </i>
    <i r="1" i="47">
      <x v="6"/>
      <x v="4"/>
      <x v="5"/>
      <x v="5"/>
      <x v="4"/>
      <x v="7"/>
    </i>
    <i r="1" i="47">
      <x v="8"/>
      <x v="5"/>
      <x v="5"/>
      <x v="5"/>
      <x v="4"/>
      <x v="8"/>
    </i>
    <i r="1" i="47">
      <x v="10"/>
      <x v="6"/>
      <x v="5"/>
      <x v="5"/>
      <x v="4"/>
      <x v="9"/>
    </i>
    <i r="1" i="47">
      <x v="12"/>
      <x v="7"/>
      <x v="5"/>
      <x v="5"/>
      <x v="4"/>
      <x v="10"/>
    </i>
    <i i="48">
      <x v="48"/>
      <x v="4"/>
      <x v="3"/>
      <x v="5"/>
      <x v="5"/>
      <x v="4"/>
      <x v="6"/>
    </i>
    <i r="1" i="48">
      <x v="6"/>
      <x v="4"/>
      <x v="5"/>
      <x v="5"/>
      <x v="4"/>
      <x v="7"/>
    </i>
    <i r="1" i="48">
      <x v="8"/>
      <x v="5"/>
      <x v="5"/>
      <x v="5"/>
      <x v="4"/>
      <x v="8"/>
    </i>
    <i r="1" i="48">
      <x v="10"/>
      <x v="6"/>
      <x v="5"/>
      <x v="5"/>
      <x v="4"/>
      <x v="9"/>
    </i>
    <i r="1" i="48">
      <x v="12"/>
      <x v="7"/>
      <x v="5"/>
      <x v="5"/>
      <x v="4"/>
      <x v="10"/>
    </i>
    <i i="49">
      <x v="49"/>
      <x v="4"/>
      <x v="3"/>
      <x v="5"/>
      <x v="5"/>
      <x v="4"/>
      <x v="6"/>
    </i>
    <i r="1" i="49">
      <x v="6"/>
      <x v="4"/>
      <x v="5"/>
      <x v="5"/>
      <x v="4"/>
      <x v="7"/>
    </i>
    <i r="1" i="49">
      <x v="8"/>
      <x v="5"/>
      <x v="5"/>
      <x v="5"/>
      <x v="4"/>
      <x v="8"/>
    </i>
    <i r="1" i="49">
      <x v="10"/>
      <x v="6"/>
      <x v="5"/>
      <x v="5"/>
      <x v="4"/>
      <x v="9"/>
    </i>
    <i r="1" i="49">
      <x v="12"/>
      <x v="7"/>
      <x v="5"/>
      <x v="5"/>
      <x v="4"/>
      <x v="10"/>
    </i>
    <i i="50">
      <x v="50"/>
      <x v="4"/>
      <x v="3"/>
      <x v="5"/>
      <x v="5"/>
      <x v="4"/>
      <x v="6"/>
    </i>
    <i r="1" i="50">
      <x v="6"/>
      <x v="4"/>
      <x v="5"/>
      <x v="5"/>
      <x v="4"/>
      <x v="7"/>
    </i>
    <i r="1" i="50">
      <x v="8"/>
      <x v="5"/>
      <x v="5"/>
      <x v="5"/>
      <x v="4"/>
      <x v="8"/>
    </i>
    <i r="1" i="50">
      <x v="10"/>
      <x v="6"/>
      <x v="5"/>
      <x v="5"/>
      <x v="4"/>
      <x v="9"/>
    </i>
    <i r="1" i="50">
      <x v="12"/>
      <x v="7"/>
      <x v="5"/>
      <x v="5"/>
      <x v="4"/>
      <x v="10"/>
    </i>
    <i i="51">
      <x v="51"/>
      <x v="4"/>
      <x v="3"/>
      <x v="5"/>
      <x v="5"/>
      <x v="4"/>
      <x v="6"/>
    </i>
    <i r="1" i="51">
      <x v="6"/>
      <x v="4"/>
      <x v="5"/>
      <x v="5"/>
      <x v="4"/>
      <x v="7"/>
    </i>
    <i r="1" i="51">
      <x v="8"/>
      <x v="5"/>
      <x v="5"/>
      <x v="5"/>
      <x v="4"/>
      <x v="8"/>
    </i>
    <i r="1" i="51">
      <x v="10"/>
      <x v="6"/>
      <x v="5"/>
      <x v="5"/>
      <x v="4"/>
      <x v="9"/>
    </i>
    <i r="1" i="51">
      <x v="12"/>
      <x v="7"/>
      <x v="5"/>
      <x v="5"/>
      <x v="4"/>
      <x v="10"/>
    </i>
    <i i="52">
      <x v="52"/>
      <x v="4"/>
      <x v="3"/>
      <x v="5"/>
      <x v="5"/>
      <x v="4"/>
      <x v="6"/>
    </i>
    <i r="1" i="52">
      <x v="6"/>
      <x v="4"/>
      <x v="5"/>
      <x v="5"/>
      <x v="4"/>
      <x v="7"/>
    </i>
    <i r="1" i="52">
      <x v="8"/>
      <x v="5"/>
      <x v="5"/>
      <x v="5"/>
      <x v="4"/>
      <x v="8"/>
    </i>
    <i r="1" i="52">
      <x v="10"/>
      <x v="6"/>
      <x v="5"/>
      <x v="5"/>
      <x v="4"/>
      <x v="9"/>
    </i>
    <i r="1" i="52">
      <x v="12"/>
      <x v="7"/>
      <x v="5"/>
      <x v="5"/>
      <x v="4"/>
      <x v="10"/>
    </i>
    <i i="53">
      <x v="53"/>
      <x v="4"/>
      <x v="3"/>
      <x v="5"/>
      <x v="5"/>
      <x v="4"/>
      <x v="6"/>
    </i>
    <i r="1" i="53">
      <x v="6"/>
      <x v="4"/>
      <x v="5"/>
      <x v="5"/>
      <x v="4"/>
      <x v="7"/>
    </i>
    <i r="1" i="53">
      <x v="8"/>
      <x v="5"/>
      <x v="5"/>
      <x v="5"/>
      <x v="4"/>
      <x v="8"/>
    </i>
    <i r="1" i="53">
      <x v="10"/>
      <x v="6"/>
      <x v="5"/>
      <x v="5"/>
      <x v="4"/>
      <x v="9"/>
    </i>
    <i r="1" i="53">
      <x v="12"/>
      <x v="7"/>
      <x v="5"/>
      <x v="5"/>
      <x v="4"/>
      <x v="10"/>
    </i>
    <i i="54">
      <x v="54"/>
      <x v="4"/>
      <x v="3"/>
      <x v="5"/>
      <x v="5"/>
      <x v="4"/>
      <x v="6"/>
    </i>
    <i r="1" i="54">
      <x v="6"/>
      <x v="4"/>
      <x v="5"/>
      <x v="5"/>
      <x v="4"/>
      <x v="7"/>
    </i>
    <i r="1" i="54">
      <x v="8"/>
      <x v="5"/>
      <x v="5"/>
      <x v="5"/>
      <x v="4"/>
      <x v="8"/>
    </i>
    <i r="1" i="54">
      <x v="10"/>
      <x v="6"/>
      <x v="5"/>
      <x v="5"/>
      <x v="4"/>
      <x v="9"/>
    </i>
    <i r="1" i="54">
      <x v="12"/>
      <x v="7"/>
      <x v="5"/>
      <x v="5"/>
      <x v="4"/>
      <x v="10"/>
    </i>
    <i i="55">
      <x v="55"/>
      <x v="4"/>
      <x v="3"/>
      <x v="5"/>
      <x v="5"/>
      <x v="4"/>
      <x v="6"/>
    </i>
    <i r="1" i="55">
      <x v="6"/>
      <x v="4"/>
      <x v="5"/>
      <x v="5"/>
      <x v="4"/>
      <x v="7"/>
    </i>
    <i r="1" i="55">
      <x v="8"/>
      <x v="5"/>
      <x v="5"/>
      <x v="5"/>
      <x v="4"/>
      <x v="8"/>
    </i>
    <i r="1" i="55">
      <x v="10"/>
      <x v="6"/>
      <x v="5"/>
      <x v="5"/>
      <x v="4"/>
      <x v="9"/>
    </i>
    <i r="1" i="55">
      <x v="12"/>
      <x v="7"/>
      <x v="5"/>
      <x v="5"/>
      <x v="4"/>
      <x v="10"/>
    </i>
    <i i="56">
      <x v="56"/>
      <x v="4"/>
      <x v="3"/>
      <x v="5"/>
      <x v="5"/>
      <x v="4"/>
      <x v="6"/>
    </i>
    <i r="1" i="56">
      <x v="6"/>
      <x v="4"/>
      <x v="5"/>
      <x v="5"/>
      <x v="4"/>
      <x v="7"/>
    </i>
    <i r="1" i="56">
      <x v="8"/>
      <x v="5"/>
      <x v="5"/>
      <x v="5"/>
      <x v="4"/>
      <x v="8"/>
    </i>
    <i r="1" i="56">
      <x v="10"/>
      <x v="6"/>
      <x v="5"/>
      <x v="5"/>
      <x v="4"/>
      <x v="9"/>
    </i>
    <i r="1" i="56">
      <x v="12"/>
      <x v="7"/>
      <x v="5"/>
      <x v="5"/>
      <x v="4"/>
      <x v="10"/>
    </i>
    <i i="57">
      <x v="57"/>
      <x v="4"/>
      <x v="3"/>
      <x v="5"/>
      <x v="5"/>
      <x v="4"/>
      <x v="6"/>
    </i>
    <i r="1" i="57">
      <x v="6"/>
      <x v="4"/>
      <x v="5"/>
      <x v="5"/>
      <x v="4"/>
      <x v="7"/>
    </i>
    <i r="1" i="57">
      <x v="8"/>
      <x v="5"/>
      <x v="5"/>
      <x v="5"/>
      <x v="4"/>
      <x v="8"/>
    </i>
    <i r="1" i="57">
      <x v="10"/>
      <x v="6"/>
      <x v="5"/>
      <x v="5"/>
      <x v="4"/>
      <x v="9"/>
    </i>
    <i r="1" i="57">
      <x v="12"/>
      <x v="7"/>
      <x v="5"/>
      <x v="5"/>
      <x v="4"/>
      <x v="10"/>
    </i>
    <i i="58">
      <x v="58"/>
      <x v="4"/>
      <x v="3"/>
      <x v="5"/>
      <x v="5"/>
      <x v="4"/>
      <x v="6"/>
    </i>
    <i r="1" i="58">
      <x v="6"/>
      <x v="4"/>
      <x v="5"/>
      <x v="5"/>
      <x v="4"/>
      <x v="7"/>
    </i>
    <i r="1" i="58">
      <x v="8"/>
      <x v="5"/>
      <x v="5"/>
      <x v="5"/>
      <x v="4"/>
      <x v="8"/>
    </i>
    <i r="1" i="58">
      <x v="10"/>
      <x v="6"/>
      <x v="5"/>
      <x v="5"/>
      <x v="4"/>
      <x v="9"/>
    </i>
    <i r="1" i="58">
      <x v="12"/>
      <x v="7"/>
      <x v="5"/>
      <x v="5"/>
      <x v="4"/>
      <x v="10"/>
    </i>
    <i i="59">
      <x v="59"/>
      <x v="4"/>
      <x v="3"/>
      <x v="5"/>
      <x v="5"/>
      <x v="4"/>
      <x v="6"/>
    </i>
    <i r="1" i="59">
      <x v="6"/>
      <x v="4"/>
      <x v="5"/>
      <x v="5"/>
      <x v="4"/>
      <x v="7"/>
    </i>
    <i r="1" i="59">
      <x v="8"/>
      <x v="5"/>
      <x v="5"/>
      <x v="5"/>
      <x v="4"/>
      <x v="8"/>
    </i>
    <i r="1" i="59">
      <x v="10"/>
      <x v="6"/>
      <x v="5"/>
      <x v="5"/>
      <x v="4"/>
      <x v="9"/>
    </i>
    <i r="1" i="59">
      <x v="12"/>
      <x v="7"/>
      <x v="5"/>
      <x v="5"/>
      <x v="4"/>
      <x v="10"/>
    </i>
    <i i="60">
      <x v="60"/>
      <x v="4"/>
      <x v="3"/>
      <x v="5"/>
      <x v="5"/>
      <x v="4"/>
      <x v="6"/>
    </i>
    <i r="1" i="60">
      <x v="6"/>
      <x v="4"/>
      <x v="5"/>
      <x v="5"/>
      <x v="4"/>
      <x v="7"/>
    </i>
    <i r="1" i="60">
      <x v="8"/>
      <x v="5"/>
      <x v="5"/>
      <x v="5"/>
      <x v="4"/>
      <x v="8"/>
    </i>
    <i r="1" i="60">
      <x v="10"/>
      <x v="6"/>
      <x v="5"/>
      <x v="5"/>
      <x v="4"/>
      <x v="9"/>
    </i>
    <i r="1" i="60">
      <x v="12"/>
      <x v="7"/>
      <x v="5"/>
      <x v="5"/>
      <x v="4"/>
      <x v="10"/>
    </i>
    <i i="61">
      <x v="61"/>
      <x v="4"/>
      <x v="3"/>
      <x v="5"/>
      <x v="5"/>
      <x v="4"/>
      <x v="6"/>
    </i>
    <i r="1" i="61">
      <x v="6"/>
      <x v="4"/>
      <x v="5"/>
      <x v="5"/>
      <x v="4"/>
      <x v="7"/>
    </i>
    <i r="1" i="61">
      <x v="8"/>
      <x v="5"/>
      <x v="5"/>
      <x v="5"/>
      <x v="4"/>
      <x v="8"/>
    </i>
    <i r="1" i="61">
      <x v="10"/>
      <x v="6"/>
      <x v="5"/>
      <x v="5"/>
      <x v="4"/>
      <x v="9"/>
    </i>
    <i r="1" i="61">
      <x v="12"/>
      <x v="7"/>
      <x v="5"/>
      <x v="5"/>
      <x v="4"/>
      <x v="10"/>
    </i>
    <i i="62">
      <x v="62"/>
      <x v="4"/>
      <x v="3"/>
      <x v="5"/>
      <x v="5"/>
      <x v="4"/>
      <x v="6"/>
    </i>
    <i r="1" i="62">
      <x v="6"/>
      <x v="4"/>
      <x v="5"/>
      <x v="5"/>
      <x v="4"/>
      <x v="7"/>
    </i>
    <i r="1" i="62">
      <x v="8"/>
      <x v="5"/>
      <x v="5"/>
      <x v="5"/>
      <x v="4"/>
      <x v="8"/>
    </i>
    <i r="1" i="62">
      <x v="10"/>
      <x v="6"/>
      <x v="5"/>
      <x v="5"/>
      <x v="4"/>
      <x v="9"/>
    </i>
    <i r="1" i="62">
      <x v="12"/>
      <x v="7"/>
      <x v="5"/>
      <x v="5"/>
      <x v="4"/>
      <x v="10"/>
    </i>
    <i i="63">
      <x v="63"/>
      <x v="4"/>
      <x v="3"/>
      <x v="5"/>
      <x v="5"/>
      <x v="4"/>
      <x v="6"/>
    </i>
    <i r="1" i="63">
      <x v="6"/>
      <x v="4"/>
      <x v="5"/>
      <x v="5"/>
      <x v="4"/>
      <x v="7"/>
    </i>
    <i r="1" i="63">
      <x v="8"/>
      <x v="5"/>
      <x v="5"/>
      <x v="5"/>
      <x v="4"/>
      <x v="8"/>
    </i>
    <i r="1" i="63">
      <x v="10"/>
      <x v="6"/>
      <x v="5"/>
      <x v="5"/>
      <x v="4"/>
      <x v="9"/>
    </i>
    <i r="1" i="63">
      <x v="12"/>
      <x v="7"/>
      <x v="5"/>
      <x v="5"/>
      <x v="4"/>
      <x v="10"/>
    </i>
    <i i="64">
      <x v="64"/>
      <x v="4"/>
      <x v="3"/>
      <x v="5"/>
      <x v="5"/>
      <x v="4"/>
      <x v="6"/>
    </i>
    <i r="1" i="64">
      <x v="6"/>
      <x v="4"/>
      <x v="5"/>
      <x v="5"/>
      <x v="4"/>
      <x v="7"/>
    </i>
    <i r="1" i="64">
      <x v="8"/>
      <x v="5"/>
      <x v="5"/>
      <x v="5"/>
      <x v="4"/>
      <x v="8"/>
    </i>
    <i r="1" i="64">
      <x v="10"/>
      <x v="6"/>
      <x v="5"/>
      <x v="5"/>
      <x v="4"/>
      <x v="9"/>
    </i>
    <i r="1" i="64">
      <x v="12"/>
      <x v="7"/>
      <x v="5"/>
      <x v="5"/>
      <x v="4"/>
      <x v="10"/>
    </i>
    <i i="65">
      <x v="65"/>
      <x v="4"/>
      <x v="3"/>
      <x v="5"/>
      <x v="5"/>
      <x v="4"/>
      <x v="6"/>
    </i>
    <i r="1" i="65">
      <x v="6"/>
      <x v="4"/>
      <x v="5"/>
      <x v="5"/>
      <x v="4"/>
      <x v="7"/>
    </i>
    <i r="1" i="65">
      <x v="8"/>
      <x v="5"/>
      <x v="5"/>
      <x v="5"/>
      <x v="4"/>
      <x v="8"/>
    </i>
    <i r="1" i="65">
      <x v="10"/>
      <x v="6"/>
      <x v="5"/>
      <x v="5"/>
      <x v="4"/>
      <x v="9"/>
    </i>
    <i r="1" i="65">
      <x v="12"/>
      <x v="7"/>
      <x v="5"/>
      <x v="5"/>
      <x v="4"/>
      <x v="10"/>
    </i>
    <i i="66">
      <x v="66"/>
      <x v="4"/>
      <x v="3"/>
      <x v="5"/>
      <x v="5"/>
      <x v="4"/>
      <x v="6"/>
    </i>
    <i r="1" i="66">
      <x v="6"/>
      <x v="4"/>
      <x v="5"/>
      <x v="5"/>
      <x v="4"/>
      <x v="7"/>
    </i>
    <i r="1" i="66">
      <x v="8"/>
      <x v="5"/>
      <x v="5"/>
      <x v="5"/>
      <x v="4"/>
      <x v="8"/>
    </i>
    <i r="1" i="66">
      <x v="10"/>
      <x v="6"/>
      <x v="5"/>
      <x v="5"/>
      <x v="4"/>
      <x v="9"/>
    </i>
    <i r="1" i="66">
      <x v="12"/>
      <x v="7"/>
      <x v="5"/>
      <x v="5"/>
      <x v="4"/>
      <x v="10"/>
    </i>
    <i i="67">
      <x v="67"/>
      <x v="4"/>
      <x v="3"/>
      <x v="5"/>
      <x v="5"/>
      <x v="4"/>
      <x v="6"/>
    </i>
    <i r="1" i="67">
      <x v="6"/>
      <x v="4"/>
      <x v="5"/>
      <x v="5"/>
      <x v="4"/>
      <x v="7"/>
    </i>
    <i r="1" i="67">
      <x v="8"/>
      <x v="5"/>
      <x v="5"/>
      <x v="5"/>
      <x v="4"/>
      <x v="8"/>
    </i>
    <i r="1" i="67">
      <x v="10"/>
      <x v="6"/>
      <x v="5"/>
      <x v="5"/>
      <x v="4"/>
      <x v="9"/>
    </i>
    <i r="1" i="67">
      <x v="12"/>
      <x v="7"/>
      <x v="5"/>
      <x v="5"/>
      <x v="4"/>
      <x v="10"/>
    </i>
    <i i="68">
      <x v="68"/>
      <x v="4"/>
      <x v="3"/>
      <x v="5"/>
      <x v="5"/>
      <x v="4"/>
      <x v="6"/>
    </i>
    <i r="1" i="68">
      <x v="6"/>
      <x v="4"/>
      <x v="5"/>
      <x v="5"/>
      <x v="4"/>
      <x v="7"/>
    </i>
    <i r="1" i="68">
      <x v="8"/>
      <x v="5"/>
      <x v="5"/>
      <x v="5"/>
      <x v="4"/>
      <x v="8"/>
    </i>
    <i r="1" i="68">
      <x v="10"/>
      <x v="6"/>
      <x v="5"/>
      <x v="5"/>
      <x v="4"/>
      <x v="9"/>
    </i>
    <i r="1" i="68">
      <x v="12"/>
      <x v="7"/>
      <x v="5"/>
      <x v="5"/>
      <x v="4"/>
      <x v="10"/>
    </i>
    <i i="69">
      <x v="69"/>
      <x v="4"/>
      <x v="3"/>
      <x v="5"/>
      <x v="5"/>
      <x v="4"/>
      <x v="6"/>
    </i>
    <i r="1" i="69">
      <x v="6"/>
      <x v="4"/>
      <x v="5"/>
      <x v="5"/>
      <x v="4"/>
      <x v="7"/>
    </i>
    <i r="1" i="69">
      <x v="8"/>
      <x v="5"/>
      <x v="5"/>
      <x v="5"/>
      <x v="4"/>
      <x v="8"/>
    </i>
    <i r="1" i="69">
      <x v="10"/>
      <x v="6"/>
      <x v="5"/>
      <x v="5"/>
      <x v="4"/>
      <x v="9"/>
    </i>
    <i r="1" i="69">
      <x v="12"/>
      <x v="7"/>
      <x v="5"/>
      <x v="5"/>
      <x v="4"/>
      <x v="10"/>
    </i>
    <i i="70">
      <x v="70"/>
      <x v="4"/>
      <x v="3"/>
      <x v="5"/>
      <x v="5"/>
      <x v="4"/>
      <x v="6"/>
    </i>
    <i r="1" i="70">
      <x v="6"/>
      <x v="4"/>
      <x v="5"/>
      <x v="5"/>
      <x v="4"/>
      <x v="7"/>
    </i>
    <i r="1" i="70">
      <x v="8"/>
      <x v="5"/>
      <x v="5"/>
      <x v="5"/>
      <x v="4"/>
      <x v="8"/>
    </i>
    <i r="1" i="70">
      <x v="10"/>
      <x v="6"/>
      <x v="5"/>
      <x v="5"/>
      <x v="4"/>
      <x v="9"/>
    </i>
    <i r="1" i="70">
      <x v="12"/>
      <x v="7"/>
      <x v="5"/>
      <x v="5"/>
      <x v="4"/>
      <x v="10"/>
    </i>
    <i i="71">
      <x v="71"/>
      <x v="4"/>
      <x v="3"/>
      <x v="5"/>
      <x v="5"/>
      <x v="4"/>
      <x v="6"/>
    </i>
    <i r="1" i="71">
      <x v="6"/>
      <x v="4"/>
      <x v="5"/>
      <x v="5"/>
      <x v="4"/>
      <x v="7"/>
    </i>
    <i r="1" i="71">
      <x v="8"/>
      <x v="5"/>
      <x v="5"/>
      <x v="5"/>
      <x v="4"/>
      <x v="8"/>
    </i>
    <i r="1" i="71">
      <x v="10"/>
      <x v="6"/>
      <x v="5"/>
      <x v="5"/>
      <x v="4"/>
      <x v="9"/>
    </i>
    <i r="1" i="71">
      <x v="12"/>
      <x v="7"/>
      <x v="5"/>
      <x v="5"/>
      <x v="4"/>
      <x v="10"/>
    </i>
    <i i="72">
      <x v="72"/>
      <x v="4"/>
      <x v="3"/>
      <x v="5"/>
      <x v="5"/>
      <x v="4"/>
      <x v="6"/>
    </i>
    <i r="1" i="72">
      <x v="6"/>
      <x v="4"/>
      <x v="5"/>
      <x v="5"/>
      <x v="4"/>
      <x v="7"/>
    </i>
    <i r="1" i="72">
      <x v="8"/>
      <x v="5"/>
      <x v="5"/>
      <x v="5"/>
      <x v="4"/>
      <x v="8"/>
    </i>
    <i r="1" i="72">
      <x v="10"/>
      <x v="6"/>
      <x v="5"/>
      <x v="5"/>
      <x v="4"/>
      <x v="9"/>
    </i>
    <i r="1" i="72">
      <x v="12"/>
      <x v="7"/>
      <x v="5"/>
      <x v="5"/>
      <x v="4"/>
      <x v="10"/>
    </i>
    <i i="73">
      <x v="73"/>
      <x v="4"/>
      <x v="3"/>
      <x v="5"/>
      <x v="5"/>
      <x v="4"/>
      <x v="6"/>
    </i>
    <i r="1" i="73">
      <x v="6"/>
      <x v="4"/>
      <x v="5"/>
      <x v="5"/>
      <x v="4"/>
      <x v="7"/>
    </i>
    <i r="1" i="73">
      <x v="8"/>
      <x v="5"/>
      <x v="5"/>
      <x v="5"/>
      <x v="4"/>
      <x v="8"/>
    </i>
    <i r="1" i="73">
      <x v="10"/>
      <x v="6"/>
      <x v="5"/>
      <x v="5"/>
      <x v="4"/>
      <x v="9"/>
    </i>
    <i r="1" i="73">
      <x v="12"/>
      <x v="7"/>
      <x v="5"/>
      <x v="5"/>
      <x v="4"/>
      <x v="10"/>
    </i>
    <i i="74">
      <x v="74"/>
      <x v="4"/>
      <x v="3"/>
      <x v="5"/>
      <x v="5"/>
      <x v="4"/>
      <x v="6"/>
    </i>
    <i r="1" i="74">
      <x v="6"/>
      <x v="4"/>
      <x v="5"/>
      <x v="5"/>
      <x v="4"/>
      <x v="7"/>
    </i>
    <i r="1" i="74">
      <x v="8"/>
      <x v="5"/>
      <x v="5"/>
      <x v="5"/>
      <x v="4"/>
      <x v="8"/>
    </i>
    <i r="1" i="74">
      <x v="10"/>
      <x v="6"/>
      <x v="5"/>
      <x v="5"/>
      <x v="4"/>
      <x v="9"/>
    </i>
    <i r="1" i="74">
      <x v="12"/>
      <x v="7"/>
      <x v="5"/>
      <x v="5"/>
      <x v="4"/>
      <x v="10"/>
    </i>
    <i i="75">
      <x v="75"/>
      <x v="4"/>
      <x v="3"/>
      <x v="5"/>
      <x v="5"/>
      <x v="4"/>
      <x v="6"/>
    </i>
    <i r="1" i="75">
      <x v="6"/>
      <x v="4"/>
      <x v="5"/>
      <x v="5"/>
      <x v="4"/>
      <x v="7"/>
    </i>
    <i r="1" i="75">
      <x v="8"/>
      <x v="5"/>
      <x v="5"/>
      <x v="5"/>
      <x v="4"/>
      <x v="8"/>
    </i>
    <i r="1" i="75">
      <x v="10"/>
      <x v="6"/>
      <x v="5"/>
      <x v="5"/>
      <x v="4"/>
      <x v="9"/>
    </i>
    <i r="1" i="75">
      <x v="12"/>
      <x v="7"/>
      <x v="5"/>
      <x v="5"/>
      <x v="4"/>
      <x v="10"/>
    </i>
    <i i="76">
      <x v="76"/>
      <x v="4"/>
      <x v="3"/>
      <x v="5"/>
      <x v="5"/>
      <x v="4"/>
      <x v="6"/>
    </i>
    <i r="1" i="76">
      <x v="6"/>
      <x v="4"/>
      <x v="5"/>
      <x v="5"/>
      <x v="4"/>
      <x v="7"/>
    </i>
    <i r="1" i="76">
      <x v="8"/>
      <x v="5"/>
      <x v="5"/>
      <x v="5"/>
      <x v="4"/>
      <x v="8"/>
    </i>
    <i r="1" i="76">
      <x v="10"/>
      <x v="6"/>
      <x v="5"/>
      <x v="5"/>
      <x v="4"/>
      <x v="9"/>
    </i>
    <i r="1" i="76">
      <x v="12"/>
      <x v="7"/>
      <x v="5"/>
      <x v="5"/>
      <x v="4"/>
      <x v="10"/>
    </i>
    <i i="77">
      <x v="77"/>
      <x v="4"/>
      <x v="3"/>
      <x v="5"/>
      <x v="5"/>
      <x v="4"/>
      <x v="6"/>
    </i>
    <i r="1" i="77">
      <x v="6"/>
      <x v="4"/>
      <x v="5"/>
      <x v="5"/>
      <x v="4"/>
      <x v="7"/>
    </i>
    <i r="1" i="77">
      <x v="8"/>
      <x v="5"/>
      <x v="5"/>
      <x v="5"/>
      <x v="4"/>
      <x v="8"/>
    </i>
    <i r="1" i="77">
      <x v="10"/>
      <x v="6"/>
      <x v="5"/>
      <x v="5"/>
      <x v="4"/>
      <x v="9"/>
    </i>
    <i r="1" i="77">
      <x v="12"/>
      <x v="7"/>
      <x v="5"/>
      <x v="5"/>
      <x v="4"/>
      <x v="10"/>
    </i>
    <i i="78">
      <x v="78"/>
      <x v="4"/>
      <x v="3"/>
      <x v="5"/>
      <x v="5"/>
      <x v="4"/>
      <x v="6"/>
    </i>
    <i r="1" i="78">
      <x v="6"/>
      <x v="4"/>
      <x v="5"/>
      <x v="5"/>
      <x v="4"/>
      <x v="7"/>
    </i>
    <i r="1" i="78">
      <x v="8"/>
      <x v="5"/>
      <x v="5"/>
      <x v="5"/>
      <x v="4"/>
      <x v="8"/>
    </i>
    <i r="1" i="78">
      <x v="10"/>
      <x v="6"/>
      <x v="5"/>
      <x v="5"/>
      <x v="4"/>
      <x v="9"/>
    </i>
    <i r="1" i="78">
      <x v="12"/>
      <x v="7"/>
      <x v="5"/>
      <x v="5"/>
      <x v="4"/>
      <x v="10"/>
    </i>
    <i i="79">
      <x v="79"/>
      <x v="4"/>
      <x v="3"/>
      <x v="5"/>
      <x v="5"/>
      <x v="4"/>
      <x v="6"/>
    </i>
    <i r="1" i="79">
      <x v="6"/>
      <x v="4"/>
      <x v="5"/>
      <x v="5"/>
      <x v="4"/>
      <x v="7"/>
    </i>
    <i r="1" i="79">
      <x v="8"/>
      <x v="5"/>
      <x v="5"/>
      <x v="5"/>
      <x v="4"/>
      <x v="8"/>
    </i>
    <i r="1" i="79">
      <x v="10"/>
      <x v="6"/>
      <x v="5"/>
      <x v="5"/>
      <x v="4"/>
      <x v="9"/>
    </i>
    <i r="1" i="79">
      <x v="12"/>
      <x v="7"/>
      <x v="5"/>
      <x v="5"/>
      <x v="4"/>
      <x v="10"/>
    </i>
    <i i="80">
      <x v="80"/>
      <x v="4"/>
      <x v="3"/>
      <x v="5"/>
      <x v="5"/>
      <x v="4"/>
      <x v="6"/>
    </i>
    <i r="1" i="80">
      <x v="6"/>
      <x v="4"/>
      <x v="5"/>
      <x v="5"/>
      <x v="4"/>
      <x v="7"/>
    </i>
    <i r="1" i="80">
      <x v="8"/>
      <x v="5"/>
      <x v="5"/>
      <x v="5"/>
      <x v="4"/>
      <x v="8"/>
    </i>
    <i r="1" i="80">
      <x v="10"/>
      <x v="6"/>
      <x v="5"/>
      <x v="5"/>
      <x v="4"/>
      <x v="9"/>
    </i>
    <i r="1" i="80">
      <x v="12"/>
      <x v="7"/>
      <x v="5"/>
      <x v="5"/>
      <x v="4"/>
      <x v="10"/>
    </i>
    <i i="81">
      <x v="81"/>
      <x v="4"/>
      <x v="3"/>
      <x v="5"/>
      <x v="5"/>
      <x v="4"/>
      <x v="6"/>
    </i>
    <i r="1" i="81">
      <x v="6"/>
      <x v="4"/>
      <x v="5"/>
      <x v="5"/>
      <x v="4"/>
      <x v="7"/>
    </i>
    <i r="1" i="81">
      <x v="8"/>
      <x v="5"/>
      <x v="5"/>
      <x v="5"/>
      <x v="4"/>
      <x v="8"/>
    </i>
    <i r="1" i="81">
      <x v="10"/>
      <x v="6"/>
      <x v="5"/>
      <x v="5"/>
      <x v="4"/>
      <x v="9"/>
    </i>
    <i r="1" i="81">
      <x v="12"/>
      <x v="7"/>
      <x v="5"/>
      <x v="5"/>
      <x v="4"/>
      <x v="10"/>
    </i>
    <i i="82">
      <x v="82"/>
      <x v="4"/>
      <x v="3"/>
      <x v="5"/>
      <x v="5"/>
      <x v="4"/>
      <x v="6"/>
    </i>
    <i r="1" i="82">
      <x v="6"/>
      <x v="4"/>
      <x v="5"/>
      <x v="5"/>
      <x v="4"/>
      <x v="7"/>
    </i>
    <i r="1" i="82">
      <x v="8"/>
      <x v="5"/>
      <x v="5"/>
      <x v="5"/>
      <x v="4"/>
      <x v="8"/>
    </i>
    <i r="1" i="82">
      <x v="10"/>
      <x v="6"/>
      <x v="5"/>
      <x v="5"/>
      <x v="4"/>
      <x v="9"/>
    </i>
    <i r="1" i="82">
      <x v="12"/>
      <x v="7"/>
      <x v="5"/>
      <x v="5"/>
      <x v="4"/>
      <x v="10"/>
    </i>
    <i i="83">
      <x v="83"/>
      <x v="4"/>
      <x v="3"/>
      <x v="5"/>
      <x v="5"/>
      <x v="4"/>
      <x v="6"/>
    </i>
    <i r="1" i="83">
      <x v="6"/>
      <x v="4"/>
      <x v="5"/>
      <x v="5"/>
      <x v="4"/>
      <x v="7"/>
    </i>
    <i r="1" i="83">
      <x v="8"/>
      <x v="5"/>
      <x v="5"/>
      <x v="5"/>
      <x v="4"/>
      <x v="8"/>
    </i>
    <i r="1" i="83">
      <x v="10"/>
      <x v="6"/>
      <x v="5"/>
      <x v="5"/>
      <x v="4"/>
      <x v="9"/>
    </i>
    <i r="1" i="83">
      <x v="12"/>
      <x v="7"/>
      <x v="5"/>
      <x v="5"/>
      <x v="4"/>
      <x v="10"/>
    </i>
    <i i="84">
      <x v="84"/>
      <x v="4"/>
      <x v="3"/>
      <x v="5"/>
      <x v="5"/>
      <x v="4"/>
      <x v="6"/>
    </i>
    <i r="1" i="84">
      <x v="6"/>
      <x v="4"/>
      <x v="5"/>
      <x v="5"/>
      <x v="4"/>
      <x v="7"/>
    </i>
    <i r="1" i="84">
      <x v="8"/>
      <x v="5"/>
      <x v="5"/>
      <x v="5"/>
      <x v="4"/>
      <x v="8"/>
    </i>
    <i r="1" i="84">
      <x v="10"/>
      <x v="6"/>
      <x v="5"/>
      <x v="5"/>
      <x v="4"/>
      <x v="9"/>
    </i>
    <i r="1" i="84">
      <x v="12"/>
      <x v="7"/>
      <x v="5"/>
      <x v="5"/>
      <x v="4"/>
      <x v="10"/>
    </i>
    <i i="85">
      <x v="85"/>
      <x v="4"/>
      <x v="3"/>
      <x v="5"/>
      <x v="5"/>
      <x v="4"/>
      <x v="6"/>
    </i>
    <i r="1" i="85">
      <x v="6"/>
      <x v="4"/>
      <x v="5"/>
      <x v="5"/>
      <x v="4"/>
      <x v="7"/>
    </i>
    <i r="1" i="85">
      <x v="8"/>
      <x v="5"/>
      <x v="5"/>
      <x v="5"/>
      <x v="4"/>
      <x v="8"/>
    </i>
    <i r="1" i="85">
      <x v="10"/>
      <x v="6"/>
      <x v="5"/>
      <x v="5"/>
      <x v="4"/>
      <x v="9"/>
    </i>
    <i r="1" i="85">
      <x v="12"/>
      <x v="7"/>
      <x v="5"/>
      <x v="5"/>
      <x v="4"/>
      <x v="10"/>
    </i>
    <i i="86">
      <x v="86"/>
      <x v="4"/>
      <x v="3"/>
      <x v="5"/>
      <x v="5"/>
      <x v="4"/>
      <x v="6"/>
    </i>
    <i r="1" i="86">
      <x v="6"/>
      <x v="4"/>
      <x v="5"/>
      <x v="5"/>
      <x v="4"/>
      <x v="7"/>
    </i>
    <i r="1" i="86">
      <x v="8"/>
      <x v="5"/>
      <x v="5"/>
      <x v="5"/>
      <x v="4"/>
      <x v="8"/>
    </i>
    <i r="1" i="86">
      <x v="10"/>
      <x v="6"/>
      <x v="5"/>
      <x v="5"/>
      <x v="4"/>
      <x v="9"/>
    </i>
    <i r="1" i="86">
      <x v="12"/>
      <x v="7"/>
      <x v="5"/>
      <x v="5"/>
      <x v="4"/>
      <x v="10"/>
    </i>
  </rowItems>
  <colItems count="1">
    <i/>
  </colItems>
  <pageFields count="1">
    <pageField fld="358" hier="-1"/>
  </pageFields>
  <dataFields count="87">
    <dataField name=" CSR Ceadir-Lunga" fld="258" baseField="350" baseItem="11"/>
    <dataField name=" CSR Cimislia" fld="259" baseField="350" baseItem="11"/>
    <dataField name=" CSR Comrat" fld="260" baseField="350" baseItem="11"/>
    <dataField name=" CSR Criuleni" fld="261" baseField="350" baseItem="11"/>
    <dataField name=" CSR Donduseni" fld="262" baseField="350" baseItem="11"/>
    <dataField name=" CSR Floresti" fld="263" baseField="350" baseItem="11"/>
    <dataField name=" CSR HIncesti" fld="264" baseField="350" baseItem="11"/>
    <dataField name=" CSR Ialoveni" fld="265" baseField="350" baseItem="11"/>
    <dataField name=" CSR Ocnita" fld="266" baseField="350" baseItem="11"/>
    <dataField name=" CSR Orhei" fld="267" baseField="350" baseItem="11"/>
    <dataField name=" CSR Rezina" fld="268" baseField="350" baseItem="11"/>
    <dataField name=" CSR Riscani" fld="269" baseField="350" baseItem="11"/>
    <dataField name=" CSR Singerei" fld="270" baseField="350" baseItem="11"/>
    <dataField name=" CSR Soroca" fld="271" baseField="350" baseItem="11"/>
    <dataField name=" CSR STefan-Voda" fld="272" baseField="350" baseItem="11"/>
    <dataField name=" CSR STraseni" fld="273" baseField="350" baseItem="11"/>
    <dataField name=" CSR Taraclia" fld="274" baseField="350" baseItem="11"/>
    <dataField name=" CSR Ungheni" fld="275" baseField="350" baseItem="11"/>
    <dataField name=" DMDV" fld="276" baseField="350" baseItem="11"/>
    <dataField name=" DRN" fld="277" baseField="350" baseItem="11"/>
    <dataField name=" IFP Chiril Draganiuc" fld="278" baseField="350" baseItem="11"/>
    <dataField name=" INN" fld="279" baseField="350" baseItem="11"/>
    <dataField name=" Institutul de Cardiologie" fld="280" baseField="350" baseItem="11"/>
    <dataField name=" Institutul de Medicina Urgenta" fld="281" baseField="350" baseItem="11"/>
    <dataField name=" Institutul Mamei si Copilului" fld="282" baseField="350" baseItem="11"/>
    <dataField name=" Institutul Oncologic" fld="283" baseField="350" baseItem="11"/>
    <dataField name=" IPS Vulcanesti" fld="284" baseField="350" baseItem="11"/>
    <dataField name=" Maternitatea Municipala Nr.2" fld="285" baseField="350" baseItem="11"/>
    <dataField name=" Policlinica de STAT_202182115728" fld="286" baseField="0" baseItem="0"/>
    <dataField name=" Policlinica Stomatologica Republicana" fld="287" baseField="350" baseItem="11"/>
    <dataField name=" Saratenii Vechi, Telenesti" fld="288" baseField="350" baseItem="11"/>
    <dataField name=" SC Balti" fld="289" baseField="350" baseItem="11"/>
    <dataField name=" SCBI Toma CIorba" fld="290" baseField="350" baseItem="11"/>
    <dataField name=" SCM Arh. Mihail" fld="291" baseField="350" baseItem="11"/>
    <dataField name=" SCM Gh.Paladi" fld="292" baseField="350" baseItem="11"/>
    <dataField name=" SCM nr.4" fld="293" baseField="350" baseItem="11"/>
    <dataField name=" SCM Sfanta Treime" fld="294" baseField="350" baseItem="11"/>
    <dataField name=" SCMBCC" fld="295" baseField="350" baseItem="11"/>
    <dataField name=" SCMC al MA" fld="296" baseField="350" baseItem="11"/>
    <dataField name=" SCMC nr.1" fld="297" baseField="350" baseItem="11"/>
    <dataField name=" SCMC VIgnatenco" fld="298" baseField="350" baseItem="11"/>
    <dataField name=" SCMFtiziopneumologie" fld="299" baseField="350" baseItem="11"/>
    <dataField name=" SCMS MPS" fld="300" baseField="350" baseItem="11"/>
    <dataField name=" SCPsihiatrie" fld="301" baseField="350" baseItem="11"/>
    <dataField name=" SCR Timofei Mosneaga_202172955151" fld="302" baseField="350" baseItem="11"/>
    <dataField name=" SCTO" fld="303" baseField="350" baseItem="11"/>
    <dataField name=" SDMC" fld="304" baseField="350" baseItem="11"/>
    <dataField name=" SIS RM" fld="305" baseField="350" baseItem="11"/>
    <dataField name=" SM al MAI" fld="306" baseField="350" baseItem="11"/>
    <dataField name=" Spitalul Carpineni" fld="307" baseField="350" baseItem="11"/>
    <dataField name=" Spitalul de Stat" fld="308" baseField="350" baseItem="11"/>
    <dataField name=" SPsihiatrie Balti" fld="309" baseField="350" baseItem="11"/>
    <dataField name=" SPsihiatrie Orhei" fld="310" baseField="350" baseItem="11"/>
    <dataField name=" SR Anenii Noi_202172955312" fld="311" baseField="350" baseItem="11"/>
    <dataField name=" SR Basarabeasca" fld="312" baseField="350" baseItem="11"/>
    <dataField name=" SR Briceni" fld="313" baseField="350" baseItem="11"/>
    <dataField name=" SR Cahul" fld="314" baseField="350" baseItem="11"/>
    <dataField name=" SR Călărași" fld="315" baseField="350" baseItem="11"/>
    <dataField name=" SR Cantemir" fld="316" baseField="0" baseItem="0"/>
    <dataField name=" SR Căușeni" fld="317" baseField="350" baseItem="11"/>
    <dataField name=" SR Ceadir Lunga" fld="318" baseField="350" baseItem="11"/>
    <dataField name=" SR Cimislia" fld="319" baseField="350" baseItem="11"/>
    <dataField name=" SR Comrat" fld="320" baseField="350" baseItem="11"/>
    <dataField name=" SR Criuleni" fld="321" baseField="350" baseItem="11"/>
    <dataField name=" SR Donduseni" fld="322" baseField="350" baseItem="11"/>
    <dataField name=" SR Drochia" fld="323" baseField="350" baseItem="11"/>
    <dataField name=" SR Edinet" fld="324" baseField="350" baseItem="11"/>
    <dataField name=" Sr Falesti" fld="325" baseField="350" baseItem="11"/>
    <dataField name=" SR Floresti" fld="326" baseField="350" baseItem="11"/>
    <dataField name=" Sr Glodeni" fld="327" baseField="350" baseItem="11"/>
    <dataField name=" SR Hincesti_202172955324" fld="328" baseField="350" baseItem="11"/>
    <dataField name=" SR Ialoveni" fld="329" baseField="350" baseItem="11"/>
    <dataField name=" SR Leova" fld="330" baseField="350" baseItem="11"/>
    <dataField name=" SR Nisporeni" fld="331" baseField="350" baseItem="11"/>
    <dataField name=" Sr Ocnita" fld="332" baseField="350" baseItem="11"/>
    <dataField name=" SR Orhei" fld="333" baseField="0" baseItem="0"/>
    <dataField name=" SR Rezina" fld="334" baseField="350" baseItem="11"/>
    <dataField name=" SR Riscani" fld="335" baseField="350" baseItem="11"/>
    <dataField name=" SR Singerei" fld="336" baseField="350" baseItem="11"/>
    <dataField name=" SR Soldanesti" fld="337" baseField="350" baseItem="11"/>
    <dataField name=" SR Soroca" fld="338" baseField="350" baseItem="11"/>
    <dataField name=" Sr STefan Voda" fld="339" baseField="350" baseItem="11"/>
    <dataField name=" SR Strășeni" fld="340" baseField="350" baseItem="11"/>
    <dataField name=" SR Taraclia" fld="341" baseField="350" baseItem="11"/>
    <dataField name=" SR Telenesti" fld="342" baseField="350" baseItem="11"/>
    <dataField name=" SR Ungheni" fld="343" baseField="350" baseItem="11"/>
    <dataField name=" SR Vulcanesti" fld="344" baseField="350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Таблица1" displayName="Таблица1" ref="A1:MU81" totalsRowShown="0" headerRowDxfId="107" dataDxfId="106" tableBorderDxfId="105">
  <autoFilter ref="A1:MU81"/>
  <tableColumns count="359">
    <tableColumn id="1" name="Nr Lot" dataDxfId="104"/>
    <tableColumn id="2" name="Row Labels"/>
    <tableColumn id="3" name="Administratia Națională a Penitenciarelor"/>
    <tableColumn id="4" name="Agenția Rezerve Materiale"/>
    <tableColumn id="5" name="AMT Botanica"/>
    <tableColumn id="6" name="AMT Buiucani"/>
    <tableColumn id="7" name="AMT Centru"/>
    <tableColumn id="8" name="AMT Ciocana"/>
    <tableColumn id="9" name="AMT Rîșcani"/>
    <tableColumn id="10" name="CCD al MA"/>
    <tableColumn id="11" name="Centru Medicină Legală"/>
    <tableColumn id="12" name="CentruFtiziopneumReabilitare Copii ,,Cornești,,"/>
    <tableColumn id="13" name="CFRC Tirnova_202172374547"/>
    <tableColumn id="14" name="CIMF Alexandru Cojocaru"/>
    <tableColumn id="15" name="CIMF CORCODEL GEORGETA"/>
    <tableColumn id="16" name="CIMF Ludmila Saptefrati_20217295519"/>
    <tableColumn id="17" name="CIMF Plesca Elena"/>
    <tableColumn id="18" name="CIMF Todorov Svetlana_202172955116"/>
    <tableColumn id="19" name="Clinica Universitara de AMP N.Testemitanu"/>
    <tableColumn id="20" name="Clinica universitara stomato a U SMF N. Testemitanu"/>
    <tableColumn id="21" name="CM LCRC-Munteanu"/>
    <tableColumn id="22" name="CMF Balti"/>
    <tableColumn id="23" name="CMF Floresti"/>
    <tableColumn id="24" name="CMF L.Blega"/>
    <tableColumn id="25" name="CMF PANFILII PAVEL"/>
    <tableColumn id="26" name="CMF Satiamed"/>
    <tableColumn id="27" name="CMF Trei Medici (CS Oliscani)"/>
    <tableColumn id="28" name="CMF Trismed-Prim (CS Pelivan)"/>
    <tableColumn id="29" name="CNAMUP"/>
    <tableColumn id="30" name="CNTS"/>
    <tableColumn id="31" name="CP Copii Dizab Orhei"/>
    <tableColumn id="32" name="CP Internat Brinzeni"/>
    <tableColumn id="33" name="CP PVPD Cocieri"/>
    <tableColumn id="34" name="CPPsi PD CHisinau"/>
    <tableColumn id="35" name="CPR pentru Copii de Virsta Frageda Chisinau_202172955124"/>
    <tableColumn id="36" name="CPT Badiceni"/>
    <tableColumn id="37" name="CPTPD Balti_202172955131"/>
    <tableColumn id="38" name="CPTPD COcieri_202172955137"/>
    <tableColumn id="39" name="CPTsi RCopii Balti"/>
    <tableColumn id="40" name="CR Plasmice Taraclia"/>
    <tableColumn id="41" name="CR Speranta- Vadul lui Voda"/>
    <tableColumn id="42" name="CRC Ceadir Lunga"/>
    <tableColumn id="43" name="CRDM"/>
    <tableColumn id="44" name="Crihana Veche"/>
    <tableColumn id="45" name="CRRC"/>
    <tableColumn id="46" name="CRZCDCriuleni"/>
    <tableColumn id="47" name="CS Anenii Noi"/>
    <tableColumn id="48" name="CS AVDARMA"/>
    <tableColumn id="49" name="CS Bacioi"/>
    <tableColumn id="50" name="CS Badiceni"/>
    <tableColumn id="51" name="CS Baimaclia"/>
    <tableColumn id="52" name="CS Balabanesti"/>
    <tableColumn id="53" name="CS Balatina"/>
    <tableColumn id="54" name="CS Bardar"/>
    <tableColumn id="55" name="Cs Basarabeasca"/>
    <tableColumn id="56" name="CS Bașcalia"/>
    <tableColumn id="57" name="CS Bilicenii Vechi"/>
    <tableColumn id="58" name="CS Biruința"/>
    <tableColumn id="59" name="CS Bobeica"/>
    <tableColumn id="60" name="CS Bocșa"/>
    <tableColumn id="61" name="CS Borogani"/>
    <tableColumn id="62" name="CS Bravicea"/>
    <tableColumn id="63" name="CS Braviceni"/>
    <tableColumn id="64" name="CS Briceni"/>
    <tableColumn id="65" name="CS Brinzenii Noi"/>
    <tableColumn id="66" name="CS Bubuieci"/>
    <tableColumn id="67" name="CS Budești"/>
    <tableColumn id="68" name="CS Bujor"/>
    <tableColumn id="69" name="CS Bulboaca"/>
    <tableColumn id="70" name="CS Cahul"/>
    <tableColumn id="71" name="CS Căinari"/>
    <tableColumn id="72" name="CS Calarași"/>
    <tableColumn id="73" name="CS Cantemir"/>
    <tableColumn id="74" name="CS CAUSENI"/>
    <tableColumn id="75" name="CS Cazaclia"/>
    <tableColumn id="76" name="CS Cazanesti"/>
    <tableColumn id="77" name="CS Ceadir Lunga_202172955142"/>
    <tableColumn id="78" name="CS Cetireni"/>
    <tableColumn id="79" name="CS Chetris"/>
    <tableColumn id="80" name="CS Chetrosu"/>
    <tableColumn id="81" name="CS Chiperceni"/>
    <tableColumn id="82" name="CS Chirsova"/>
    <tableColumn id="83" name="CS Chiscareni"/>
    <tableColumn id="84" name="CS Cimislia"/>
    <tableColumn id="85" name="CS Ciniseuti"/>
    <tableColumn id="86" name="CS Ciocilteni"/>
    <tableColumn id="87" name="CS CIoc-Maidan"/>
    <tableColumn id="88" name="CS Ciolacu Nou"/>
    <tableColumn id="89" name="CS Ciorescu"/>
    <tableColumn id="90" name="CS Cioropcani_202172955147"/>
    <tableColumn id="91" name="CS Ciuciulea"/>
    <tableColumn id="92" name="CS Ciuciuleni"/>
    <tableColumn id="93" name="CS Ciutulesti"/>
    <tableColumn id="94" name="CS Cobani"/>
    <tableColumn id="95" name="CS Cociulia"/>
    <tableColumn id="96" name="CS Colibasi"/>
    <tableColumn id="97" name="CS Colonita"/>
    <tableColumn id="98" name="CS Comrat"/>
    <tableColumn id="99" name="CS Copăceni"/>
    <tableColumn id="100" name="CS Copanca"/>
    <tableColumn id="101" name="CS Copceac"/>
    <tableColumn id="102" name="CS Corlateni"/>
    <tableColumn id="103" name="CS Cornesti"/>
    <tableColumn id="104" name="CS Corten"/>
    <tableColumn id="105" name="CS Cosauti"/>
    <tableColumn id="106" name="CS Costesti"/>
    <tableColumn id="107" name="CS Cotiujenii Mari"/>
    <tableColumn id="108" name="CS Cotiujenii Mici"/>
    <tableColumn id="109" name="CS Cricova"/>
    <tableColumn id="110" name="CS Criuleni"/>
    <tableColumn id="111" name="CS Crocmaz"/>
    <tableColumn id="112" name="CS Cuhurestii de Sus"/>
    <tableColumn id="113" name="CS Cupcini"/>
    <tableColumn id="114" name="CS Danuteni"/>
    <tableColumn id="115" name="CS Dezghingea"/>
    <tableColumn id="116" name="CS Donduseni"/>
    <tableColumn id="117" name="CS Draganesti"/>
    <tableColumn id="118" name="CS Drochia"/>
    <tableColumn id="119" name="CS Dubasari"/>
    <tableColumn id="120" name="CS Dubasarii Vechi"/>
    <tableColumn id="121" name="CS Durlești"/>
    <tableColumn id="122" name="CS Edineț"/>
    <tableColumn id="123" name="CS Falesti"/>
    <tableColumn id="124" name="CS Filipeni"/>
    <tableColumn id="125" name="CS Firladeni"/>
    <tableColumn id="126" name="CS Flaminzeni-Coscodeni"/>
    <tableColumn id="127" name="CS Floreni"/>
    <tableColumn id="128" name="CS Frunza"/>
    <tableColumn id="129" name="CS Fundurii Vechi"/>
    <tableColumn id="130" name="CS Gavanoasa"/>
    <tableColumn id="131" name="CS Ghetlova"/>
    <tableColumn id="132" name="CS Ghindesti"/>
    <tableColumn id="133" name="CS Giurgiulești"/>
    <tableColumn id="134" name="CS Glinjeni"/>
    <tableColumn id="135" name="CS Glodeni"/>
    <tableColumn id="136" name="CS Grătiești"/>
    <tableColumn id="137" name="CS Gribova"/>
    <tableColumn id="138" name="CS Gura Galbenei"/>
    <tableColumn id="139" name="CS Hasnesenii Mari_202182115655"/>
    <tableColumn id="140" name="CS Hijdieni"/>
    <tableColumn id="141" name="CS HIncesti"/>
    <tableColumn id="142" name="CS Hirbovat"/>
    <tableColumn id="143" name="CS Horesti"/>
    <tableColumn id="144" name="CS Hrusova"/>
    <tableColumn id="145" name="CS Iabloana"/>
    <tableColumn id="146" name="CS Ialoveni"/>
    <tableColumn id="147" name="CS Iargara"/>
    <tableColumn id="148" name="CS Ignatei"/>
    <tableColumn id="149" name="CS Isacova"/>
    <tableColumn id="150" name="CS Iscalau"/>
    <tableColumn id="151" name="CS Ivancea"/>
    <tableColumn id="152" name="CS Larga"/>
    <tableColumn id="153" name="CS Larga Noua"/>
    <tableColumn id="154" name="CS Leova"/>
    <tableColumn id="155" name="CS Limbenii Vechi"/>
    <tableColumn id="156" name="CS LIpcani"/>
    <tableColumn id="157" name="CS Lozova"/>
    <tableColumn id="158" name="CS Magdacesti"/>
    <tableColumn id="159" name="CS Manoilesti"/>
    <tableColumn id="160" name="CS Maramonovca"/>
    <tableColumn id="161" name="CS Marandeni"/>
    <tableColumn id="162" name="CS Marculesti"/>
    <tableColumn id="163" name="CS Mateuti"/>
    <tableColumn id="164" name="CS Mereni"/>
    <tableColumn id="165" name="CS Mihaileni"/>
    <tableColumn id="166" name="CS Milestii Mici"/>
    <tableColumn id="167" name="CS Mindic"/>
    <tableColumn id="168" name="CS Mindresti"/>
    <tableColumn id="169" name="CS Musaitu (Vinogradovca)_20218211445"/>
    <tableColumn id="170" name="CS Napadeni"/>
    <tableColumn id="171" name="CS Nisporeni"/>
    <tableColumn id="172" name="CS Ochiul ALb"/>
    <tableColumn id="173" name="CS Ocnita"/>
    <tableColumn id="174" name="CS Olanesti"/>
    <tableColumn id="175" name="CS Oniscani"/>
    <tableColumn id="176" name="CS Orhei Nr.1"/>
    <tableColumn id="177" name="CS Orhei nr.2"/>
    <tableColumn id="178" name="CS Otaci"/>
    <tableColumn id="179" name="CS Panasesti"/>
    <tableColumn id="180" name="CS Parcani, Soroca"/>
    <tableColumn id="181" name="CS Pelinia"/>
    <tableColumn id="182" name="CS Pepeni"/>
    <tableColumn id="183" name="CS Peresecina"/>
    <tableColumn id="184" name="CS Petresti"/>
    <tableColumn id="185" name="CS Pirjolteni"/>
    <tableColumn id="186" name="CS Pirlita"/>
    <tableColumn id="187" name="CS Pripiceni Razeni"/>
    <tableColumn id="188" name="CS Prodanesti"/>
    <tableColumn id="189" name="CS Puhoi"/>
    <tableColumn id="190" name="CS Racovat"/>
    <tableColumn id="191" name="CS Radoaia"/>
    <tableColumn id="192" name="CS Raspopeni"/>
    <tableColumn id="193" name="CS Razeni"/>
    <tableColumn id="194" name="CS Recea, Riscani"/>
    <tableColumn id="195" name="CS Rezina"/>
    <tableColumn id="196" name="CS Riscani"/>
    <tableColumn id="197" name="CS Roscani"/>
    <tableColumn id="198" name="CS Rudi"/>
    <tableColumn id="199" name="CS Ruseștii Noi"/>
    <tableColumn id="200" name="CS Sadaclia"/>
    <tableColumn id="201" name="CS Salcuta"/>
    <tableColumn id="202" name="CS Sanatauca"/>
    <tableColumn id="203" name="CS Saptebani"/>
    <tableColumn id="204" name="Cs Sarateni"/>
    <tableColumn id="205" name="CS Sculeni"/>
    <tableColumn id="206" name="CS SIngerei"/>
    <tableColumn id="207" name="CS Sipoteni"/>
    <tableColumn id="208" name="CS Sireti"/>
    <tableColumn id="209" name="CS Slobozia Cremene"/>
    <tableColumn id="210" name="CS Slobozia Mare"/>
    <tableColumn id="211" name="CS Sofia"/>
    <tableColumn id="212" name="CS Soldanesti"/>
    <tableColumn id="213" name="CS Soroca"/>
    <tableColumn id="214" name="CS Soroca Noua"/>
    <tableColumn id="215" name="CS Speia"/>
    <tableColumn id="216" name="CS Stauceni"/>
    <tableColumn id="217" name="CS Stefan Voda"/>
    <tableColumn id="218" name="CS STraseni"/>
    <tableColumn id="219" name="CS Sturzovca"/>
    <tableColumn id="220" name="CS SUri"/>
    <tableColumn id="221" name="CS Susleni"/>
    <tableColumn id="222" name="CS Talmaza"/>
    <tableColumn id="223" name="CS Tanatari_20218211615"/>
    <tableColumn id="224" name="CS Taraclia"/>
    <tableColumn id="225" name="CS Taraclia, Causeni"/>
    <tableColumn id="226" name="CS Țarigrad"/>
    <tableColumn id="227" name="CS Țaul"/>
    <tableColumn id="228" name="CS Telenesti"/>
    <tableColumn id="229" name="CS Tintareni"/>
    <tableColumn id="230" name="CS Tipala"/>
    <tableColumn id="231" name="CS Tocuz"/>
    <tableColumn id="232" name="CS Tomai"/>
    <tableColumn id="233" name="CS Truseni"/>
    <tableColumn id="234" name="CS Tvardița"/>
    <tableColumn id="235" name="CS Ungheni"/>
    <tableColumn id="236" name="CS Vadeni"/>
    <tableColumn id="237" name="CS Vadul Rascov"/>
    <tableColumn id="238" name="CS Valcineț"/>
    <tableColumn id="239" name="CS Valea Perjei"/>
    <tableColumn id="240" name="CS Varatic"/>
    <tableColumn id="241" name="CS Varnita"/>
    <tableColumn id="242" name="CS Varzarestii-Noi- Pitusca"/>
    <tableColumn id="243" name="CS Vasieni"/>
    <tableColumn id="244" name="CS VASILCAU"/>
    <tableColumn id="245" name="CS Vasileuti"/>
    <tableColumn id="246" name="CS Vatra"/>
    <tableColumn id="247" name="CS Visoca"/>
    <tableColumn id="248" name="CS Vorniceni"/>
    <tableColumn id="249" name="CS Vulcanesti"/>
    <tableColumn id="250" name="CS Zaicana"/>
    <tableColumn id="251" name="CS Zgurita"/>
    <tableColumn id="252" name="CS Zirnesti"/>
    <tableColumn id="253" name="CSM Balti"/>
    <tableColumn id="254" name="CSM Chisinau"/>
    <tableColumn id="255" name="CSM Copii Cisinau"/>
    <tableColumn id="256" name="CSR Anenii Noi"/>
    <tableColumn id="257" name="CSR Calarasi"/>
    <tableColumn id="258" name="CSR Causeni"/>
    <tableColumn id="259" name="CSR Ceadir-Lunga"/>
    <tableColumn id="260" name="CSR Cimislia"/>
    <tableColumn id="261" name="CSR Comrat"/>
    <tableColumn id="262" name="CSR Criuleni"/>
    <tableColumn id="263" name="CSR Donduseni"/>
    <tableColumn id="264" name="CSR Floresti"/>
    <tableColumn id="265" name="CSR HIncesti"/>
    <tableColumn id="266" name="CSR Ialoveni"/>
    <tableColumn id="267" name="CSR Ocnita"/>
    <tableColumn id="268" name="CSR Orhei"/>
    <tableColumn id="269" name="CSR Rezina"/>
    <tableColumn id="270" name="CSR Riscani"/>
    <tableColumn id="271" name="CSR Singerei"/>
    <tableColumn id="272" name="CSR Soroca"/>
    <tableColumn id="273" name="CSR STefan-Voda"/>
    <tableColumn id="274" name="CSR STraseni"/>
    <tableColumn id="275" name="CSR Taraclia"/>
    <tableColumn id="276" name="CSR Ungheni"/>
    <tableColumn id="277" name="DMDV"/>
    <tableColumn id="278" name="DRN"/>
    <tableColumn id="279" name="IFP Chiril Draganiuc"/>
    <tableColumn id="280" name="INN"/>
    <tableColumn id="281" name="Institutul de Cardiologie"/>
    <tableColumn id="282" name="Institutul de Medicina Urgenta"/>
    <tableColumn id="283" name="Institutul Mamei si Copilului"/>
    <tableColumn id="284" name="Institutul Oncologic"/>
    <tableColumn id="285" name="IPS Vulcanesti"/>
    <tableColumn id="286" name="Maternitatea Municipala Nr.2"/>
    <tableColumn id="287" name="Policlinica de STAT_202182115728"/>
    <tableColumn id="288" name="Policlinica Stomatologica Republicana"/>
    <tableColumn id="289" name="Saratenii Vechi, Telenesti"/>
    <tableColumn id="290" name="SC Balti"/>
    <tableColumn id="291" name="SCBI Toma CIorba"/>
    <tableColumn id="292" name="SCM Arh. Mihail"/>
    <tableColumn id="293" name="SCM Gh.Paladi"/>
    <tableColumn id="294" name="SCM nr.4"/>
    <tableColumn id="295" name="SCM Sfanta Treime"/>
    <tableColumn id="296" name="SCMBCC"/>
    <tableColumn id="297" name="SCMC al MA"/>
    <tableColumn id="298" name="SCMC nr.1"/>
    <tableColumn id="299" name="SCMC VIgnatenco"/>
    <tableColumn id="300" name="SCMFtiziopneumologie"/>
    <tableColumn id="301" name="SCMS MPS"/>
    <tableColumn id="302" name="SCPsihiatrie"/>
    <tableColumn id="303" name="SCR Timofei Mosneaga_202172955151"/>
    <tableColumn id="304" name="SCTO"/>
    <tableColumn id="305" name="SDMC"/>
    <tableColumn id="306" name="SIS RM"/>
    <tableColumn id="307" name="SM al MAI"/>
    <tableColumn id="308" name="Spitalul Carpineni"/>
    <tableColumn id="309" name="Spitalul de Stat"/>
    <tableColumn id="310" name="SPsihiatrie Balti"/>
    <tableColumn id="311" name="SPsihiatrie Orhei"/>
    <tableColumn id="312" name="SR Anenii Noi_202172955312"/>
    <tableColumn id="313" name="SR Basarabeasca"/>
    <tableColumn id="314" name="SR Briceni"/>
    <tableColumn id="315" name="SR Cahul"/>
    <tableColumn id="316" name="SR Călărași"/>
    <tableColumn id="317" name="SR Cantemir"/>
    <tableColumn id="318" name="SR Căușeni"/>
    <tableColumn id="319" name="SR Ceadir Lunga"/>
    <tableColumn id="320" name="SR Cimislia"/>
    <tableColumn id="321" name="SR Comrat"/>
    <tableColumn id="322" name="SR Criuleni"/>
    <tableColumn id="323" name="SR Donduseni"/>
    <tableColumn id="324" name="SR Drochia"/>
    <tableColumn id="325" name="SR Edinet"/>
    <tableColumn id="326" name="Sr Falesti"/>
    <tableColumn id="327" name="SR Floresti"/>
    <tableColumn id="328" name="Sr Glodeni"/>
    <tableColumn id="329" name="SR Hincesti_202172955324"/>
    <tableColumn id="330" name="SR Ialoveni"/>
    <tableColumn id="331" name="SR Leova"/>
    <tableColumn id="332" name="SR Nisporeni"/>
    <tableColumn id="333" name="Sr Ocnita"/>
    <tableColumn id="334" name="SR Orhei"/>
    <tableColumn id="335" name="SR Rezina"/>
    <tableColumn id="336" name="SR Riscani"/>
    <tableColumn id="337" name="SR Singerei"/>
    <tableColumn id="338" name="SR Soldanesti"/>
    <tableColumn id="339" name="SR Soroca"/>
    <tableColumn id="340" name="Sr STefan Voda"/>
    <tableColumn id="341" name="SR Strășeni"/>
    <tableColumn id="342" name="SR Taraclia"/>
    <tableColumn id="343" name="SR Telenesti"/>
    <tableColumn id="344" name="SR Ungheni"/>
    <tableColumn id="345" name="SR Vulcanesti"/>
    <tableColumn id="346" name="Grand Total">
      <calculatedColumnFormula>SUM(C2:MG2)</calculatedColumnFormula>
    </tableColumn>
    <tableColumn id="347" name="Столбец1"/>
    <tableColumn id="348" name="Столбец2"/>
    <tableColumn id="349" name="Столбец3"/>
    <tableColumn id="350" name="Nr. Lot" dataDxfId="103"/>
    <tableColumn id="351" name="Cod" dataDxfId="102"/>
    <tableColumn id="352" name="Denumire Lot" dataDxfId="101"/>
    <tableColumn id="353" name="Cantitatea" dataDxfId="100"/>
    <tableColumn id="354" name="Preţ unitar (fără TVA)" dataDxfId="99"/>
    <tableColumn id="355" name="Preţ unitar (cu TVA)" dataDxfId="98"/>
    <tableColumn id="356" name="Suma (fără TVA)"/>
    <tableColumn id="357" name="Suma (cu TVA)"/>
    <tableColumn id="358" name="Model art/ Producător/ Țara de Origine" dataDxfId="97"/>
    <tableColumn id="359" name="Ofertant" dataDxfId="96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3:O17" totalsRowShown="0" headerRowDxfId="65" dataDxfId="95">
  <tableColumns count="14">
    <tableColumn id="1" name="Beneficiari" dataDxfId="78"/>
    <tableColumn id="2" name="Nr Lot" dataDxfId="17"/>
    <tableColumn id="3" name="Denumire Lot" dataDxfId="77"/>
    <tableColumn id="4" name="Cantitatea solicitată" dataDxfId="76"/>
    <tableColumn id="5" name="Suma inițială cu TVA" dataDxfId="75">
      <calculatedColumnFormula>Таблица2[[#This Row],[Cantitatea solicitată]]*Таблица2[[#This Row],[Preţ unitar (cu TVA)]]</calculatedColumnFormula>
    </tableColumn>
    <tableColumn id="6" name="Preţ unitar (fără TVA)" dataDxfId="74"/>
    <tableColumn id="7" name="Preţ unitar (cu TVA)" dataDxfId="73"/>
    <tableColumn id="8" name="Cantitatea real contractată" dataDxfId="72"/>
    <tableColumn id="9" name="Suma finală fară TVA" dataDxfId="71">
      <calculatedColumnFormula>Таблица2[[#This Row],[Cantitatea real contractată]]*Таблица2[[#This Row],[Preţ unitar (fără TVA)]]</calculatedColumnFormula>
    </tableColumn>
    <tableColumn id="10" name="Suma finală cu TVA" dataDxfId="70">
      <calculatedColumnFormula>Таблица2[[#This Row],[Cantitatea real contractată]]*Таблица2[[#This Row],[Preţ unitar (cu TVA)]]</calculatedColumnFormula>
    </tableColumn>
    <tableColumn id="11" name="Model art/ Producător/ Țara de Origine" dataDxfId="69"/>
    <tableColumn id="12" name="Cod" dataDxfId="68"/>
    <tableColumn id="13" name="Data înregistrării" dataDxfId="67"/>
    <tableColumn id="14" name="Formatul semnăturii" dataDxfId="6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C3:P31" totalsRowShown="0" headerRowDxfId="51" dataDxfId="64">
  <tableColumns count="14">
    <tableColumn id="1" name="Beneficiari" dataDxfId="63"/>
    <tableColumn id="2" name="Nr Lot" dataDxfId="18"/>
    <tableColumn id="3" name="Denumire Lot" dataDxfId="62"/>
    <tableColumn id="4" name="Cantitatea solicitată" dataDxfId="61"/>
    <tableColumn id="5" name="Suma inițială cu TVA" dataDxfId="60">
      <calculatedColumnFormula>Таблица3[[#This Row],[Cantitatea solicitată]]*Таблица3[[#This Row],[Preţ unitar (cu TVA)]]</calculatedColumnFormula>
    </tableColumn>
    <tableColumn id="6" name="Preţ unitar (fără TVA)" dataDxfId="59"/>
    <tableColumn id="7" name="Preţ unitar (cu TVA)" dataDxfId="58"/>
    <tableColumn id="8" name="Cantitatea real contractată" dataDxfId="50"/>
    <tableColumn id="9" name="Suma finală fară TVA" dataDxfId="57">
      <calculatedColumnFormula>Таблица3[[#This Row],[Cantitatea real contractată]]*Таблица3[[#This Row],[Preţ unitar (fără TVA)]]</calculatedColumnFormula>
    </tableColumn>
    <tableColumn id="10" name="Suma finală cu TVA" dataDxfId="56">
      <calculatedColumnFormula>Таблица3[[#This Row],[Cantitatea real contractată]]*Таблица3[[#This Row],[Preţ unitar (cu TVA)]]</calculatedColumnFormula>
    </tableColumn>
    <tableColumn id="11" name="Model art/ Producător/ Țara de Origine" dataDxfId="55"/>
    <tableColumn id="12" name="Cod" dataDxfId="54"/>
    <tableColumn id="13" name="Data inregistrarii" dataDxfId="53"/>
    <tableColumn id="14" name="Format" dataDxfId="5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B3:O353" totalsRowShown="0" headerRowDxfId="94" dataDxfId="93">
  <tableColumns count="14">
    <tableColumn id="1" name="Beneficiari" dataDxfId="92"/>
    <tableColumn id="2" name="Nr Lot" dataDxfId="91"/>
    <tableColumn id="3" name="Denumire Lot" dataDxfId="90"/>
    <tableColumn id="4" name="Cantitatea solicitată" dataDxfId="89"/>
    <tableColumn id="5" name="Suma inițială cu TVA" dataDxfId="88">
      <calculatedColumnFormula>Таблица4[[#This Row],[Cantitatea solicitată]]*Таблица4[[#This Row],[Preţ unitar (cu TVA)]]</calculatedColumnFormula>
    </tableColumn>
    <tableColumn id="6" name="Preţ unitar (fără TVA)" dataDxfId="87"/>
    <tableColumn id="7" name="Preţ unitar (cu TVA)" dataDxfId="86"/>
    <tableColumn id="8" name="Cantitatea real contractată" dataDxfId="85"/>
    <tableColumn id="9" name="Suma finală fară TVA" dataDxfId="84">
      <calculatedColumnFormula>Таблица4[[#This Row],[Cantitatea real contractată]]*Таблица4[[#This Row],[Preţ unitar (fără TVA)]]</calculatedColumnFormula>
    </tableColumn>
    <tableColumn id="10" name="Suma finală cu TVA" dataDxfId="83">
      <calculatedColumnFormula>Таблица4[[#This Row],[Cantitatea real contractată]]*Таблица4[[#This Row],[Preţ unitar (cu TVA)]]</calculatedColumnFormula>
    </tableColumn>
    <tableColumn id="11" name="Model art/ Producător/ Țara de Origine" dataDxfId="82"/>
    <tableColumn id="12" name="Cod" dataDxfId="81"/>
    <tableColumn id="13" name="Data inregistrarii" dataDxfId="80"/>
    <tableColumn id="14" name="Formatul semnaturii" dataDxfId="79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B3:O163" totalsRowShown="0" headerRowDxfId="35" dataDxfId="34">
  <tableColumns count="14">
    <tableColumn id="1" name="Beneficiari" dataDxfId="49"/>
    <tableColumn id="2" name="Nr Lot" dataDxfId="48"/>
    <tableColumn id="3" name="Denumire Lot" dataDxfId="47"/>
    <tableColumn id="4" name="Cantitatea solicitată" dataDxfId="46"/>
    <tableColumn id="5" name="Suma inițială cu TVA" dataDxfId="45">
      <calculatedColumnFormula>Таблица5[[#This Row],[Cantitatea solicitată]]*Таблица5[[#This Row],[Preţ unitar (cu TVA)]]</calculatedColumnFormula>
    </tableColumn>
    <tableColumn id="6" name="Preţ unitar (fără TVA)" dataDxfId="44"/>
    <tableColumn id="7" name="Preţ unitar (cu TVA)" dataDxfId="43"/>
    <tableColumn id="8" name="Cantitatea real contractată" dataDxfId="42"/>
    <tableColumn id="9" name="Suma finală fară TVA" dataDxfId="41">
      <calculatedColumnFormula>Таблица5[[#This Row],[Cantitatea real contractată]]*Таблица5[[#This Row],[Preţ unitar (fără TVA)]]</calculatedColumnFormula>
    </tableColumn>
    <tableColumn id="10" name="Suma finală cu TVA" dataDxfId="40">
      <calculatedColumnFormula>Таблица5[[#This Row],[Cantitatea real contractată]]*Таблица5[[#This Row],[Preţ unitar (cu TVA)]]</calculatedColumnFormula>
    </tableColumn>
    <tableColumn id="11" name="Model art/ Producător/ Țara de Origine" dataDxfId="39"/>
    <tableColumn id="12" name="Cod" dataDxfId="38"/>
    <tableColumn id="13" name="Data" dataDxfId="37"/>
    <tableColumn id="14" name="Format " dataDxfId="36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C3:P149" totalsRowShown="0" headerRowDxfId="1" dataDxfId="0">
  <tableColumns count="14">
    <tableColumn id="1" name="Beneficiari" dataDxfId="15"/>
    <tableColumn id="2" name="Nr Lot" dataDxfId="14"/>
    <tableColumn id="3" name="Denumire Lot" dataDxfId="13"/>
    <tableColumn id="4" name="Cantitatea solicitată" dataDxfId="12"/>
    <tableColumn id="5" name="Suma inițială cu TVA" dataDxfId="11">
      <calculatedColumnFormula>Таблица6[[#This Row],[Cantitatea solicitată]]*Таблица6[[#This Row],[Preţ unitar (cu TVA)]]</calculatedColumnFormula>
    </tableColumn>
    <tableColumn id="6" name="Preţ unitar (fără TVA)" dataDxfId="10"/>
    <tableColumn id="7" name="Preţ unitar (cu TVA)" dataDxfId="9"/>
    <tableColumn id="8" name="Cantitatea real contractată" dataDxfId="8"/>
    <tableColumn id="9" name="Suma finală fară TVA" dataDxfId="7">
      <calculatedColumnFormula>Таблица6[[#This Row],[Cantitatea real contractată]]*Таблица6[[#This Row],[Preţ unitar (fără TVA)]]</calculatedColumnFormula>
    </tableColumn>
    <tableColumn id="10" name="Suma finală cu TVA" dataDxfId="6">
      <calculatedColumnFormula>Таблица6[[#This Row],[Cantitatea real contractată]]*Таблица6[[#This Row],[Preţ unitar (cu TVA)]]</calculatedColumnFormula>
    </tableColumn>
    <tableColumn id="11" name="Model art/ Producător/ Țara de Origine" dataDxfId="5"/>
    <tableColumn id="12" name="Cod" dataDxfId="4"/>
    <tableColumn id="13" name="Data înregistrarii" dataDxfId="3"/>
    <tableColumn id="14" name="Format" dataDxfId="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7" name="Таблица7" displayName="Таблица7" ref="C3:P127" totalsRowShown="0" headerRowDxfId="20" dataDxfId="19">
  <tableColumns count="14">
    <tableColumn id="1" name="Beneficiari" dataDxfId="33"/>
    <tableColumn id="2" name="Nr Lot" dataDxfId="16"/>
    <tableColumn id="3" name="Denumire Lot" dataDxfId="32"/>
    <tableColumn id="4" name="Cantitatea solicitată" dataDxfId="31"/>
    <tableColumn id="5" name="Suma inițială cu TVA" dataDxfId="30">
      <calculatedColumnFormula>Таблица7[[#This Row],[Cantitatea solicitată]]*Таблица7[[#This Row],[Preţ unitar (cu TVA)]]</calculatedColumnFormula>
    </tableColumn>
    <tableColumn id="6" name="Preţ unitar (fără TVA)" dataDxfId="29"/>
    <tableColumn id="7" name="Preţ unitar (cu TVA)" dataDxfId="28"/>
    <tableColumn id="8" name="Cantitatea real contractată" dataDxfId="27"/>
    <tableColumn id="9" name="Suma finală fară TVA" dataDxfId="26">
      <calculatedColumnFormula>Таблица7[[#This Row],[Cantitatea real contractată]]*Таблица7[[#This Row],[Preţ unitar (fără TVA)]]</calculatedColumnFormula>
    </tableColumn>
    <tableColumn id="10" name="Suma finală cu TVA" dataDxfId="25">
      <calculatedColumnFormula>Таблица7[[#This Row],[Cantitatea real contractată]]*Таблица7[[#This Row],[Preţ unitar (cu TVA)]]</calculatedColumnFormula>
    </tableColumn>
    <tableColumn id="11" name="Model art/ Producător/ Țara de Origine" dataDxfId="24"/>
    <tableColumn id="12" name="Cod" dataDxfId="23"/>
    <tableColumn id="13" name="Data inregistrarii" dataDxfId="22"/>
    <tableColumn id="14" name="Format" dataDxfId="2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H82"/>
  <sheetViews>
    <sheetView topLeftCell="O1" zoomScale="70" zoomScaleNormal="70" workbookViewId="0">
      <selection activeCell="Y1" sqref="Y1"/>
    </sheetView>
  </sheetViews>
  <sheetFormatPr defaultColWidth="9.140625" defaultRowHeight="24.95" customHeight="1" x14ac:dyDescent="0.25"/>
  <cols>
    <col min="1" max="1" width="9.140625" style="15"/>
    <col min="2" max="2" width="31.85546875" style="2" customWidth="1"/>
    <col min="3" max="345" width="9.140625" style="3"/>
    <col min="346" max="346" width="10" style="3" customWidth="1"/>
    <col min="347" max="16384" width="9.140625" style="3"/>
  </cols>
  <sheetData>
    <row r="1" spans="1:346" s="2" customFormat="1" ht="106.5" customHeight="1" x14ac:dyDescent="0.25">
      <c r="A1" s="12" t="s">
        <v>384</v>
      </c>
      <c r="B1" s="1" t="s">
        <v>385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1" t="s">
        <v>192</v>
      </c>
      <c r="GN1" s="1" t="s">
        <v>193</v>
      </c>
      <c r="GO1" s="1" t="s">
        <v>194</v>
      </c>
      <c r="GP1" s="1" t="s">
        <v>195</v>
      </c>
      <c r="GQ1" s="1" t="s">
        <v>196</v>
      </c>
      <c r="GR1" s="1" t="s">
        <v>197</v>
      </c>
      <c r="GS1" s="1" t="s">
        <v>198</v>
      </c>
      <c r="GT1" s="1" t="s">
        <v>199</v>
      </c>
      <c r="GU1" s="1" t="s">
        <v>200</v>
      </c>
      <c r="GV1" s="1" t="s">
        <v>201</v>
      </c>
      <c r="GW1" s="1" t="s">
        <v>202</v>
      </c>
      <c r="GX1" s="1" t="s">
        <v>203</v>
      </c>
      <c r="GY1" s="1" t="s">
        <v>204</v>
      </c>
      <c r="GZ1" s="1" t="s">
        <v>205</v>
      </c>
      <c r="HA1" s="1" t="s">
        <v>206</v>
      </c>
      <c r="HB1" s="1" t="s">
        <v>207</v>
      </c>
      <c r="HC1" s="1" t="s">
        <v>208</v>
      </c>
      <c r="HD1" s="1" t="s">
        <v>209</v>
      </c>
      <c r="HE1" s="1" t="s">
        <v>210</v>
      </c>
      <c r="HF1" s="1" t="s">
        <v>211</v>
      </c>
      <c r="HG1" s="1" t="s">
        <v>212</v>
      </c>
      <c r="HH1" s="1" t="s">
        <v>213</v>
      </c>
      <c r="HI1" s="1" t="s">
        <v>214</v>
      </c>
      <c r="HJ1" s="1" t="s">
        <v>215</v>
      </c>
      <c r="HK1" s="1" t="s">
        <v>216</v>
      </c>
      <c r="HL1" s="1" t="s">
        <v>217</v>
      </c>
      <c r="HM1" s="1" t="s">
        <v>218</v>
      </c>
      <c r="HN1" s="1" t="s">
        <v>219</v>
      </c>
      <c r="HO1" s="1" t="s">
        <v>220</v>
      </c>
      <c r="HP1" s="1" t="s">
        <v>221</v>
      </c>
      <c r="HQ1" s="1" t="s">
        <v>222</v>
      </c>
      <c r="HR1" s="1" t="s">
        <v>223</v>
      </c>
      <c r="HS1" s="1" t="s">
        <v>224</v>
      </c>
      <c r="HT1" s="1" t="s">
        <v>225</v>
      </c>
      <c r="HU1" s="1" t="s">
        <v>226</v>
      </c>
      <c r="HV1" s="1" t="s">
        <v>227</v>
      </c>
      <c r="HW1" s="1" t="s">
        <v>228</v>
      </c>
      <c r="HX1" s="1" t="s">
        <v>229</v>
      </c>
      <c r="HY1" s="1" t="s">
        <v>230</v>
      </c>
      <c r="HZ1" s="1" t="s">
        <v>231</v>
      </c>
      <c r="IA1" s="1" t="s">
        <v>232</v>
      </c>
      <c r="IB1" s="1" t="s">
        <v>233</v>
      </c>
      <c r="IC1" s="1" t="s">
        <v>234</v>
      </c>
      <c r="ID1" s="1" t="s">
        <v>235</v>
      </c>
      <c r="IE1" s="1" t="s">
        <v>236</v>
      </c>
      <c r="IF1" s="1" t="s">
        <v>237</v>
      </c>
      <c r="IG1" s="1" t="s">
        <v>238</v>
      </c>
      <c r="IH1" s="1" t="s">
        <v>239</v>
      </c>
      <c r="II1" s="1" t="s">
        <v>240</v>
      </c>
      <c r="IJ1" s="1" t="s">
        <v>241</v>
      </c>
      <c r="IK1" s="1" t="s">
        <v>242</v>
      </c>
      <c r="IL1" s="1" t="s">
        <v>243</v>
      </c>
      <c r="IM1" s="1" t="s">
        <v>244</v>
      </c>
      <c r="IN1" s="1" t="s">
        <v>245</v>
      </c>
      <c r="IO1" s="1" t="s">
        <v>246</v>
      </c>
      <c r="IP1" s="1" t="s">
        <v>247</v>
      </c>
      <c r="IQ1" s="1" t="s">
        <v>248</v>
      </c>
      <c r="IR1" s="1" t="s">
        <v>249</v>
      </c>
      <c r="IS1" s="1" t="s">
        <v>250</v>
      </c>
      <c r="IT1" s="1" t="s">
        <v>251</v>
      </c>
      <c r="IU1" s="1" t="s">
        <v>252</v>
      </c>
      <c r="IV1" s="1" t="s">
        <v>253</v>
      </c>
      <c r="IW1" s="1" t="s">
        <v>254</v>
      </c>
      <c r="IX1" s="1" t="s">
        <v>255</v>
      </c>
      <c r="IY1" s="1" t="s">
        <v>256</v>
      </c>
      <c r="IZ1" s="1" t="s">
        <v>257</v>
      </c>
      <c r="JA1" s="1" t="s">
        <v>258</v>
      </c>
      <c r="JB1" s="1" t="s">
        <v>259</v>
      </c>
      <c r="JC1" s="1" t="s">
        <v>260</v>
      </c>
      <c r="JD1" s="1" t="s">
        <v>261</v>
      </c>
      <c r="JE1" s="1" t="s">
        <v>262</v>
      </c>
      <c r="JF1" s="1" t="s">
        <v>263</v>
      </c>
      <c r="JG1" s="1" t="s">
        <v>264</v>
      </c>
      <c r="JH1" s="1" t="s">
        <v>265</v>
      </c>
      <c r="JI1" s="1" t="s">
        <v>266</v>
      </c>
      <c r="JJ1" s="1" t="s">
        <v>267</v>
      </c>
      <c r="JK1" s="1" t="s">
        <v>268</v>
      </c>
      <c r="JL1" s="1" t="s">
        <v>269</v>
      </c>
      <c r="JM1" s="1" t="s">
        <v>270</v>
      </c>
      <c r="JN1" s="1" t="s">
        <v>271</v>
      </c>
      <c r="JO1" s="1" t="s">
        <v>272</v>
      </c>
      <c r="JP1" s="1" t="s">
        <v>273</v>
      </c>
      <c r="JQ1" s="1" t="s">
        <v>274</v>
      </c>
      <c r="JR1" s="1" t="s">
        <v>275</v>
      </c>
      <c r="JS1" s="1" t="s">
        <v>276</v>
      </c>
      <c r="JT1" s="1" t="s">
        <v>277</v>
      </c>
      <c r="JU1" s="1" t="s">
        <v>278</v>
      </c>
      <c r="JV1" s="1" t="s">
        <v>279</v>
      </c>
      <c r="JW1" s="1" t="s">
        <v>280</v>
      </c>
      <c r="JX1" s="1" t="s">
        <v>281</v>
      </c>
      <c r="JY1" s="1" t="s">
        <v>282</v>
      </c>
      <c r="JZ1" s="1" t="s">
        <v>283</v>
      </c>
      <c r="KA1" s="1" t="s">
        <v>284</v>
      </c>
      <c r="KB1" s="1" t="s">
        <v>285</v>
      </c>
      <c r="KC1" s="1" t="s">
        <v>286</v>
      </c>
      <c r="KD1" s="1" t="s">
        <v>287</v>
      </c>
      <c r="KE1" s="1" t="s">
        <v>288</v>
      </c>
      <c r="KF1" s="1" t="s">
        <v>289</v>
      </c>
      <c r="KG1" s="1" t="s">
        <v>290</v>
      </c>
      <c r="KH1" s="1" t="s">
        <v>291</v>
      </c>
      <c r="KI1" s="1" t="s">
        <v>292</v>
      </c>
      <c r="KJ1" s="1" t="s">
        <v>293</v>
      </c>
      <c r="KK1" s="1" t="s">
        <v>294</v>
      </c>
      <c r="KL1" s="1" t="s">
        <v>295</v>
      </c>
      <c r="KM1" s="1" t="s">
        <v>296</v>
      </c>
      <c r="KN1" s="1" t="s">
        <v>297</v>
      </c>
      <c r="KO1" s="1" t="s">
        <v>298</v>
      </c>
      <c r="KP1" s="1" t="s">
        <v>299</v>
      </c>
      <c r="KQ1" s="1" t="s">
        <v>300</v>
      </c>
      <c r="KR1" s="1" t="s">
        <v>301</v>
      </c>
      <c r="KS1" s="1" t="s">
        <v>302</v>
      </c>
      <c r="KT1" s="1" t="s">
        <v>303</v>
      </c>
      <c r="KU1" s="1" t="s">
        <v>304</v>
      </c>
      <c r="KV1" s="1" t="s">
        <v>305</v>
      </c>
      <c r="KW1" s="1" t="s">
        <v>306</v>
      </c>
      <c r="KX1" s="1" t="s">
        <v>307</v>
      </c>
      <c r="KY1" s="1" t="s">
        <v>308</v>
      </c>
      <c r="KZ1" s="1" t="s">
        <v>309</v>
      </c>
      <c r="LA1" s="1" t="s">
        <v>310</v>
      </c>
      <c r="LB1" s="1" t="s">
        <v>311</v>
      </c>
      <c r="LC1" s="1" t="s">
        <v>312</v>
      </c>
      <c r="LD1" s="1" t="s">
        <v>313</v>
      </c>
      <c r="LE1" s="1" t="s">
        <v>314</v>
      </c>
      <c r="LF1" s="1" t="s">
        <v>315</v>
      </c>
      <c r="LG1" s="1" t="s">
        <v>316</v>
      </c>
      <c r="LH1" s="1" t="s">
        <v>317</v>
      </c>
      <c r="LI1" s="1" t="s">
        <v>318</v>
      </c>
      <c r="LJ1" s="1" t="s">
        <v>319</v>
      </c>
      <c r="LK1" s="1" t="s">
        <v>320</v>
      </c>
      <c r="LL1" s="1" t="s">
        <v>321</v>
      </c>
      <c r="LM1" s="1" t="s">
        <v>322</v>
      </c>
      <c r="LN1" s="1" t="s">
        <v>323</v>
      </c>
      <c r="LO1" s="1" t="s">
        <v>324</v>
      </c>
      <c r="LP1" s="1" t="s">
        <v>325</v>
      </c>
      <c r="LQ1" s="1" t="s">
        <v>326</v>
      </c>
      <c r="LR1" s="1" t="s">
        <v>327</v>
      </c>
      <c r="LS1" s="1" t="s">
        <v>328</v>
      </c>
      <c r="LT1" s="1" t="s">
        <v>329</v>
      </c>
      <c r="LU1" s="1" t="s">
        <v>330</v>
      </c>
      <c r="LV1" s="1" t="s">
        <v>331</v>
      </c>
      <c r="LW1" s="1" t="s">
        <v>332</v>
      </c>
      <c r="LX1" s="1" t="s">
        <v>333</v>
      </c>
      <c r="LY1" s="1" t="s">
        <v>334</v>
      </c>
      <c r="LZ1" s="1" t="s">
        <v>335</v>
      </c>
      <c r="MA1" s="1" t="s">
        <v>336</v>
      </c>
      <c r="MB1" s="1" t="s">
        <v>337</v>
      </c>
      <c r="MC1" s="1" t="s">
        <v>338</v>
      </c>
      <c r="MD1" s="1" t="s">
        <v>339</v>
      </c>
      <c r="ME1" s="1" t="s">
        <v>340</v>
      </c>
      <c r="MF1" s="1" t="s">
        <v>341</v>
      </c>
      <c r="MG1" s="1" t="s">
        <v>342</v>
      </c>
      <c r="MH1" s="1" t="s">
        <v>343</v>
      </c>
    </row>
    <row r="2" spans="1:346" ht="24.95" hidden="1" customHeight="1" x14ac:dyDescent="0.25">
      <c r="A2" s="13">
        <v>1</v>
      </c>
      <c r="B2" s="1" t="s">
        <v>344</v>
      </c>
      <c r="C2" s="10">
        <v>0</v>
      </c>
      <c r="D2" s="10"/>
      <c r="E2" s="10"/>
      <c r="F2" s="10">
        <v>300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>
        <v>0</v>
      </c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>
        <v>0</v>
      </c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>
        <v>0</v>
      </c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>
        <v>500</v>
      </c>
      <c r="JW2" s="10">
        <v>200</v>
      </c>
      <c r="JX2" s="10"/>
      <c r="JY2" s="10"/>
      <c r="JZ2" s="10"/>
      <c r="KA2" s="10">
        <v>0</v>
      </c>
      <c r="KB2" s="10"/>
      <c r="KC2" s="10"/>
      <c r="KD2" s="10"/>
      <c r="KE2" s="10"/>
      <c r="KF2" s="10"/>
      <c r="KG2" s="10"/>
      <c r="KH2" s="10"/>
      <c r="KI2" s="10">
        <v>200</v>
      </c>
      <c r="KJ2" s="10"/>
      <c r="KK2" s="10">
        <v>150</v>
      </c>
      <c r="KL2" s="10"/>
      <c r="KM2" s="10">
        <v>10</v>
      </c>
      <c r="KN2" s="10">
        <v>18</v>
      </c>
      <c r="KO2" s="10"/>
      <c r="KP2" s="10"/>
      <c r="KQ2" s="10"/>
      <c r="KR2" s="10"/>
      <c r="KS2" s="10"/>
      <c r="KT2" s="10">
        <v>20</v>
      </c>
      <c r="KU2" s="10">
        <v>100</v>
      </c>
      <c r="KV2" s="10"/>
      <c r="KW2" s="10"/>
      <c r="KX2" s="10">
        <v>5</v>
      </c>
      <c r="KY2" s="10"/>
      <c r="KZ2" s="10"/>
      <c r="LA2" s="10"/>
      <c r="LB2" s="10"/>
      <c r="LC2" s="10">
        <v>35</v>
      </c>
      <c r="LD2" s="10"/>
      <c r="LE2" s="10">
        <v>0</v>
      </c>
      <c r="LF2" s="10">
        <v>25</v>
      </c>
      <c r="LG2" s="10"/>
      <c r="LH2" s="10"/>
      <c r="LI2" s="10"/>
      <c r="LJ2" s="10"/>
      <c r="LK2" s="10"/>
      <c r="LL2" s="10"/>
      <c r="LM2" s="10"/>
      <c r="LN2" s="10">
        <v>80</v>
      </c>
      <c r="LO2" s="10">
        <v>70</v>
      </c>
      <c r="LP2" s="10"/>
      <c r="LQ2" s="10"/>
      <c r="LR2" s="10"/>
      <c r="LS2" s="10"/>
      <c r="LT2" s="10">
        <v>5</v>
      </c>
      <c r="LU2" s="10">
        <v>50</v>
      </c>
      <c r="LV2" s="10">
        <v>0</v>
      </c>
      <c r="LW2" s="10"/>
      <c r="LX2" s="10"/>
      <c r="LY2" s="10"/>
      <c r="LZ2" s="10">
        <v>10</v>
      </c>
      <c r="MA2" s="10"/>
      <c r="MB2" s="10"/>
      <c r="MC2" s="10">
        <v>20</v>
      </c>
      <c r="MD2" s="10"/>
      <c r="ME2" s="10"/>
      <c r="MF2" s="10"/>
      <c r="MG2" s="10"/>
      <c r="MH2" s="10">
        <f>SUM(C2:MG2)</f>
        <v>1798</v>
      </c>
    </row>
    <row r="3" spans="1:346" s="7" customFormat="1" ht="24.95" hidden="1" customHeight="1" x14ac:dyDescent="0.25">
      <c r="A3" s="14">
        <v>1</v>
      </c>
      <c r="B3" s="6" t="s">
        <v>344</v>
      </c>
      <c r="C3" s="11">
        <f t="shared" ref="C3:BN3" si="0">(C2/12)*9</f>
        <v>0</v>
      </c>
      <c r="D3" s="11">
        <f t="shared" si="0"/>
        <v>0</v>
      </c>
      <c r="E3" s="11">
        <f t="shared" si="0"/>
        <v>0</v>
      </c>
      <c r="F3" s="11">
        <f t="shared" si="0"/>
        <v>225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 t="shared" si="0"/>
        <v>0</v>
      </c>
      <c r="S3" s="11">
        <f t="shared" si="0"/>
        <v>0</v>
      </c>
      <c r="T3" s="11">
        <f t="shared" si="0"/>
        <v>0</v>
      </c>
      <c r="U3" s="11">
        <f t="shared" si="0"/>
        <v>0</v>
      </c>
      <c r="V3" s="11">
        <f t="shared" si="0"/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  <c r="AB3" s="11">
        <f t="shared" si="0"/>
        <v>0</v>
      </c>
      <c r="AC3" s="11">
        <f t="shared" si="0"/>
        <v>0</v>
      </c>
      <c r="AD3" s="11">
        <f t="shared" si="0"/>
        <v>0</v>
      </c>
      <c r="AE3" s="11">
        <f t="shared" si="0"/>
        <v>0</v>
      </c>
      <c r="AF3" s="11">
        <f t="shared" si="0"/>
        <v>0</v>
      </c>
      <c r="AG3" s="11">
        <f t="shared" si="0"/>
        <v>0</v>
      </c>
      <c r="AH3" s="11">
        <f t="shared" si="0"/>
        <v>0</v>
      </c>
      <c r="AI3" s="11">
        <f t="shared" si="0"/>
        <v>0</v>
      </c>
      <c r="AJ3" s="11">
        <f t="shared" si="0"/>
        <v>0</v>
      </c>
      <c r="AK3" s="11">
        <f t="shared" si="0"/>
        <v>0</v>
      </c>
      <c r="AL3" s="11">
        <f t="shared" si="0"/>
        <v>0</v>
      </c>
      <c r="AM3" s="11">
        <f t="shared" si="0"/>
        <v>0</v>
      </c>
      <c r="AN3" s="11">
        <f t="shared" si="0"/>
        <v>0</v>
      </c>
      <c r="AO3" s="11">
        <f t="shared" si="0"/>
        <v>0</v>
      </c>
      <c r="AP3" s="11">
        <f t="shared" si="0"/>
        <v>0</v>
      </c>
      <c r="AQ3" s="11">
        <f t="shared" si="0"/>
        <v>0</v>
      </c>
      <c r="AR3" s="11">
        <f t="shared" si="0"/>
        <v>0</v>
      </c>
      <c r="AS3" s="11">
        <f t="shared" si="0"/>
        <v>0</v>
      </c>
      <c r="AT3" s="11">
        <f t="shared" si="0"/>
        <v>0</v>
      </c>
      <c r="AU3" s="11">
        <f t="shared" si="0"/>
        <v>0</v>
      </c>
      <c r="AV3" s="11">
        <f t="shared" si="0"/>
        <v>0</v>
      </c>
      <c r="AW3" s="11">
        <f t="shared" si="0"/>
        <v>0</v>
      </c>
      <c r="AX3" s="11">
        <f t="shared" si="0"/>
        <v>0</v>
      </c>
      <c r="AY3" s="11">
        <f t="shared" si="0"/>
        <v>0</v>
      </c>
      <c r="AZ3" s="11">
        <f t="shared" si="0"/>
        <v>0</v>
      </c>
      <c r="BA3" s="11">
        <f t="shared" si="0"/>
        <v>0</v>
      </c>
      <c r="BB3" s="11">
        <f t="shared" si="0"/>
        <v>0</v>
      </c>
      <c r="BC3" s="11">
        <f t="shared" si="0"/>
        <v>0</v>
      </c>
      <c r="BD3" s="11">
        <f t="shared" si="0"/>
        <v>0</v>
      </c>
      <c r="BE3" s="11">
        <f t="shared" si="0"/>
        <v>0</v>
      </c>
      <c r="BF3" s="11">
        <f t="shared" si="0"/>
        <v>0</v>
      </c>
      <c r="BG3" s="11">
        <f t="shared" si="0"/>
        <v>0</v>
      </c>
      <c r="BH3" s="11">
        <f t="shared" si="0"/>
        <v>0</v>
      </c>
      <c r="BI3" s="11">
        <f t="shared" si="0"/>
        <v>0</v>
      </c>
      <c r="BJ3" s="11">
        <f t="shared" si="0"/>
        <v>0</v>
      </c>
      <c r="BK3" s="11">
        <f t="shared" si="0"/>
        <v>0</v>
      </c>
      <c r="BL3" s="11">
        <f t="shared" si="0"/>
        <v>0</v>
      </c>
      <c r="BM3" s="11">
        <f t="shared" si="0"/>
        <v>0</v>
      </c>
      <c r="BN3" s="11">
        <f t="shared" si="0"/>
        <v>0</v>
      </c>
      <c r="BO3" s="11">
        <f t="shared" ref="BO3:DZ3" si="1">(BO2/12)*9</f>
        <v>0</v>
      </c>
      <c r="BP3" s="11">
        <f t="shared" si="1"/>
        <v>0</v>
      </c>
      <c r="BQ3" s="11">
        <f t="shared" si="1"/>
        <v>0</v>
      </c>
      <c r="BR3" s="11">
        <f t="shared" si="1"/>
        <v>0</v>
      </c>
      <c r="BS3" s="11">
        <f t="shared" si="1"/>
        <v>0</v>
      </c>
      <c r="BT3" s="11">
        <f t="shared" si="1"/>
        <v>0</v>
      </c>
      <c r="BU3" s="11">
        <f t="shared" si="1"/>
        <v>0</v>
      </c>
      <c r="BV3" s="11">
        <f t="shared" si="1"/>
        <v>0</v>
      </c>
      <c r="BW3" s="11">
        <f t="shared" si="1"/>
        <v>0</v>
      </c>
      <c r="BX3" s="11">
        <f t="shared" si="1"/>
        <v>0</v>
      </c>
      <c r="BY3" s="11">
        <f t="shared" si="1"/>
        <v>0</v>
      </c>
      <c r="BZ3" s="11">
        <f t="shared" si="1"/>
        <v>0</v>
      </c>
      <c r="CA3" s="11">
        <f t="shared" si="1"/>
        <v>0</v>
      </c>
      <c r="CB3" s="11">
        <f t="shared" si="1"/>
        <v>0</v>
      </c>
      <c r="CC3" s="11">
        <f t="shared" si="1"/>
        <v>0</v>
      </c>
      <c r="CD3" s="11">
        <f t="shared" si="1"/>
        <v>0</v>
      </c>
      <c r="CE3" s="11">
        <f t="shared" si="1"/>
        <v>0</v>
      </c>
      <c r="CF3" s="11">
        <f t="shared" si="1"/>
        <v>0</v>
      </c>
      <c r="CG3" s="11">
        <f t="shared" si="1"/>
        <v>0</v>
      </c>
      <c r="CH3" s="11">
        <f t="shared" si="1"/>
        <v>0</v>
      </c>
      <c r="CI3" s="11">
        <f t="shared" si="1"/>
        <v>0</v>
      </c>
      <c r="CJ3" s="11">
        <f t="shared" si="1"/>
        <v>0</v>
      </c>
      <c r="CK3" s="11">
        <f t="shared" si="1"/>
        <v>0</v>
      </c>
      <c r="CL3" s="11">
        <f t="shared" si="1"/>
        <v>0</v>
      </c>
      <c r="CM3" s="11">
        <f t="shared" si="1"/>
        <v>0</v>
      </c>
      <c r="CN3" s="11">
        <f t="shared" si="1"/>
        <v>0</v>
      </c>
      <c r="CO3" s="11">
        <f t="shared" si="1"/>
        <v>0</v>
      </c>
      <c r="CP3" s="11">
        <f t="shared" si="1"/>
        <v>0</v>
      </c>
      <c r="CQ3" s="11">
        <f t="shared" si="1"/>
        <v>0</v>
      </c>
      <c r="CR3" s="11">
        <f t="shared" si="1"/>
        <v>0</v>
      </c>
      <c r="CS3" s="11">
        <f t="shared" si="1"/>
        <v>0</v>
      </c>
      <c r="CT3" s="11">
        <f t="shared" si="1"/>
        <v>0</v>
      </c>
      <c r="CU3" s="11">
        <f t="shared" si="1"/>
        <v>0</v>
      </c>
      <c r="CV3" s="11">
        <f t="shared" si="1"/>
        <v>0</v>
      </c>
      <c r="CW3" s="11">
        <f t="shared" si="1"/>
        <v>0</v>
      </c>
      <c r="CX3" s="11">
        <f t="shared" si="1"/>
        <v>0</v>
      </c>
      <c r="CY3" s="11">
        <f t="shared" si="1"/>
        <v>0</v>
      </c>
      <c r="CZ3" s="11">
        <f t="shared" si="1"/>
        <v>0</v>
      </c>
      <c r="DA3" s="11">
        <f t="shared" si="1"/>
        <v>0</v>
      </c>
      <c r="DB3" s="11">
        <f t="shared" si="1"/>
        <v>0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si="1"/>
        <v>0</v>
      </c>
      <c r="DK3" s="11">
        <f t="shared" si="1"/>
        <v>0</v>
      </c>
      <c r="DL3" s="11">
        <f t="shared" si="1"/>
        <v>0</v>
      </c>
      <c r="DM3" s="11">
        <f t="shared" si="1"/>
        <v>0</v>
      </c>
      <c r="DN3" s="11">
        <f t="shared" si="1"/>
        <v>0</v>
      </c>
      <c r="DO3" s="11">
        <f t="shared" si="1"/>
        <v>0</v>
      </c>
      <c r="DP3" s="11">
        <f t="shared" si="1"/>
        <v>0</v>
      </c>
      <c r="DQ3" s="11">
        <f t="shared" si="1"/>
        <v>0</v>
      </c>
      <c r="DR3" s="11">
        <f t="shared" si="1"/>
        <v>0</v>
      </c>
      <c r="DS3" s="11">
        <f t="shared" si="1"/>
        <v>0</v>
      </c>
      <c r="DT3" s="11">
        <f t="shared" si="1"/>
        <v>0</v>
      </c>
      <c r="DU3" s="11">
        <f t="shared" si="1"/>
        <v>0</v>
      </c>
      <c r="DV3" s="11">
        <f t="shared" si="1"/>
        <v>0</v>
      </c>
      <c r="DW3" s="11">
        <f t="shared" si="1"/>
        <v>0</v>
      </c>
      <c r="DX3" s="11">
        <f t="shared" si="1"/>
        <v>0</v>
      </c>
      <c r="DY3" s="11">
        <f t="shared" si="1"/>
        <v>0</v>
      </c>
      <c r="DZ3" s="11">
        <f t="shared" si="1"/>
        <v>0</v>
      </c>
      <c r="EA3" s="11">
        <f t="shared" ref="EA3:GL3" si="2">(EA2/12)*9</f>
        <v>0</v>
      </c>
      <c r="EB3" s="11">
        <f t="shared" si="2"/>
        <v>0</v>
      </c>
      <c r="EC3" s="11">
        <f t="shared" si="2"/>
        <v>0</v>
      </c>
      <c r="ED3" s="11">
        <f t="shared" si="2"/>
        <v>0</v>
      </c>
      <c r="EE3" s="11">
        <f t="shared" si="2"/>
        <v>0</v>
      </c>
      <c r="EF3" s="11">
        <f t="shared" si="2"/>
        <v>0</v>
      </c>
      <c r="EG3" s="11">
        <f t="shared" si="2"/>
        <v>0</v>
      </c>
      <c r="EH3" s="11">
        <f t="shared" si="2"/>
        <v>0</v>
      </c>
      <c r="EI3" s="11">
        <f t="shared" si="2"/>
        <v>0</v>
      </c>
      <c r="EJ3" s="11">
        <f t="shared" si="2"/>
        <v>0</v>
      </c>
      <c r="EK3" s="11">
        <f t="shared" si="2"/>
        <v>0</v>
      </c>
      <c r="EL3" s="11">
        <f t="shared" si="2"/>
        <v>0</v>
      </c>
      <c r="EM3" s="11">
        <f t="shared" si="2"/>
        <v>0</v>
      </c>
      <c r="EN3" s="11">
        <f t="shared" si="2"/>
        <v>0</v>
      </c>
      <c r="EO3" s="11">
        <f t="shared" si="2"/>
        <v>0</v>
      </c>
      <c r="EP3" s="11">
        <f t="shared" si="2"/>
        <v>0</v>
      </c>
      <c r="EQ3" s="11">
        <f t="shared" si="2"/>
        <v>0</v>
      </c>
      <c r="ER3" s="11">
        <f t="shared" si="2"/>
        <v>0</v>
      </c>
      <c r="ES3" s="11">
        <f t="shared" si="2"/>
        <v>0</v>
      </c>
      <c r="ET3" s="11">
        <f t="shared" si="2"/>
        <v>0</v>
      </c>
      <c r="EU3" s="11">
        <f t="shared" si="2"/>
        <v>0</v>
      </c>
      <c r="EV3" s="11">
        <f t="shared" si="2"/>
        <v>0</v>
      </c>
      <c r="EW3" s="11">
        <f t="shared" si="2"/>
        <v>0</v>
      </c>
      <c r="EX3" s="11">
        <f t="shared" si="2"/>
        <v>0</v>
      </c>
      <c r="EY3" s="11">
        <f t="shared" si="2"/>
        <v>0</v>
      </c>
      <c r="EZ3" s="11">
        <f t="shared" si="2"/>
        <v>0</v>
      </c>
      <c r="FA3" s="11">
        <f t="shared" si="2"/>
        <v>0</v>
      </c>
      <c r="FB3" s="11">
        <f t="shared" si="2"/>
        <v>0</v>
      </c>
      <c r="FC3" s="11">
        <f t="shared" si="2"/>
        <v>0</v>
      </c>
      <c r="FD3" s="11">
        <f t="shared" si="2"/>
        <v>0</v>
      </c>
      <c r="FE3" s="11">
        <f t="shared" si="2"/>
        <v>0</v>
      </c>
      <c r="FF3" s="11">
        <f t="shared" si="2"/>
        <v>0</v>
      </c>
      <c r="FG3" s="11">
        <f t="shared" si="2"/>
        <v>0</v>
      </c>
      <c r="FH3" s="11">
        <f t="shared" si="2"/>
        <v>0</v>
      </c>
      <c r="FI3" s="11">
        <f t="shared" si="2"/>
        <v>0</v>
      </c>
      <c r="FJ3" s="11">
        <f t="shared" si="2"/>
        <v>0</v>
      </c>
      <c r="FK3" s="11">
        <f t="shared" si="2"/>
        <v>0</v>
      </c>
      <c r="FL3" s="11">
        <f t="shared" si="2"/>
        <v>0</v>
      </c>
      <c r="FM3" s="11">
        <f t="shared" si="2"/>
        <v>0</v>
      </c>
      <c r="FN3" s="11">
        <f t="shared" si="2"/>
        <v>0</v>
      </c>
      <c r="FO3" s="11">
        <f t="shared" si="2"/>
        <v>0</v>
      </c>
      <c r="FP3" s="11">
        <f t="shared" si="2"/>
        <v>0</v>
      </c>
      <c r="FQ3" s="11">
        <f t="shared" si="2"/>
        <v>0</v>
      </c>
      <c r="FR3" s="11">
        <f t="shared" si="2"/>
        <v>0</v>
      </c>
      <c r="FS3" s="11">
        <f t="shared" si="2"/>
        <v>0</v>
      </c>
      <c r="FT3" s="11">
        <f t="shared" si="2"/>
        <v>0</v>
      </c>
      <c r="FU3" s="11">
        <f t="shared" si="2"/>
        <v>0</v>
      </c>
      <c r="FV3" s="11">
        <f t="shared" si="2"/>
        <v>0</v>
      </c>
      <c r="FW3" s="11">
        <f t="shared" si="2"/>
        <v>0</v>
      </c>
      <c r="FX3" s="11">
        <f t="shared" si="2"/>
        <v>0</v>
      </c>
      <c r="FY3" s="11">
        <f t="shared" si="2"/>
        <v>0</v>
      </c>
      <c r="FZ3" s="11">
        <f t="shared" si="2"/>
        <v>0</v>
      </c>
      <c r="GA3" s="11">
        <f t="shared" si="2"/>
        <v>0</v>
      </c>
      <c r="GB3" s="11">
        <f t="shared" si="2"/>
        <v>0</v>
      </c>
      <c r="GC3" s="11">
        <f t="shared" si="2"/>
        <v>0</v>
      </c>
      <c r="GD3" s="11">
        <f t="shared" si="2"/>
        <v>0</v>
      </c>
      <c r="GE3" s="11">
        <f t="shared" si="2"/>
        <v>0</v>
      </c>
      <c r="GF3" s="11">
        <f t="shared" si="2"/>
        <v>0</v>
      </c>
      <c r="GG3" s="11">
        <f t="shared" si="2"/>
        <v>0</v>
      </c>
      <c r="GH3" s="11">
        <f t="shared" si="2"/>
        <v>0</v>
      </c>
      <c r="GI3" s="11">
        <f t="shared" si="2"/>
        <v>0</v>
      </c>
      <c r="GJ3" s="11">
        <f t="shared" si="2"/>
        <v>0</v>
      </c>
      <c r="GK3" s="11">
        <f t="shared" si="2"/>
        <v>0</v>
      </c>
      <c r="GL3" s="11">
        <f t="shared" si="2"/>
        <v>0</v>
      </c>
      <c r="GM3" s="11">
        <f t="shared" ref="GM3:IX3" si="3">(GM2/12)*9</f>
        <v>0</v>
      </c>
      <c r="GN3" s="11">
        <f t="shared" si="3"/>
        <v>0</v>
      </c>
      <c r="GO3" s="11">
        <f t="shared" si="3"/>
        <v>0</v>
      </c>
      <c r="GP3" s="11">
        <f t="shared" si="3"/>
        <v>0</v>
      </c>
      <c r="GQ3" s="11">
        <f t="shared" si="3"/>
        <v>0</v>
      </c>
      <c r="GR3" s="11">
        <f t="shared" si="3"/>
        <v>0</v>
      </c>
      <c r="GS3" s="11">
        <f t="shared" si="3"/>
        <v>0</v>
      </c>
      <c r="GT3" s="11">
        <f t="shared" si="3"/>
        <v>0</v>
      </c>
      <c r="GU3" s="11">
        <f t="shared" si="3"/>
        <v>0</v>
      </c>
      <c r="GV3" s="11">
        <f t="shared" si="3"/>
        <v>0</v>
      </c>
      <c r="GW3" s="11">
        <f t="shared" si="3"/>
        <v>0</v>
      </c>
      <c r="GX3" s="11">
        <f t="shared" si="3"/>
        <v>0</v>
      </c>
      <c r="GY3" s="11">
        <f t="shared" si="3"/>
        <v>0</v>
      </c>
      <c r="GZ3" s="11">
        <f t="shared" si="3"/>
        <v>0</v>
      </c>
      <c r="HA3" s="11">
        <f t="shared" si="3"/>
        <v>0</v>
      </c>
      <c r="HB3" s="11">
        <f t="shared" si="3"/>
        <v>0</v>
      </c>
      <c r="HC3" s="11">
        <f t="shared" si="3"/>
        <v>0</v>
      </c>
      <c r="HD3" s="11">
        <f t="shared" si="3"/>
        <v>0</v>
      </c>
      <c r="HE3" s="11">
        <f t="shared" si="3"/>
        <v>0</v>
      </c>
      <c r="HF3" s="11">
        <f t="shared" si="3"/>
        <v>0</v>
      </c>
      <c r="HG3" s="11">
        <f t="shared" si="3"/>
        <v>0</v>
      </c>
      <c r="HH3" s="11">
        <f t="shared" si="3"/>
        <v>0</v>
      </c>
      <c r="HI3" s="11">
        <f t="shared" si="3"/>
        <v>0</v>
      </c>
      <c r="HJ3" s="11">
        <f t="shared" si="3"/>
        <v>0</v>
      </c>
      <c r="HK3" s="11">
        <f t="shared" si="3"/>
        <v>0</v>
      </c>
      <c r="HL3" s="11">
        <f t="shared" si="3"/>
        <v>0</v>
      </c>
      <c r="HM3" s="11">
        <f t="shared" si="3"/>
        <v>0</v>
      </c>
      <c r="HN3" s="11">
        <f t="shared" si="3"/>
        <v>0</v>
      </c>
      <c r="HO3" s="11">
        <f t="shared" si="3"/>
        <v>0</v>
      </c>
      <c r="HP3" s="11">
        <f t="shared" si="3"/>
        <v>0</v>
      </c>
      <c r="HQ3" s="11">
        <f t="shared" si="3"/>
        <v>0</v>
      </c>
      <c r="HR3" s="11">
        <f t="shared" si="3"/>
        <v>0</v>
      </c>
      <c r="HS3" s="11">
        <f t="shared" si="3"/>
        <v>0</v>
      </c>
      <c r="HT3" s="11">
        <f t="shared" si="3"/>
        <v>0</v>
      </c>
      <c r="HU3" s="11">
        <f t="shared" si="3"/>
        <v>0</v>
      </c>
      <c r="HV3" s="11">
        <f t="shared" si="3"/>
        <v>0</v>
      </c>
      <c r="HW3" s="11">
        <f t="shared" si="3"/>
        <v>0</v>
      </c>
      <c r="HX3" s="11">
        <f t="shared" si="3"/>
        <v>0</v>
      </c>
      <c r="HY3" s="11">
        <f t="shared" si="3"/>
        <v>0</v>
      </c>
      <c r="HZ3" s="11">
        <f t="shared" si="3"/>
        <v>0</v>
      </c>
      <c r="IA3" s="11">
        <f t="shared" si="3"/>
        <v>0</v>
      </c>
      <c r="IB3" s="11">
        <f t="shared" si="3"/>
        <v>0</v>
      </c>
      <c r="IC3" s="11">
        <f t="shared" si="3"/>
        <v>0</v>
      </c>
      <c r="ID3" s="11">
        <f t="shared" si="3"/>
        <v>0</v>
      </c>
      <c r="IE3" s="11">
        <f t="shared" si="3"/>
        <v>0</v>
      </c>
      <c r="IF3" s="11">
        <f t="shared" si="3"/>
        <v>0</v>
      </c>
      <c r="IG3" s="11">
        <f t="shared" si="3"/>
        <v>0</v>
      </c>
      <c r="IH3" s="11">
        <f t="shared" si="3"/>
        <v>0</v>
      </c>
      <c r="II3" s="11">
        <f t="shared" si="3"/>
        <v>0</v>
      </c>
      <c r="IJ3" s="11">
        <f t="shared" si="3"/>
        <v>0</v>
      </c>
      <c r="IK3" s="11">
        <f t="shared" si="3"/>
        <v>0</v>
      </c>
      <c r="IL3" s="11">
        <f t="shared" si="3"/>
        <v>0</v>
      </c>
      <c r="IM3" s="11">
        <f t="shared" si="3"/>
        <v>0</v>
      </c>
      <c r="IN3" s="11">
        <f t="shared" si="3"/>
        <v>0</v>
      </c>
      <c r="IO3" s="11">
        <f t="shared" si="3"/>
        <v>0</v>
      </c>
      <c r="IP3" s="11">
        <f t="shared" si="3"/>
        <v>0</v>
      </c>
      <c r="IQ3" s="11">
        <f t="shared" si="3"/>
        <v>0</v>
      </c>
      <c r="IR3" s="11">
        <f t="shared" si="3"/>
        <v>0</v>
      </c>
      <c r="IS3" s="11">
        <f t="shared" si="3"/>
        <v>0</v>
      </c>
      <c r="IT3" s="11">
        <f t="shared" si="3"/>
        <v>0</v>
      </c>
      <c r="IU3" s="11">
        <f t="shared" si="3"/>
        <v>0</v>
      </c>
      <c r="IV3" s="11">
        <f t="shared" si="3"/>
        <v>0</v>
      </c>
      <c r="IW3" s="11">
        <f t="shared" si="3"/>
        <v>0</v>
      </c>
      <c r="IX3" s="11">
        <f t="shared" si="3"/>
        <v>0</v>
      </c>
      <c r="IY3" s="11">
        <f t="shared" ref="IY3:LJ3" si="4">(IY2/12)*9</f>
        <v>0</v>
      </c>
      <c r="IZ3" s="11">
        <f t="shared" si="4"/>
        <v>0</v>
      </c>
      <c r="JA3" s="11">
        <f t="shared" si="4"/>
        <v>0</v>
      </c>
      <c r="JB3" s="11">
        <f t="shared" si="4"/>
        <v>0</v>
      </c>
      <c r="JC3" s="11">
        <f t="shared" si="4"/>
        <v>0</v>
      </c>
      <c r="JD3" s="11">
        <f t="shared" si="4"/>
        <v>0</v>
      </c>
      <c r="JE3" s="11">
        <f t="shared" si="4"/>
        <v>0</v>
      </c>
      <c r="JF3" s="11">
        <f t="shared" si="4"/>
        <v>0</v>
      </c>
      <c r="JG3" s="11">
        <f t="shared" si="4"/>
        <v>0</v>
      </c>
      <c r="JH3" s="11">
        <f t="shared" si="4"/>
        <v>0</v>
      </c>
      <c r="JI3" s="11">
        <f t="shared" si="4"/>
        <v>0</v>
      </c>
      <c r="JJ3" s="11">
        <f t="shared" si="4"/>
        <v>0</v>
      </c>
      <c r="JK3" s="11">
        <f t="shared" si="4"/>
        <v>0</v>
      </c>
      <c r="JL3" s="11">
        <f t="shared" si="4"/>
        <v>0</v>
      </c>
      <c r="JM3" s="11">
        <f t="shared" si="4"/>
        <v>0</v>
      </c>
      <c r="JN3" s="11">
        <f t="shared" si="4"/>
        <v>0</v>
      </c>
      <c r="JO3" s="11">
        <f t="shared" si="4"/>
        <v>0</v>
      </c>
      <c r="JP3" s="11">
        <f t="shared" si="4"/>
        <v>0</v>
      </c>
      <c r="JQ3" s="11">
        <f t="shared" si="4"/>
        <v>0</v>
      </c>
      <c r="JR3" s="11">
        <f t="shared" si="4"/>
        <v>0</v>
      </c>
      <c r="JS3" s="11">
        <f t="shared" si="4"/>
        <v>0</v>
      </c>
      <c r="JT3" s="11">
        <f t="shared" si="4"/>
        <v>0</v>
      </c>
      <c r="JU3" s="11">
        <f t="shared" si="4"/>
        <v>0</v>
      </c>
      <c r="JV3" s="11">
        <f t="shared" si="4"/>
        <v>375</v>
      </c>
      <c r="JW3" s="11">
        <f t="shared" si="4"/>
        <v>150</v>
      </c>
      <c r="JX3" s="11">
        <f t="shared" si="4"/>
        <v>0</v>
      </c>
      <c r="JY3" s="11">
        <f t="shared" si="4"/>
        <v>0</v>
      </c>
      <c r="JZ3" s="11">
        <f t="shared" si="4"/>
        <v>0</v>
      </c>
      <c r="KA3" s="11">
        <f t="shared" si="4"/>
        <v>0</v>
      </c>
      <c r="KB3" s="11">
        <f t="shared" si="4"/>
        <v>0</v>
      </c>
      <c r="KC3" s="11">
        <f t="shared" si="4"/>
        <v>0</v>
      </c>
      <c r="KD3" s="11">
        <f t="shared" si="4"/>
        <v>0</v>
      </c>
      <c r="KE3" s="11">
        <f t="shared" si="4"/>
        <v>0</v>
      </c>
      <c r="KF3" s="11">
        <f t="shared" si="4"/>
        <v>0</v>
      </c>
      <c r="KG3" s="11">
        <f t="shared" si="4"/>
        <v>0</v>
      </c>
      <c r="KH3" s="11">
        <f t="shared" si="4"/>
        <v>0</v>
      </c>
      <c r="KI3" s="11">
        <f t="shared" si="4"/>
        <v>150</v>
      </c>
      <c r="KJ3" s="11">
        <f t="shared" si="4"/>
        <v>0</v>
      </c>
      <c r="KK3" s="11">
        <f t="shared" si="4"/>
        <v>112.5</v>
      </c>
      <c r="KL3" s="11">
        <f t="shared" si="4"/>
        <v>0</v>
      </c>
      <c r="KM3" s="11">
        <f t="shared" si="4"/>
        <v>7.5</v>
      </c>
      <c r="KN3" s="11">
        <f t="shared" si="4"/>
        <v>13.5</v>
      </c>
      <c r="KO3" s="11">
        <f t="shared" si="4"/>
        <v>0</v>
      </c>
      <c r="KP3" s="11">
        <f t="shared" si="4"/>
        <v>0</v>
      </c>
      <c r="KQ3" s="11">
        <f t="shared" si="4"/>
        <v>0</v>
      </c>
      <c r="KR3" s="11">
        <f t="shared" si="4"/>
        <v>0</v>
      </c>
      <c r="KS3" s="11">
        <f t="shared" si="4"/>
        <v>0</v>
      </c>
      <c r="KT3" s="11">
        <f t="shared" si="4"/>
        <v>15</v>
      </c>
      <c r="KU3" s="11">
        <f t="shared" si="4"/>
        <v>75</v>
      </c>
      <c r="KV3" s="11">
        <f t="shared" si="4"/>
        <v>0</v>
      </c>
      <c r="KW3" s="11">
        <f t="shared" si="4"/>
        <v>0</v>
      </c>
      <c r="KX3" s="11">
        <f t="shared" si="4"/>
        <v>3.75</v>
      </c>
      <c r="KY3" s="11">
        <f t="shared" si="4"/>
        <v>0</v>
      </c>
      <c r="KZ3" s="11">
        <f t="shared" si="4"/>
        <v>0</v>
      </c>
      <c r="LA3" s="11">
        <f t="shared" si="4"/>
        <v>0</v>
      </c>
      <c r="LB3" s="11">
        <f t="shared" si="4"/>
        <v>0</v>
      </c>
      <c r="LC3" s="11">
        <f t="shared" si="4"/>
        <v>26.25</v>
      </c>
      <c r="LD3" s="11">
        <f t="shared" si="4"/>
        <v>0</v>
      </c>
      <c r="LE3" s="11">
        <f t="shared" si="4"/>
        <v>0</v>
      </c>
      <c r="LF3" s="11">
        <f t="shared" si="4"/>
        <v>18.75</v>
      </c>
      <c r="LG3" s="11">
        <f t="shared" si="4"/>
        <v>0</v>
      </c>
      <c r="LH3" s="11">
        <f t="shared" si="4"/>
        <v>0</v>
      </c>
      <c r="LI3" s="11">
        <f t="shared" si="4"/>
        <v>0</v>
      </c>
      <c r="LJ3" s="11">
        <f t="shared" si="4"/>
        <v>0</v>
      </c>
      <c r="LK3" s="11">
        <f t="shared" ref="LK3:MG3" si="5">(LK2/12)*9</f>
        <v>0</v>
      </c>
      <c r="LL3" s="11">
        <f t="shared" si="5"/>
        <v>0</v>
      </c>
      <c r="LM3" s="11">
        <f t="shared" si="5"/>
        <v>0</v>
      </c>
      <c r="LN3" s="11">
        <f t="shared" si="5"/>
        <v>60</v>
      </c>
      <c r="LO3" s="11">
        <f t="shared" si="5"/>
        <v>52.5</v>
      </c>
      <c r="LP3" s="11">
        <f t="shared" si="5"/>
        <v>0</v>
      </c>
      <c r="LQ3" s="11">
        <f t="shared" si="5"/>
        <v>0</v>
      </c>
      <c r="LR3" s="11">
        <f t="shared" si="5"/>
        <v>0</v>
      </c>
      <c r="LS3" s="11">
        <f t="shared" si="5"/>
        <v>0</v>
      </c>
      <c r="LT3" s="11">
        <f t="shared" si="5"/>
        <v>3.75</v>
      </c>
      <c r="LU3" s="11">
        <f t="shared" si="5"/>
        <v>37.5</v>
      </c>
      <c r="LV3" s="11">
        <f t="shared" si="5"/>
        <v>0</v>
      </c>
      <c r="LW3" s="11">
        <f t="shared" si="5"/>
        <v>0</v>
      </c>
      <c r="LX3" s="11">
        <f t="shared" si="5"/>
        <v>0</v>
      </c>
      <c r="LY3" s="11">
        <f t="shared" si="5"/>
        <v>0</v>
      </c>
      <c r="LZ3" s="11">
        <f t="shared" si="5"/>
        <v>7.5</v>
      </c>
      <c r="MA3" s="11">
        <f t="shared" si="5"/>
        <v>0</v>
      </c>
      <c r="MB3" s="11">
        <f t="shared" si="5"/>
        <v>0</v>
      </c>
      <c r="MC3" s="11">
        <f t="shared" si="5"/>
        <v>15</v>
      </c>
      <c r="MD3" s="11">
        <f t="shared" si="5"/>
        <v>0</v>
      </c>
      <c r="ME3" s="11">
        <f t="shared" si="5"/>
        <v>0</v>
      </c>
      <c r="MF3" s="11">
        <f t="shared" si="5"/>
        <v>0</v>
      </c>
      <c r="MG3" s="11">
        <f t="shared" si="5"/>
        <v>0</v>
      </c>
      <c r="MH3" s="11">
        <f>SUM(C3:MG3)</f>
        <v>1348.5</v>
      </c>
    </row>
    <row r="4" spans="1:346" ht="24.95" hidden="1" customHeight="1" x14ac:dyDescent="0.25">
      <c r="A4" s="13">
        <v>2</v>
      </c>
      <c r="B4" s="1" t="s">
        <v>345</v>
      </c>
      <c r="C4" s="10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>
        <v>0</v>
      </c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>
        <v>0</v>
      </c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>
        <v>0</v>
      </c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>
        <v>50</v>
      </c>
      <c r="JW4" s="10">
        <v>20</v>
      </c>
      <c r="JX4" s="10"/>
      <c r="JY4" s="10"/>
      <c r="JZ4" s="10"/>
      <c r="KA4" s="10">
        <v>0</v>
      </c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>
        <v>10</v>
      </c>
      <c r="KN4" s="10"/>
      <c r="KO4" s="10"/>
      <c r="KP4" s="10"/>
      <c r="KQ4" s="10"/>
      <c r="KR4" s="10"/>
      <c r="KS4" s="10"/>
      <c r="KT4" s="10">
        <v>30</v>
      </c>
      <c r="KU4" s="10">
        <v>100</v>
      </c>
      <c r="KV4" s="10"/>
      <c r="KW4" s="10">
        <v>50</v>
      </c>
      <c r="KX4" s="10"/>
      <c r="KY4" s="10"/>
      <c r="KZ4" s="10"/>
      <c r="LA4" s="10"/>
      <c r="LB4" s="10"/>
      <c r="LC4" s="10"/>
      <c r="LD4" s="10"/>
      <c r="LE4" s="10">
        <v>0</v>
      </c>
      <c r="LF4" s="10">
        <v>25</v>
      </c>
      <c r="LG4" s="10"/>
      <c r="LH4" s="10"/>
      <c r="LI4" s="10"/>
      <c r="LJ4" s="10"/>
      <c r="LK4" s="10"/>
      <c r="LL4" s="10"/>
      <c r="LM4" s="10"/>
      <c r="LN4" s="10">
        <v>20</v>
      </c>
      <c r="LO4" s="10">
        <v>50</v>
      </c>
      <c r="LP4" s="10"/>
      <c r="LQ4" s="10"/>
      <c r="LR4" s="10"/>
      <c r="LS4" s="10"/>
      <c r="LT4" s="10">
        <v>10</v>
      </c>
      <c r="LU4" s="10">
        <v>50</v>
      </c>
      <c r="LV4" s="10">
        <v>0</v>
      </c>
      <c r="LW4" s="10"/>
      <c r="LX4" s="10"/>
      <c r="LY4" s="10"/>
      <c r="LZ4" s="10">
        <v>10</v>
      </c>
      <c r="MA4" s="10"/>
      <c r="MB4" s="10"/>
      <c r="MC4" s="10">
        <v>20</v>
      </c>
      <c r="MD4" s="10"/>
      <c r="ME4" s="10"/>
      <c r="MF4" s="10">
        <v>84</v>
      </c>
      <c r="MG4" s="10"/>
      <c r="MH4" s="10">
        <f t="shared" ref="MH4:MH67" si="6">SUM(C4:MG4)</f>
        <v>529</v>
      </c>
    </row>
    <row r="5" spans="1:346" s="7" customFormat="1" ht="24.95" hidden="1" customHeight="1" x14ac:dyDescent="0.25">
      <c r="A5" s="14">
        <v>2</v>
      </c>
      <c r="B5" s="6" t="s">
        <v>345</v>
      </c>
      <c r="C5" s="11">
        <f t="shared" ref="C5:BN5" si="7">(C4/12)*9</f>
        <v>0</v>
      </c>
      <c r="D5" s="11">
        <f t="shared" si="7"/>
        <v>0</v>
      </c>
      <c r="E5" s="11">
        <f t="shared" si="7"/>
        <v>0</v>
      </c>
      <c r="F5" s="11">
        <f t="shared" si="7"/>
        <v>0</v>
      </c>
      <c r="G5" s="11">
        <f t="shared" si="7"/>
        <v>0</v>
      </c>
      <c r="H5" s="11">
        <f t="shared" si="7"/>
        <v>0</v>
      </c>
      <c r="I5" s="11">
        <f t="shared" si="7"/>
        <v>0</v>
      </c>
      <c r="J5" s="11">
        <f t="shared" si="7"/>
        <v>0</v>
      </c>
      <c r="K5" s="11">
        <f t="shared" si="7"/>
        <v>0</v>
      </c>
      <c r="L5" s="11">
        <f t="shared" si="7"/>
        <v>0</v>
      </c>
      <c r="M5" s="11">
        <f t="shared" si="7"/>
        <v>0</v>
      </c>
      <c r="N5" s="11">
        <f t="shared" si="7"/>
        <v>0</v>
      </c>
      <c r="O5" s="11">
        <f t="shared" si="7"/>
        <v>0</v>
      </c>
      <c r="P5" s="11">
        <f t="shared" si="7"/>
        <v>0</v>
      </c>
      <c r="Q5" s="11">
        <f t="shared" si="7"/>
        <v>0</v>
      </c>
      <c r="R5" s="11">
        <f t="shared" si="7"/>
        <v>0</v>
      </c>
      <c r="S5" s="11">
        <f t="shared" si="7"/>
        <v>0</v>
      </c>
      <c r="T5" s="11">
        <f t="shared" si="7"/>
        <v>0</v>
      </c>
      <c r="U5" s="11">
        <f t="shared" si="7"/>
        <v>0</v>
      </c>
      <c r="V5" s="11">
        <f t="shared" si="7"/>
        <v>0</v>
      </c>
      <c r="W5" s="11">
        <f t="shared" si="7"/>
        <v>0</v>
      </c>
      <c r="X5" s="11">
        <f t="shared" si="7"/>
        <v>0</v>
      </c>
      <c r="Y5" s="11">
        <f t="shared" si="7"/>
        <v>0</v>
      </c>
      <c r="Z5" s="11">
        <f t="shared" si="7"/>
        <v>0</v>
      </c>
      <c r="AA5" s="11">
        <f t="shared" si="7"/>
        <v>0</v>
      </c>
      <c r="AB5" s="11">
        <f t="shared" si="7"/>
        <v>0</v>
      </c>
      <c r="AC5" s="11">
        <f t="shared" si="7"/>
        <v>0</v>
      </c>
      <c r="AD5" s="11">
        <f t="shared" si="7"/>
        <v>0</v>
      </c>
      <c r="AE5" s="11">
        <f t="shared" si="7"/>
        <v>0</v>
      </c>
      <c r="AF5" s="11">
        <f t="shared" si="7"/>
        <v>0</v>
      </c>
      <c r="AG5" s="11">
        <f t="shared" si="7"/>
        <v>0</v>
      </c>
      <c r="AH5" s="11">
        <f t="shared" si="7"/>
        <v>0</v>
      </c>
      <c r="AI5" s="11">
        <f t="shared" si="7"/>
        <v>0</v>
      </c>
      <c r="AJ5" s="11">
        <f t="shared" si="7"/>
        <v>0</v>
      </c>
      <c r="AK5" s="11">
        <f t="shared" si="7"/>
        <v>0</v>
      </c>
      <c r="AL5" s="11">
        <f t="shared" si="7"/>
        <v>0</v>
      </c>
      <c r="AM5" s="11">
        <f t="shared" si="7"/>
        <v>0</v>
      </c>
      <c r="AN5" s="11">
        <f t="shared" si="7"/>
        <v>0</v>
      </c>
      <c r="AO5" s="11">
        <f t="shared" si="7"/>
        <v>0</v>
      </c>
      <c r="AP5" s="11">
        <f t="shared" si="7"/>
        <v>0</v>
      </c>
      <c r="AQ5" s="11">
        <f t="shared" si="7"/>
        <v>0</v>
      </c>
      <c r="AR5" s="11">
        <f t="shared" si="7"/>
        <v>0</v>
      </c>
      <c r="AS5" s="11">
        <f t="shared" si="7"/>
        <v>0</v>
      </c>
      <c r="AT5" s="11">
        <f t="shared" si="7"/>
        <v>0</v>
      </c>
      <c r="AU5" s="11">
        <f t="shared" si="7"/>
        <v>0</v>
      </c>
      <c r="AV5" s="11">
        <f t="shared" si="7"/>
        <v>0</v>
      </c>
      <c r="AW5" s="11">
        <f t="shared" si="7"/>
        <v>0</v>
      </c>
      <c r="AX5" s="11">
        <f t="shared" si="7"/>
        <v>0</v>
      </c>
      <c r="AY5" s="11">
        <f t="shared" si="7"/>
        <v>0</v>
      </c>
      <c r="AZ5" s="11">
        <f t="shared" si="7"/>
        <v>0</v>
      </c>
      <c r="BA5" s="11">
        <f t="shared" si="7"/>
        <v>0</v>
      </c>
      <c r="BB5" s="11">
        <f t="shared" si="7"/>
        <v>0</v>
      </c>
      <c r="BC5" s="11">
        <f t="shared" si="7"/>
        <v>0</v>
      </c>
      <c r="BD5" s="11">
        <f t="shared" si="7"/>
        <v>0</v>
      </c>
      <c r="BE5" s="11">
        <f t="shared" si="7"/>
        <v>0</v>
      </c>
      <c r="BF5" s="11">
        <f t="shared" si="7"/>
        <v>0</v>
      </c>
      <c r="BG5" s="11">
        <f t="shared" si="7"/>
        <v>0</v>
      </c>
      <c r="BH5" s="11">
        <f t="shared" si="7"/>
        <v>0</v>
      </c>
      <c r="BI5" s="11">
        <f t="shared" si="7"/>
        <v>0</v>
      </c>
      <c r="BJ5" s="11">
        <f t="shared" si="7"/>
        <v>0</v>
      </c>
      <c r="BK5" s="11">
        <f t="shared" si="7"/>
        <v>0</v>
      </c>
      <c r="BL5" s="11">
        <f t="shared" si="7"/>
        <v>0</v>
      </c>
      <c r="BM5" s="11">
        <f t="shared" si="7"/>
        <v>0</v>
      </c>
      <c r="BN5" s="11">
        <f t="shared" si="7"/>
        <v>0</v>
      </c>
      <c r="BO5" s="11">
        <f t="shared" ref="BO5:DZ5" si="8">(BO4/12)*9</f>
        <v>0</v>
      </c>
      <c r="BP5" s="11">
        <f t="shared" si="8"/>
        <v>0</v>
      </c>
      <c r="BQ5" s="11">
        <f t="shared" si="8"/>
        <v>0</v>
      </c>
      <c r="BR5" s="11">
        <f t="shared" si="8"/>
        <v>0</v>
      </c>
      <c r="BS5" s="11">
        <f t="shared" si="8"/>
        <v>0</v>
      </c>
      <c r="BT5" s="11">
        <f t="shared" si="8"/>
        <v>0</v>
      </c>
      <c r="BU5" s="11">
        <f t="shared" si="8"/>
        <v>0</v>
      </c>
      <c r="BV5" s="11">
        <f t="shared" si="8"/>
        <v>0</v>
      </c>
      <c r="BW5" s="11">
        <f t="shared" si="8"/>
        <v>0</v>
      </c>
      <c r="BX5" s="11">
        <f t="shared" si="8"/>
        <v>0</v>
      </c>
      <c r="BY5" s="11">
        <f t="shared" si="8"/>
        <v>0</v>
      </c>
      <c r="BZ5" s="11">
        <f t="shared" si="8"/>
        <v>0</v>
      </c>
      <c r="CA5" s="11">
        <f t="shared" si="8"/>
        <v>0</v>
      </c>
      <c r="CB5" s="11">
        <f t="shared" si="8"/>
        <v>0</v>
      </c>
      <c r="CC5" s="11">
        <f t="shared" si="8"/>
        <v>0</v>
      </c>
      <c r="CD5" s="11">
        <f t="shared" si="8"/>
        <v>0</v>
      </c>
      <c r="CE5" s="11">
        <f t="shared" si="8"/>
        <v>0</v>
      </c>
      <c r="CF5" s="11">
        <f t="shared" si="8"/>
        <v>0</v>
      </c>
      <c r="CG5" s="11">
        <f t="shared" si="8"/>
        <v>0</v>
      </c>
      <c r="CH5" s="11">
        <f t="shared" si="8"/>
        <v>0</v>
      </c>
      <c r="CI5" s="11">
        <f t="shared" si="8"/>
        <v>0</v>
      </c>
      <c r="CJ5" s="11">
        <f t="shared" si="8"/>
        <v>0</v>
      </c>
      <c r="CK5" s="11">
        <f t="shared" si="8"/>
        <v>0</v>
      </c>
      <c r="CL5" s="11">
        <f t="shared" si="8"/>
        <v>0</v>
      </c>
      <c r="CM5" s="11">
        <f t="shared" si="8"/>
        <v>0</v>
      </c>
      <c r="CN5" s="11">
        <f t="shared" si="8"/>
        <v>0</v>
      </c>
      <c r="CO5" s="11">
        <f t="shared" si="8"/>
        <v>0</v>
      </c>
      <c r="CP5" s="11">
        <f t="shared" si="8"/>
        <v>0</v>
      </c>
      <c r="CQ5" s="11">
        <f t="shared" si="8"/>
        <v>0</v>
      </c>
      <c r="CR5" s="11">
        <f t="shared" si="8"/>
        <v>0</v>
      </c>
      <c r="CS5" s="11">
        <f t="shared" si="8"/>
        <v>0</v>
      </c>
      <c r="CT5" s="11">
        <f t="shared" si="8"/>
        <v>0</v>
      </c>
      <c r="CU5" s="11">
        <f t="shared" si="8"/>
        <v>0</v>
      </c>
      <c r="CV5" s="11">
        <f t="shared" si="8"/>
        <v>0</v>
      </c>
      <c r="CW5" s="11">
        <f t="shared" si="8"/>
        <v>0</v>
      </c>
      <c r="CX5" s="11">
        <f t="shared" si="8"/>
        <v>0</v>
      </c>
      <c r="CY5" s="11">
        <f t="shared" si="8"/>
        <v>0</v>
      </c>
      <c r="CZ5" s="11">
        <f t="shared" si="8"/>
        <v>0</v>
      </c>
      <c r="DA5" s="11">
        <f t="shared" si="8"/>
        <v>0</v>
      </c>
      <c r="DB5" s="11">
        <f t="shared" si="8"/>
        <v>0</v>
      </c>
      <c r="DC5" s="11">
        <f t="shared" si="8"/>
        <v>0</v>
      </c>
      <c r="DD5" s="11">
        <f t="shared" si="8"/>
        <v>0</v>
      </c>
      <c r="DE5" s="11">
        <f t="shared" si="8"/>
        <v>0</v>
      </c>
      <c r="DF5" s="11">
        <f t="shared" si="8"/>
        <v>0</v>
      </c>
      <c r="DG5" s="11">
        <f t="shared" si="8"/>
        <v>0</v>
      </c>
      <c r="DH5" s="11">
        <f t="shared" si="8"/>
        <v>0</v>
      </c>
      <c r="DI5" s="11">
        <f t="shared" si="8"/>
        <v>0</v>
      </c>
      <c r="DJ5" s="11">
        <f t="shared" si="8"/>
        <v>0</v>
      </c>
      <c r="DK5" s="11">
        <f t="shared" si="8"/>
        <v>0</v>
      </c>
      <c r="DL5" s="11">
        <f t="shared" si="8"/>
        <v>0</v>
      </c>
      <c r="DM5" s="11">
        <f t="shared" si="8"/>
        <v>0</v>
      </c>
      <c r="DN5" s="11">
        <f t="shared" si="8"/>
        <v>0</v>
      </c>
      <c r="DO5" s="11">
        <f t="shared" si="8"/>
        <v>0</v>
      </c>
      <c r="DP5" s="11">
        <f t="shared" si="8"/>
        <v>0</v>
      </c>
      <c r="DQ5" s="11">
        <f t="shared" si="8"/>
        <v>0</v>
      </c>
      <c r="DR5" s="11">
        <f t="shared" si="8"/>
        <v>0</v>
      </c>
      <c r="DS5" s="11">
        <f t="shared" si="8"/>
        <v>0</v>
      </c>
      <c r="DT5" s="11">
        <f t="shared" si="8"/>
        <v>0</v>
      </c>
      <c r="DU5" s="11">
        <f t="shared" si="8"/>
        <v>0</v>
      </c>
      <c r="DV5" s="11">
        <f t="shared" si="8"/>
        <v>0</v>
      </c>
      <c r="DW5" s="11">
        <f t="shared" si="8"/>
        <v>0</v>
      </c>
      <c r="DX5" s="11">
        <f t="shared" si="8"/>
        <v>0</v>
      </c>
      <c r="DY5" s="11">
        <f t="shared" si="8"/>
        <v>0</v>
      </c>
      <c r="DZ5" s="11">
        <f t="shared" si="8"/>
        <v>0</v>
      </c>
      <c r="EA5" s="11">
        <f t="shared" ref="EA5:GL5" si="9">(EA4/12)*9</f>
        <v>0</v>
      </c>
      <c r="EB5" s="11">
        <f t="shared" si="9"/>
        <v>0</v>
      </c>
      <c r="EC5" s="11">
        <f t="shared" si="9"/>
        <v>0</v>
      </c>
      <c r="ED5" s="11">
        <f t="shared" si="9"/>
        <v>0</v>
      </c>
      <c r="EE5" s="11">
        <f t="shared" si="9"/>
        <v>0</v>
      </c>
      <c r="EF5" s="11">
        <f t="shared" si="9"/>
        <v>0</v>
      </c>
      <c r="EG5" s="11">
        <f t="shared" si="9"/>
        <v>0</v>
      </c>
      <c r="EH5" s="11">
        <f t="shared" si="9"/>
        <v>0</v>
      </c>
      <c r="EI5" s="11">
        <f t="shared" si="9"/>
        <v>0</v>
      </c>
      <c r="EJ5" s="11">
        <f t="shared" si="9"/>
        <v>0</v>
      </c>
      <c r="EK5" s="11">
        <f t="shared" si="9"/>
        <v>0</v>
      </c>
      <c r="EL5" s="11">
        <f t="shared" si="9"/>
        <v>0</v>
      </c>
      <c r="EM5" s="11">
        <f t="shared" si="9"/>
        <v>0</v>
      </c>
      <c r="EN5" s="11">
        <f t="shared" si="9"/>
        <v>0</v>
      </c>
      <c r="EO5" s="11">
        <f t="shared" si="9"/>
        <v>0</v>
      </c>
      <c r="EP5" s="11">
        <f t="shared" si="9"/>
        <v>0</v>
      </c>
      <c r="EQ5" s="11">
        <f t="shared" si="9"/>
        <v>0</v>
      </c>
      <c r="ER5" s="11">
        <f t="shared" si="9"/>
        <v>0</v>
      </c>
      <c r="ES5" s="11">
        <f t="shared" si="9"/>
        <v>0</v>
      </c>
      <c r="ET5" s="11">
        <f t="shared" si="9"/>
        <v>0</v>
      </c>
      <c r="EU5" s="11">
        <f t="shared" si="9"/>
        <v>0</v>
      </c>
      <c r="EV5" s="11">
        <f t="shared" si="9"/>
        <v>0</v>
      </c>
      <c r="EW5" s="11">
        <f t="shared" si="9"/>
        <v>0</v>
      </c>
      <c r="EX5" s="11">
        <f t="shared" si="9"/>
        <v>0</v>
      </c>
      <c r="EY5" s="11">
        <f t="shared" si="9"/>
        <v>0</v>
      </c>
      <c r="EZ5" s="11">
        <f t="shared" si="9"/>
        <v>0</v>
      </c>
      <c r="FA5" s="11">
        <f t="shared" si="9"/>
        <v>0</v>
      </c>
      <c r="FB5" s="11">
        <f t="shared" si="9"/>
        <v>0</v>
      </c>
      <c r="FC5" s="11">
        <f t="shared" si="9"/>
        <v>0</v>
      </c>
      <c r="FD5" s="11">
        <f t="shared" si="9"/>
        <v>0</v>
      </c>
      <c r="FE5" s="11">
        <f t="shared" si="9"/>
        <v>0</v>
      </c>
      <c r="FF5" s="11">
        <f t="shared" si="9"/>
        <v>0</v>
      </c>
      <c r="FG5" s="11">
        <f t="shared" si="9"/>
        <v>0</v>
      </c>
      <c r="FH5" s="11">
        <f t="shared" si="9"/>
        <v>0</v>
      </c>
      <c r="FI5" s="11">
        <f t="shared" si="9"/>
        <v>0</v>
      </c>
      <c r="FJ5" s="11">
        <f t="shared" si="9"/>
        <v>0</v>
      </c>
      <c r="FK5" s="11">
        <f t="shared" si="9"/>
        <v>0</v>
      </c>
      <c r="FL5" s="11">
        <f t="shared" si="9"/>
        <v>0</v>
      </c>
      <c r="FM5" s="11">
        <f t="shared" si="9"/>
        <v>0</v>
      </c>
      <c r="FN5" s="11">
        <f t="shared" si="9"/>
        <v>0</v>
      </c>
      <c r="FO5" s="11">
        <f t="shared" si="9"/>
        <v>0</v>
      </c>
      <c r="FP5" s="11">
        <f t="shared" si="9"/>
        <v>0</v>
      </c>
      <c r="FQ5" s="11">
        <f t="shared" si="9"/>
        <v>0</v>
      </c>
      <c r="FR5" s="11">
        <f t="shared" si="9"/>
        <v>0</v>
      </c>
      <c r="FS5" s="11">
        <f t="shared" si="9"/>
        <v>0</v>
      </c>
      <c r="FT5" s="11">
        <f t="shared" si="9"/>
        <v>0</v>
      </c>
      <c r="FU5" s="11">
        <f t="shared" si="9"/>
        <v>0</v>
      </c>
      <c r="FV5" s="11">
        <f t="shared" si="9"/>
        <v>0</v>
      </c>
      <c r="FW5" s="11">
        <f t="shared" si="9"/>
        <v>0</v>
      </c>
      <c r="FX5" s="11">
        <f t="shared" si="9"/>
        <v>0</v>
      </c>
      <c r="FY5" s="11">
        <f t="shared" si="9"/>
        <v>0</v>
      </c>
      <c r="FZ5" s="11">
        <f t="shared" si="9"/>
        <v>0</v>
      </c>
      <c r="GA5" s="11">
        <f t="shared" si="9"/>
        <v>0</v>
      </c>
      <c r="GB5" s="11">
        <f t="shared" si="9"/>
        <v>0</v>
      </c>
      <c r="GC5" s="11">
        <f t="shared" si="9"/>
        <v>0</v>
      </c>
      <c r="GD5" s="11">
        <f t="shared" si="9"/>
        <v>0</v>
      </c>
      <c r="GE5" s="11">
        <f t="shared" si="9"/>
        <v>0</v>
      </c>
      <c r="GF5" s="11">
        <f t="shared" si="9"/>
        <v>0</v>
      </c>
      <c r="GG5" s="11">
        <f t="shared" si="9"/>
        <v>0</v>
      </c>
      <c r="GH5" s="11">
        <f t="shared" si="9"/>
        <v>0</v>
      </c>
      <c r="GI5" s="11">
        <f t="shared" si="9"/>
        <v>0</v>
      </c>
      <c r="GJ5" s="11">
        <f t="shared" si="9"/>
        <v>0</v>
      </c>
      <c r="GK5" s="11">
        <f t="shared" si="9"/>
        <v>0</v>
      </c>
      <c r="GL5" s="11">
        <f t="shared" si="9"/>
        <v>0</v>
      </c>
      <c r="GM5" s="11">
        <f t="shared" ref="GM5:IX5" si="10">(GM4/12)*9</f>
        <v>0</v>
      </c>
      <c r="GN5" s="11">
        <f t="shared" si="10"/>
        <v>0</v>
      </c>
      <c r="GO5" s="11">
        <f t="shared" si="10"/>
        <v>0</v>
      </c>
      <c r="GP5" s="11">
        <f t="shared" si="10"/>
        <v>0</v>
      </c>
      <c r="GQ5" s="11">
        <f t="shared" si="10"/>
        <v>0</v>
      </c>
      <c r="GR5" s="11">
        <f t="shared" si="10"/>
        <v>0</v>
      </c>
      <c r="GS5" s="11">
        <f t="shared" si="10"/>
        <v>0</v>
      </c>
      <c r="GT5" s="11">
        <f t="shared" si="10"/>
        <v>0</v>
      </c>
      <c r="GU5" s="11">
        <f t="shared" si="10"/>
        <v>0</v>
      </c>
      <c r="GV5" s="11">
        <f t="shared" si="10"/>
        <v>0</v>
      </c>
      <c r="GW5" s="11">
        <f t="shared" si="10"/>
        <v>0</v>
      </c>
      <c r="GX5" s="11">
        <f t="shared" si="10"/>
        <v>0</v>
      </c>
      <c r="GY5" s="11">
        <f t="shared" si="10"/>
        <v>0</v>
      </c>
      <c r="GZ5" s="11">
        <f t="shared" si="10"/>
        <v>0</v>
      </c>
      <c r="HA5" s="11">
        <f t="shared" si="10"/>
        <v>0</v>
      </c>
      <c r="HB5" s="11">
        <f t="shared" si="10"/>
        <v>0</v>
      </c>
      <c r="HC5" s="11">
        <f t="shared" si="10"/>
        <v>0</v>
      </c>
      <c r="HD5" s="11">
        <f t="shared" si="10"/>
        <v>0</v>
      </c>
      <c r="HE5" s="11">
        <f t="shared" si="10"/>
        <v>0</v>
      </c>
      <c r="HF5" s="11">
        <f t="shared" si="10"/>
        <v>0</v>
      </c>
      <c r="HG5" s="11">
        <f t="shared" si="10"/>
        <v>0</v>
      </c>
      <c r="HH5" s="11">
        <f t="shared" si="10"/>
        <v>0</v>
      </c>
      <c r="HI5" s="11">
        <f t="shared" si="10"/>
        <v>0</v>
      </c>
      <c r="HJ5" s="11">
        <f t="shared" si="10"/>
        <v>0</v>
      </c>
      <c r="HK5" s="11">
        <f t="shared" si="10"/>
        <v>0</v>
      </c>
      <c r="HL5" s="11">
        <f t="shared" si="10"/>
        <v>0</v>
      </c>
      <c r="HM5" s="11">
        <f t="shared" si="10"/>
        <v>0</v>
      </c>
      <c r="HN5" s="11">
        <f t="shared" si="10"/>
        <v>0</v>
      </c>
      <c r="HO5" s="11">
        <f t="shared" si="10"/>
        <v>0</v>
      </c>
      <c r="HP5" s="11">
        <f t="shared" si="10"/>
        <v>0</v>
      </c>
      <c r="HQ5" s="11">
        <f t="shared" si="10"/>
        <v>0</v>
      </c>
      <c r="HR5" s="11">
        <f t="shared" si="10"/>
        <v>0</v>
      </c>
      <c r="HS5" s="11">
        <f t="shared" si="10"/>
        <v>0</v>
      </c>
      <c r="HT5" s="11">
        <f t="shared" si="10"/>
        <v>0</v>
      </c>
      <c r="HU5" s="11">
        <f t="shared" si="10"/>
        <v>0</v>
      </c>
      <c r="HV5" s="11">
        <f t="shared" si="10"/>
        <v>0</v>
      </c>
      <c r="HW5" s="11">
        <f t="shared" si="10"/>
        <v>0</v>
      </c>
      <c r="HX5" s="11">
        <f t="shared" si="10"/>
        <v>0</v>
      </c>
      <c r="HY5" s="11">
        <f t="shared" si="10"/>
        <v>0</v>
      </c>
      <c r="HZ5" s="11">
        <f t="shared" si="10"/>
        <v>0</v>
      </c>
      <c r="IA5" s="11">
        <f t="shared" si="10"/>
        <v>0</v>
      </c>
      <c r="IB5" s="11">
        <f t="shared" si="10"/>
        <v>0</v>
      </c>
      <c r="IC5" s="11">
        <f t="shared" si="10"/>
        <v>0</v>
      </c>
      <c r="ID5" s="11">
        <f t="shared" si="10"/>
        <v>0</v>
      </c>
      <c r="IE5" s="11">
        <f t="shared" si="10"/>
        <v>0</v>
      </c>
      <c r="IF5" s="11">
        <f t="shared" si="10"/>
        <v>0</v>
      </c>
      <c r="IG5" s="11">
        <f t="shared" si="10"/>
        <v>0</v>
      </c>
      <c r="IH5" s="11">
        <f t="shared" si="10"/>
        <v>0</v>
      </c>
      <c r="II5" s="11">
        <f t="shared" si="10"/>
        <v>0</v>
      </c>
      <c r="IJ5" s="11">
        <f t="shared" si="10"/>
        <v>0</v>
      </c>
      <c r="IK5" s="11">
        <f t="shared" si="10"/>
        <v>0</v>
      </c>
      <c r="IL5" s="11">
        <f t="shared" si="10"/>
        <v>0</v>
      </c>
      <c r="IM5" s="11">
        <f t="shared" si="10"/>
        <v>0</v>
      </c>
      <c r="IN5" s="11">
        <f t="shared" si="10"/>
        <v>0</v>
      </c>
      <c r="IO5" s="11">
        <f t="shared" si="10"/>
        <v>0</v>
      </c>
      <c r="IP5" s="11">
        <f t="shared" si="10"/>
        <v>0</v>
      </c>
      <c r="IQ5" s="11">
        <f t="shared" si="10"/>
        <v>0</v>
      </c>
      <c r="IR5" s="11">
        <f t="shared" si="10"/>
        <v>0</v>
      </c>
      <c r="IS5" s="11">
        <f t="shared" si="10"/>
        <v>0</v>
      </c>
      <c r="IT5" s="11">
        <f t="shared" si="10"/>
        <v>0</v>
      </c>
      <c r="IU5" s="11">
        <f t="shared" si="10"/>
        <v>0</v>
      </c>
      <c r="IV5" s="11">
        <f t="shared" si="10"/>
        <v>0</v>
      </c>
      <c r="IW5" s="11">
        <f t="shared" si="10"/>
        <v>0</v>
      </c>
      <c r="IX5" s="11">
        <f t="shared" si="10"/>
        <v>0</v>
      </c>
      <c r="IY5" s="11">
        <f t="shared" ref="IY5:LJ5" si="11">(IY4/12)*9</f>
        <v>0</v>
      </c>
      <c r="IZ5" s="11">
        <f t="shared" si="11"/>
        <v>0</v>
      </c>
      <c r="JA5" s="11">
        <f t="shared" si="11"/>
        <v>0</v>
      </c>
      <c r="JB5" s="11">
        <f t="shared" si="11"/>
        <v>0</v>
      </c>
      <c r="JC5" s="11">
        <f t="shared" si="11"/>
        <v>0</v>
      </c>
      <c r="JD5" s="11">
        <f t="shared" si="11"/>
        <v>0</v>
      </c>
      <c r="JE5" s="11">
        <f t="shared" si="11"/>
        <v>0</v>
      </c>
      <c r="JF5" s="11">
        <f t="shared" si="11"/>
        <v>0</v>
      </c>
      <c r="JG5" s="11">
        <f t="shared" si="11"/>
        <v>0</v>
      </c>
      <c r="JH5" s="11">
        <f t="shared" si="11"/>
        <v>0</v>
      </c>
      <c r="JI5" s="11">
        <f t="shared" si="11"/>
        <v>0</v>
      </c>
      <c r="JJ5" s="11">
        <f t="shared" si="11"/>
        <v>0</v>
      </c>
      <c r="JK5" s="11">
        <f t="shared" si="11"/>
        <v>0</v>
      </c>
      <c r="JL5" s="11">
        <f t="shared" si="11"/>
        <v>0</v>
      </c>
      <c r="JM5" s="11">
        <f t="shared" si="11"/>
        <v>0</v>
      </c>
      <c r="JN5" s="11">
        <f t="shared" si="11"/>
        <v>0</v>
      </c>
      <c r="JO5" s="11">
        <f t="shared" si="11"/>
        <v>0</v>
      </c>
      <c r="JP5" s="11">
        <f t="shared" si="11"/>
        <v>0</v>
      </c>
      <c r="JQ5" s="11">
        <f t="shared" si="11"/>
        <v>0</v>
      </c>
      <c r="JR5" s="11">
        <f t="shared" si="11"/>
        <v>0</v>
      </c>
      <c r="JS5" s="11">
        <f t="shared" si="11"/>
        <v>0</v>
      </c>
      <c r="JT5" s="11">
        <f t="shared" si="11"/>
        <v>0</v>
      </c>
      <c r="JU5" s="11">
        <f t="shared" si="11"/>
        <v>0</v>
      </c>
      <c r="JV5" s="11">
        <f t="shared" si="11"/>
        <v>37.5</v>
      </c>
      <c r="JW5" s="11">
        <f t="shared" si="11"/>
        <v>15</v>
      </c>
      <c r="JX5" s="11">
        <f t="shared" si="11"/>
        <v>0</v>
      </c>
      <c r="JY5" s="11">
        <f t="shared" si="11"/>
        <v>0</v>
      </c>
      <c r="JZ5" s="11">
        <f t="shared" si="11"/>
        <v>0</v>
      </c>
      <c r="KA5" s="11">
        <f t="shared" si="11"/>
        <v>0</v>
      </c>
      <c r="KB5" s="11">
        <f t="shared" si="11"/>
        <v>0</v>
      </c>
      <c r="KC5" s="11">
        <f t="shared" si="11"/>
        <v>0</v>
      </c>
      <c r="KD5" s="11">
        <f t="shared" si="11"/>
        <v>0</v>
      </c>
      <c r="KE5" s="11">
        <f t="shared" si="11"/>
        <v>0</v>
      </c>
      <c r="KF5" s="11">
        <f t="shared" si="11"/>
        <v>0</v>
      </c>
      <c r="KG5" s="11">
        <f t="shared" si="11"/>
        <v>0</v>
      </c>
      <c r="KH5" s="11">
        <f t="shared" si="11"/>
        <v>0</v>
      </c>
      <c r="KI5" s="11">
        <f t="shared" si="11"/>
        <v>0</v>
      </c>
      <c r="KJ5" s="11">
        <f t="shared" si="11"/>
        <v>0</v>
      </c>
      <c r="KK5" s="11">
        <f t="shared" si="11"/>
        <v>0</v>
      </c>
      <c r="KL5" s="11">
        <f t="shared" si="11"/>
        <v>0</v>
      </c>
      <c r="KM5" s="11">
        <f t="shared" si="11"/>
        <v>7.5</v>
      </c>
      <c r="KN5" s="11">
        <f t="shared" si="11"/>
        <v>0</v>
      </c>
      <c r="KO5" s="11">
        <f t="shared" si="11"/>
        <v>0</v>
      </c>
      <c r="KP5" s="11">
        <f t="shared" si="11"/>
        <v>0</v>
      </c>
      <c r="KQ5" s="11">
        <f t="shared" si="11"/>
        <v>0</v>
      </c>
      <c r="KR5" s="11">
        <f t="shared" si="11"/>
        <v>0</v>
      </c>
      <c r="KS5" s="11">
        <f t="shared" si="11"/>
        <v>0</v>
      </c>
      <c r="KT5" s="11">
        <f t="shared" si="11"/>
        <v>22.5</v>
      </c>
      <c r="KU5" s="11">
        <f t="shared" si="11"/>
        <v>75</v>
      </c>
      <c r="KV5" s="11">
        <f t="shared" si="11"/>
        <v>0</v>
      </c>
      <c r="KW5" s="11">
        <f t="shared" si="11"/>
        <v>37.5</v>
      </c>
      <c r="KX5" s="11">
        <f t="shared" si="11"/>
        <v>0</v>
      </c>
      <c r="KY5" s="11">
        <f t="shared" si="11"/>
        <v>0</v>
      </c>
      <c r="KZ5" s="11">
        <f t="shared" si="11"/>
        <v>0</v>
      </c>
      <c r="LA5" s="11">
        <f t="shared" si="11"/>
        <v>0</v>
      </c>
      <c r="LB5" s="11">
        <f t="shared" si="11"/>
        <v>0</v>
      </c>
      <c r="LC5" s="11">
        <f t="shared" si="11"/>
        <v>0</v>
      </c>
      <c r="LD5" s="11">
        <f t="shared" si="11"/>
        <v>0</v>
      </c>
      <c r="LE5" s="11">
        <f t="shared" si="11"/>
        <v>0</v>
      </c>
      <c r="LF5" s="11">
        <f t="shared" si="11"/>
        <v>18.75</v>
      </c>
      <c r="LG5" s="11">
        <f t="shared" si="11"/>
        <v>0</v>
      </c>
      <c r="LH5" s="11">
        <f t="shared" si="11"/>
        <v>0</v>
      </c>
      <c r="LI5" s="11">
        <f t="shared" si="11"/>
        <v>0</v>
      </c>
      <c r="LJ5" s="11">
        <f t="shared" si="11"/>
        <v>0</v>
      </c>
      <c r="LK5" s="11">
        <f t="shared" ref="LK5:MG5" si="12">(LK4/12)*9</f>
        <v>0</v>
      </c>
      <c r="LL5" s="11">
        <f t="shared" si="12"/>
        <v>0</v>
      </c>
      <c r="LM5" s="11">
        <f t="shared" si="12"/>
        <v>0</v>
      </c>
      <c r="LN5" s="11">
        <f t="shared" si="12"/>
        <v>15</v>
      </c>
      <c r="LO5" s="11">
        <f t="shared" si="12"/>
        <v>37.5</v>
      </c>
      <c r="LP5" s="11">
        <f t="shared" si="12"/>
        <v>0</v>
      </c>
      <c r="LQ5" s="11">
        <f t="shared" si="12"/>
        <v>0</v>
      </c>
      <c r="LR5" s="11">
        <f t="shared" si="12"/>
        <v>0</v>
      </c>
      <c r="LS5" s="11">
        <f t="shared" si="12"/>
        <v>0</v>
      </c>
      <c r="LT5" s="11">
        <f t="shared" si="12"/>
        <v>7.5</v>
      </c>
      <c r="LU5" s="11">
        <f t="shared" si="12"/>
        <v>37.5</v>
      </c>
      <c r="LV5" s="11">
        <f t="shared" si="12"/>
        <v>0</v>
      </c>
      <c r="LW5" s="11">
        <f t="shared" si="12"/>
        <v>0</v>
      </c>
      <c r="LX5" s="11">
        <f t="shared" si="12"/>
        <v>0</v>
      </c>
      <c r="LY5" s="11">
        <f t="shared" si="12"/>
        <v>0</v>
      </c>
      <c r="LZ5" s="11">
        <f t="shared" si="12"/>
        <v>7.5</v>
      </c>
      <c r="MA5" s="11">
        <f t="shared" si="12"/>
        <v>0</v>
      </c>
      <c r="MB5" s="11">
        <f t="shared" si="12"/>
        <v>0</v>
      </c>
      <c r="MC5" s="11">
        <f t="shared" si="12"/>
        <v>15</v>
      </c>
      <c r="MD5" s="11">
        <f t="shared" si="12"/>
        <v>0</v>
      </c>
      <c r="ME5" s="11">
        <f t="shared" si="12"/>
        <v>0</v>
      </c>
      <c r="MF5" s="11">
        <f t="shared" si="12"/>
        <v>63</v>
      </c>
      <c r="MG5" s="11">
        <f t="shared" si="12"/>
        <v>0</v>
      </c>
      <c r="MH5" s="11">
        <f t="shared" si="6"/>
        <v>396.75</v>
      </c>
    </row>
    <row r="6" spans="1:346" ht="24.95" hidden="1" customHeight="1" x14ac:dyDescent="0.25">
      <c r="A6" s="13">
        <v>3</v>
      </c>
      <c r="B6" s="1" t="s">
        <v>346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>
        <v>0</v>
      </c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>
        <v>0</v>
      </c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>
        <v>0</v>
      </c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>
        <v>50</v>
      </c>
      <c r="JW6" s="10">
        <v>70</v>
      </c>
      <c r="JX6" s="10">
        <v>30</v>
      </c>
      <c r="JY6" s="10"/>
      <c r="JZ6" s="10"/>
      <c r="KA6" s="10">
        <v>0</v>
      </c>
      <c r="KB6" s="10"/>
      <c r="KC6" s="10"/>
      <c r="KD6" s="10"/>
      <c r="KE6" s="10"/>
      <c r="KF6" s="10">
        <v>20</v>
      </c>
      <c r="KG6" s="10"/>
      <c r="KH6" s="10"/>
      <c r="KI6" s="10"/>
      <c r="KJ6" s="10">
        <v>50</v>
      </c>
      <c r="KK6" s="10"/>
      <c r="KL6" s="10"/>
      <c r="KM6" s="10">
        <v>10</v>
      </c>
      <c r="KN6" s="10">
        <v>5</v>
      </c>
      <c r="KO6" s="10"/>
      <c r="KP6" s="10"/>
      <c r="KQ6" s="10"/>
      <c r="KR6" s="10"/>
      <c r="KS6" s="10">
        <v>100</v>
      </c>
      <c r="KT6" s="10"/>
      <c r="KU6" s="10">
        <v>100</v>
      </c>
      <c r="KV6" s="10"/>
      <c r="KW6" s="10"/>
      <c r="KX6" s="10"/>
      <c r="KY6" s="10"/>
      <c r="KZ6" s="10">
        <v>25</v>
      </c>
      <c r="LA6" s="10"/>
      <c r="LB6" s="10"/>
      <c r="LC6" s="10">
        <v>100</v>
      </c>
      <c r="LD6" s="10"/>
      <c r="LE6" s="10">
        <v>30</v>
      </c>
      <c r="LF6" s="10">
        <v>75</v>
      </c>
      <c r="LG6" s="10"/>
      <c r="LH6" s="10">
        <v>50</v>
      </c>
      <c r="LI6" s="10">
        <v>100</v>
      </c>
      <c r="LJ6" s="10"/>
      <c r="LK6" s="10"/>
      <c r="LL6" s="10"/>
      <c r="LM6" s="10"/>
      <c r="LN6" s="10">
        <v>80</v>
      </c>
      <c r="LO6" s="10">
        <v>1200</v>
      </c>
      <c r="LP6" s="10"/>
      <c r="LQ6" s="10"/>
      <c r="LR6" s="10"/>
      <c r="LS6" s="10"/>
      <c r="LT6" s="10">
        <v>20</v>
      </c>
      <c r="LU6" s="10">
        <v>50</v>
      </c>
      <c r="LV6" s="10">
        <v>300</v>
      </c>
      <c r="LW6" s="10"/>
      <c r="LX6" s="10"/>
      <c r="LY6" s="10">
        <v>200</v>
      </c>
      <c r="LZ6" s="10">
        <v>10</v>
      </c>
      <c r="MA6" s="10"/>
      <c r="MB6" s="10">
        <v>100</v>
      </c>
      <c r="MC6" s="10">
        <v>20</v>
      </c>
      <c r="MD6" s="10"/>
      <c r="ME6" s="10"/>
      <c r="MF6" s="10">
        <v>84</v>
      </c>
      <c r="MG6" s="10">
        <v>10</v>
      </c>
      <c r="MH6" s="10">
        <f t="shared" si="6"/>
        <v>2889</v>
      </c>
    </row>
    <row r="7" spans="1:346" s="7" customFormat="1" ht="24.95" hidden="1" customHeight="1" x14ac:dyDescent="0.25">
      <c r="A7" s="14">
        <v>3</v>
      </c>
      <c r="B7" s="6" t="s">
        <v>346</v>
      </c>
      <c r="C7" s="11">
        <f t="shared" ref="C7:BN7" si="13">(C6/12)*9</f>
        <v>0</v>
      </c>
      <c r="D7" s="11">
        <f t="shared" si="13"/>
        <v>0</v>
      </c>
      <c r="E7" s="11">
        <f t="shared" si="13"/>
        <v>0</v>
      </c>
      <c r="F7" s="11">
        <f t="shared" si="13"/>
        <v>0</v>
      </c>
      <c r="G7" s="11">
        <f t="shared" si="13"/>
        <v>0</v>
      </c>
      <c r="H7" s="11">
        <f t="shared" si="13"/>
        <v>0</v>
      </c>
      <c r="I7" s="11">
        <f t="shared" si="13"/>
        <v>0</v>
      </c>
      <c r="J7" s="11">
        <f t="shared" si="13"/>
        <v>0</v>
      </c>
      <c r="K7" s="11">
        <f t="shared" si="13"/>
        <v>0</v>
      </c>
      <c r="L7" s="11">
        <f t="shared" si="13"/>
        <v>0</v>
      </c>
      <c r="M7" s="11">
        <f t="shared" si="13"/>
        <v>0</v>
      </c>
      <c r="N7" s="11">
        <f t="shared" si="13"/>
        <v>0</v>
      </c>
      <c r="O7" s="11">
        <f t="shared" si="13"/>
        <v>0</v>
      </c>
      <c r="P7" s="11">
        <f t="shared" si="13"/>
        <v>0</v>
      </c>
      <c r="Q7" s="11">
        <f t="shared" si="13"/>
        <v>0</v>
      </c>
      <c r="R7" s="11">
        <f t="shared" si="13"/>
        <v>0</v>
      </c>
      <c r="S7" s="11">
        <f t="shared" si="13"/>
        <v>0</v>
      </c>
      <c r="T7" s="11">
        <f t="shared" si="13"/>
        <v>0</v>
      </c>
      <c r="U7" s="11">
        <f t="shared" si="13"/>
        <v>0</v>
      </c>
      <c r="V7" s="11">
        <f t="shared" si="13"/>
        <v>0</v>
      </c>
      <c r="W7" s="11">
        <f t="shared" si="13"/>
        <v>0</v>
      </c>
      <c r="X7" s="11">
        <f t="shared" si="13"/>
        <v>0</v>
      </c>
      <c r="Y7" s="11">
        <f t="shared" si="13"/>
        <v>0</v>
      </c>
      <c r="Z7" s="11">
        <f t="shared" si="13"/>
        <v>0</v>
      </c>
      <c r="AA7" s="11">
        <f t="shared" si="13"/>
        <v>0</v>
      </c>
      <c r="AB7" s="11">
        <f t="shared" si="13"/>
        <v>0</v>
      </c>
      <c r="AC7" s="11">
        <f t="shared" si="13"/>
        <v>0</v>
      </c>
      <c r="AD7" s="11">
        <f t="shared" si="13"/>
        <v>0</v>
      </c>
      <c r="AE7" s="11">
        <f t="shared" si="13"/>
        <v>0</v>
      </c>
      <c r="AF7" s="11">
        <f t="shared" si="13"/>
        <v>0</v>
      </c>
      <c r="AG7" s="11">
        <f t="shared" si="13"/>
        <v>0</v>
      </c>
      <c r="AH7" s="11">
        <f t="shared" si="13"/>
        <v>0</v>
      </c>
      <c r="AI7" s="11">
        <f t="shared" si="13"/>
        <v>0</v>
      </c>
      <c r="AJ7" s="11">
        <f t="shared" si="13"/>
        <v>0</v>
      </c>
      <c r="AK7" s="11">
        <f t="shared" si="13"/>
        <v>0</v>
      </c>
      <c r="AL7" s="11">
        <f t="shared" si="13"/>
        <v>0</v>
      </c>
      <c r="AM7" s="11">
        <f t="shared" si="13"/>
        <v>0</v>
      </c>
      <c r="AN7" s="11">
        <f t="shared" si="13"/>
        <v>0</v>
      </c>
      <c r="AO7" s="11">
        <f t="shared" si="13"/>
        <v>0</v>
      </c>
      <c r="AP7" s="11">
        <f t="shared" si="13"/>
        <v>0</v>
      </c>
      <c r="AQ7" s="11">
        <f t="shared" si="13"/>
        <v>0</v>
      </c>
      <c r="AR7" s="11">
        <f t="shared" si="13"/>
        <v>0</v>
      </c>
      <c r="AS7" s="11">
        <f t="shared" si="13"/>
        <v>0</v>
      </c>
      <c r="AT7" s="11">
        <f t="shared" si="13"/>
        <v>0</v>
      </c>
      <c r="AU7" s="11">
        <f t="shared" si="13"/>
        <v>0</v>
      </c>
      <c r="AV7" s="11">
        <f t="shared" si="13"/>
        <v>0</v>
      </c>
      <c r="AW7" s="11">
        <f t="shared" si="13"/>
        <v>0</v>
      </c>
      <c r="AX7" s="11">
        <f t="shared" si="13"/>
        <v>0</v>
      </c>
      <c r="AY7" s="11">
        <f t="shared" si="13"/>
        <v>0</v>
      </c>
      <c r="AZ7" s="11">
        <f t="shared" si="13"/>
        <v>0</v>
      </c>
      <c r="BA7" s="11">
        <f t="shared" si="13"/>
        <v>0</v>
      </c>
      <c r="BB7" s="11">
        <f t="shared" si="13"/>
        <v>0</v>
      </c>
      <c r="BC7" s="11">
        <f t="shared" si="13"/>
        <v>0</v>
      </c>
      <c r="BD7" s="11">
        <f t="shared" si="13"/>
        <v>0</v>
      </c>
      <c r="BE7" s="11">
        <f t="shared" si="13"/>
        <v>0</v>
      </c>
      <c r="BF7" s="11">
        <f t="shared" si="13"/>
        <v>0</v>
      </c>
      <c r="BG7" s="11">
        <f t="shared" si="13"/>
        <v>0</v>
      </c>
      <c r="BH7" s="11">
        <f t="shared" si="13"/>
        <v>0</v>
      </c>
      <c r="BI7" s="11">
        <f t="shared" si="13"/>
        <v>0</v>
      </c>
      <c r="BJ7" s="11">
        <f t="shared" si="13"/>
        <v>0</v>
      </c>
      <c r="BK7" s="11">
        <f t="shared" si="13"/>
        <v>0</v>
      </c>
      <c r="BL7" s="11">
        <f t="shared" si="13"/>
        <v>0</v>
      </c>
      <c r="BM7" s="11">
        <f t="shared" si="13"/>
        <v>0</v>
      </c>
      <c r="BN7" s="11">
        <f t="shared" si="13"/>
        <v>0</v>
      </c>
      <c r="BO7" s="11">
        <f t="shared" ref="BO7:DZ7" si="14">(BO6/12)*9</f>
        <v>0</v>
      </c>
      <c r="BP7" s="11">
        <f t="shared" si="14"/>
        <v>0</v>
      </c>
      <c r="BQ7" s="11">
        <f t="shared" si="14"/>
        <v>0</v>
      </c>
      <c r="BR7" s="11">
        <f t="shared" si="14"/>
        <v>0</v>
      </c>
      <c r="BS7" s="11">
        <f t="shared" si="14"/>
        <v>0</v>
      </c>
      <c r="BT7" s="11">
        <f t="shared" si="14"/>
        <v>0</v>
      </c>
      <c r="BU7" s="11">
        <f t="shared" si="14"/>
        <v>0</v>
      </c>
      <c r="BV7" s="11">
        <f t="shared" si="14"/>
        <v>0</v>
      </c>
      <c r="BW7" s="11">
        <f t="shared" si="14"/>
        <v>0</v>
      </c>
      <c r="BX7" s="11">
        <f t="shared" si="14"/>
        <v>0</v>
      </c>
      <c r="BY7" s="11">
        <f t="shared" si="14"/>
        <v>0</v>
      </c>
      <c r="BZ7" s="11">
        <f t="shared" si="14"/>
        <v>0</v>
      </c>
      <c r="CA7" s="11">
        <f t="shared" si="14"/>
        <v>0</v>
      </c>
      <c r="CB7" s="11">
        <f t="shared" si="14"/>
        <v>0</v>
      </c>
      <c r="CC7" s="11">
        <f t="shared" si="14"/>
        <v>0</v>
      </c>
      <c r="CD7" s="11">
        <f t="shared" si="14"/>
        <v>0</v>
      </c>
      <c r="CE7" s="11">
        <f t="shared" si="14"/>
        <v>0</v>
      </c>
      <c r="CF7" s="11">
        <f t="shared" si="14"/>
        <v>0</v>
      </c>
      <c r="CG7" s="11">
        <f t="shared" si="14"/>
        <v>0</v>
      </c>
      <c r="CH7" s="11">
        <f t="shared" si="14"/>
        <v>0</v>
      </c>
      <c r="CI7" s="11">
        <f t="shared" si="14"/>
        <v>0</v>
      </c>
      <c r="CJ7" s="11">
        <f t="shared" si="14"/>
        <v>0</v>
      </c>
      <c r="CK7" s="11">
        <f t="shared" si="14"/>
        <v>0</v>
      </c>
      <c r="CL7" s="11">
        <f t="shared" si="14"/>
        <v>0</v>
      </c>
      <c r="CM7" s="11">
        <f t="shared" si="14"/>
        <v>0</v>
      </c>
      <c r="CN7" s="11">
        <f t="shared" si="14"/>
        <v>0</v>
      </c>
      <c r="CO7" s="11">
        <f t="shared" si="14"/>
        <v>0</v>
      </c>
      <c r="CP7" s="11">
        <f t="shared" si="14"/>
        <v>0</v>
      </c>
      <c r="CQ7" s="11">
        <f t="shared" si="14"/>
        <v>0</v>
      </c>
      <c r="CR7" s="11">
        <f t="shared" si="14"/>
        <v>0</v>
      </c>
      <c r="CS7" s="11">
        <f t="shared" si="14"/>
        <v>0</v>
      </c>
      <c r="CT7" s="11">
        <f t="shared" si="14"/>
        <v>0</v>
      </c>
      <c r="CU7" s="11">
        <f t="shared" si="14"/>
        <v>0</v>
      </c>
      <c r="CV7" s="11">
        <f t="shared" si="14"/>
        <v>0</v>
      </c>
      <c r="CW7" s="11">
        <f t="shared" si="14"/>
        <v>0</v>
      </c>
      <c r="CX7" s="11">
        <f t="shared" si="14"/>
        <v>0</v>
      </c>
      <c r="CY7" s="11">
        <f t="shared" si="14"/>
        <v>0</v>
      </c>
      <c r="CZ7" s="11">
        <f t="shared" si="14"/>
        <v>0</v>
      </c>
      <c r="DA7" s="11">
        <f t="shared" si="14"/>
        <v>0</v>
      </c>
      <c r="DB7" s="11">
        <f t="shared" si="14"/>
        <v>0</v>
      </c>
      <c r="DC7" s="11">
        <f t="shared" si="14"/>
        <v>0</v>
      </c>
      <c r="DD7" s="11">
        <f t="shared" si="14"/>
        <v>0</v>
      </c>
      <c r="DE7" s="11">
        <f t="shared" si="14"/>
        <v>0</v>
      </c>
      <c r="DF7" s="11">
        <f t="shared" si="14"/>
        <v>0</v>
      </c>
      <c r="DG7" s="11">
        <f t="shared" si="14"/>
        <v>0</v>
      </c>
      <c r="DH7" s="11">
        <f t="shared" si="14"/>
        <v>0</v>
      </c>
      <c r="DI7" s="11">
        <f t="shared" si="14"/>
        <v>0</v>
      </c>
      <c r="DJ7" s="11">
        <f t="shared" si="14"/>
        <v>0</v>
      </c>
      <c r="DK7" s="11">
        <f t="shared" si="14"/>
        <v>0</v>
      </c>
      <c r="DL7" s="11">
        <f t="shared" si="14"/>
        <v>0</v>
      </c>
      <c r="DM7" s="11">
        <f t="shared" si="14"/>
        <v>0</v>
      </c>
      <c r="DN7" s="11">
        <f t="shared" si="14"/>
        <v>0</v>
      </c>
      <c r="DO7" s="11">
        <f t="shared" si="14"/>
        <v>0</v>
      </c>
      <c r="DP7" s="11">
        <f t="shared" si="14"/>
        <v>0</v>
      </c>
      <c r="DQ7" s="11">
        <f t="shared" si="14"/>
        <v>0</v>
      </c>
      <c r="DR7" s="11">
        <f t="shared" si="14"/>
        <v>0</v>
      </c>
      <c r="DS7" s="11">
        <f t="shared" si="14"/>
        <v>0</v>
      </c>
      <c r="DT7" s="11">
        <f t="shared" si="14"/>
        <v>0</v>
      </c>
      <c r="DU7" s="11">
        <f t="shared" si="14"/>
        <v>0</v>
      </c>
      <c r="DV7" s="11">
        <f t="shared" si="14"/>
        <v>0</v>
      </c>
      <c r="DW7" s="11">
        <f t="shared" si="14"/>
        <v>0</v>
      </c>
      <c r="DX7" s="11">
        <f t="shared" si="14"/>
        <v>0</v>
      </c>
      <c r="DY7" s="11">
        <f t="shared" si="14"/>
        <v>0</v>
      </c>
      <c r="DZ7" s="11">
        <f t="shared" si="14"/>
        <v>0</v>
      </c>
      <c r="EA7" s="11">
        <f t="shared" ref="EA7:GL7" si="15">(EA6/12)*9</f>
        <v>0</v>
      </c>
      <c r="EB7" s="11">
        <f t="shared" si="15"/>
        <v>0</v>
      </c>
      <c r="EC7" s="11">
        <f t="shared" si="15"/>
        <v>0</v>
      </c>
      <c r="ED7" s="11">
        <f t="shared" si="15"/>
        <v>0</v>
      </c>
      <c r="EE7" s="11">
        <f t="shared" si="15"/>
        <v>0</v>
      </c>
      <c r="EF7" s="11">
        <f t="shared" si="15"/>
        <v>0</v>
      </c>
      <c r="EG7" s="11">
        <f t="shared" si="15"/>
        <v>0</v>
      </c>
      <c r="EH7" s="11">
        <f t="shared" si="15"/>
        <v>0</v>
      </c>
      <c r="EI7" s="11">
        <f t="shared" si="15"/>
        <v>0</v>
      </c>
      <c r="EJ7" s="11">
        <f t="shared" si="15"/>
        <v>0</v>
      </c>
      <c r="EK7" s="11">
        <f t="shared" si="15"/>
        <v>0</v>
      </c>
      <c r="EL7" s="11">
        <f t="shared" si="15"/>
        <v>0</v>
      </c>
      <c r="EM7" s="11">
        <f t="shared" si="15"/>
        <v>0</v>
      </c>
      <c r="EN7" s="11">
        <f t="shared" si="15"/>
        <v>0</v>
      </c>
      <c r="EO7" s="11">
        <f t="shared" si="15"/>
        <v>0</v>
      </c>
      <c r="EP7" s="11">
        <f t="shared" si="15"/>
        <v>0</v>
      </c>
      <c r="EQ7" s="11">
        <f t="shared" si="15"/>
        <v>0</v>
      </c>
      <c r="ER7" s="11">
        <f t="shared" si="15"/>
        <v>0</v>
      </c>
      <c r="ES7" s="11">
        <f t="shared" si="15"/>
        <v>0</v>
      </c>
      <c r="ET7" s="11">
        <f t="shared" si="15"/>
        <v>0</v>
      </c>
      <c r="EU7" s="11">
        <f t="shared" si="15"/>
        <v>0</v>
      </c>
      <c r="EV7" s="11">
        <f t="shared" si="15"/>
        <v>0</v>
      </c>
      <c r="EW7" s="11">
        <f t="shared" si="15"/>
        <v>0</v>
      </c>
      <c r="EX7" s="11">
        <f t="shared" si="15"/>
        <v>0</v>
      </c>
      <c r="EY7" s="11">
        <f t="shared" si="15"/>
        <v>0</v>
      </c>
      <c r="EZ7" s="11">
        <f t="shared" si="15"/>
        <v>0</v>
      </c>
      <c r="FA7" s="11">
        <f t="shared" si="15"/>
        <v>0</v>
      </c>
      <c r="FB7" s="11">
        <f t="shared" si="15"/>
        <v>0</v>
      </c>
      <c r="FC7" s="11">
        <f t="shared" si="15"/>
        <v>0</v>
      </c>
      <c r="FD7" s="11">
        <f t="shared" si="15"/>
        <v>0</v>
      </c>
      <c r="FE7" s="11">
        <f t="shared" si="15"/>
        <v>0</v>
      </c>
      <c r="FF7" s="11">
        <f t="shared" si="15"/>
        <v>0</v>
      </c>
      <c r="FG7" s="11">
        <f t="shared" si="15"/>
        <v>0</v>
      </c>
      <c r="FH7" s="11">
        <f t="shared" si="15"/>
        <v>0</v>
      </c>
      <c r="FI7" s="11">
        <f t="shared" si="15"/>
        <v>0</v>
      </c>
      <c r="FJ7" s="11">
        <f t="shared" si="15"/>
        <v>0</v>
      </c>
      <c r="FK7" s="11">
        <f t="shared" si="15"/>
        <v>0</v>
      </c>
      <c r="FL7" s="11">
        <f t="shared" si="15"/>
        <v>0</v>
      </c>
      <c r="FM7" s="11">
        <f t="shared" si="15"/>
        <v>0</v>
      </c>
      <c r="FN7" s="11">
        <f t="shared" si="15"/>
        <v>0</v>
      </c>
      <c r="FO7" s="11">
        <f t="shared" si="15"/>
        <v>0</v>
      </c>
      <c r="FP7" s="11">
        <f t="shared" si="15"/>
        <v>0</v>
      </c>
      <c r="FQ7" s="11">
        <f t="shared" si="15"/>
        <v>0</v>
      </c>
      <c r="FR7" s="11">
        <f t="shared" si="15"/>
        <v>0</v>
      </c>
      <c r="FS7" s="11">
        <f t="shared" si="15"/>
        <v>0</v>
      </c>
      <c r="FT7" s="11">
        <f t="shared" si="15"/>
        <v>0</v>
      </c>
      <c r="FU7" s="11">
        <f t="shared" si="15"/>
        <v>0</v>
      </c>
      <c r="FV7" s="11">
        <f t="shared" si="15"/>
        <v>0</v>
      </c>
      <c r="FW7" s="11">
        <f t="shared" si="15"/>
        <v>0</v>
      </c>
      <c r="FX7" s="11">
        <f t="shared" si="15"/>
        <v>0</v>
      </c>
      <c r="FY7" s="11">
        <f t="shared" si="15"/>
        <v>0</v>
      </c>
      <c r="FZ7" s="11">
        <f t="shared" si="15"/>
        <v>0</v>
      </c>
      <c r="GA7" s="11">
        <f t="shared" si="15"/>
        <v>0</v>
      </c>
      <c r="GB7" s="11">
        <f t="shared" si="15"/>
        <v>0</v>
      </c>
      <c r="GC7" s="11">
        <f t="shared" si="15"/>
        <v>0</v>
      </c>
      <c r="GD7" s="11">
        <f t="shared" si="15"/>
        <v>0</v>
      </c>
      <c r="GE7" s="11">
        <f t="shared" si="15"/>
        <v>0</v>
      </c>
      <c r="GF7" s="11">
        <f t="shared" si="15"/>
        <v>0</v>
      </c>
      <c r="GG7" s="11">
        <f t="shared" si="15"/>
        <v>0</v>
      </c>
      <c r="GH7" s="11">
        <f t="shared" si="15"/>
        <v>0</v>
      </c>
      <c r="GI7" s="11">
        <f t="shared" si="15"/>
        <v>0</v>
      </c>
      <c r="GJ7" s="11">
        <f t="shared" si="15"/>
        <v>0</v>
      </c>
      <c r="GK7" s="11">
        <f t="shared" si="15"/>
        <v>0</v>
      </c>
      <c r="GL7" s="11">
        <f t="shared" si="15"/>
        <v>0</v>
      </c>
      <c r="GM7" s="11">
        <f t="shared" ref="GM7:IX7" si="16">(GM6/12)*9</f>
        <v>0</v>
      </c>
      <c r="GN7" s="11">
        <f t="shared" si="16"/>
        <v>0</v>
      </c>
      <c r="GO7" s="11">
        <f t="shared" si="16"/>
        <v>0</v>
      </c>
      <c r="GP7" s="11">
        <f t="shared" si="16"/>
        <v>0</v>
      </c>
      <c r="GQ7" s="11">
        <f t="shared" si="16"/>
        <v>0</v>
      </c>
      <c r="GR7" s="11">
        <f t="shared" si="16"/>
        <v>0</v>
      </c>
      <c r="GS7" s="11">
        <f t="shared" si="16"/>
        <v>0</v>
      </c>
      <c r="GT7" s="11">
        <f t="shared" si="16"/>
        <v>0</v>
      </c>
      <c r="GU7" s="11">
        <f t="shared" si="16"/>
        <v>0</v>
      </c>
      <c r="GV7" s="11">
        <f t="shared" si="16"/>
        <v>0</v>
      </c>
      <c r="GW7" s="11">
        <f t="shared" si="16"/>
        <v>0</v>
      </c>
      <c r="GX7" s="11">
        <f t="shared" si="16"/>
        <v>0</v>
      </c>
      <c r="GY7" s="11">
        <f t="shared" si="16"/>
        <v>0</v>
      </c>
      <c r="GZ7" s="11">
        <f t="shared" si="16"/>
        <v>0</v>
      </c>
      <c r="HA7" s="11">
        <f t="shared" si="16"/>
        <v>0</v>
      </c>
      <c r="HB7" s="11">
        <f t="shared" si="16"/>
        <v>0</v>
      </c>
      <c r="HC7" s="11">
        <f t="shared" si="16"/>
        <v>0</v>
      </c>
      <c r="HD7" s="11">
        <f t="shared" si="16"/>
        <v>0</v>
      </c>
      <c r="HE7" s="11">
        <f t="shared" si="16"/>
        <v>0</v>
      </c>
      <c r="HF7" s="11">
        <f t="shared" si="16"/>
        <v>0</v>
      </c>
      <c r="HG7" s="11">
        <f t="shared" si="16"/>
        <v>0</v>
      </c>
      <c r="HH7" s="11">
        <f t="shared" si="16"/>
        <v>0</v>
      </c>
      <c r="HI7" s="11">
        <f t="shared" si="16"/>
        <v>0</v>
      </c>
      <c r="HJ7" s="11">
        <f t="shared" si="16"/>
        <v>0</v>
      </c>
      <c r="HK7" s="11">
        <f t="shared" si="16"/>
        <v>0</v>
      </c>
      <c r="HL7" s="11">
        <f t="shared" si="16"/>
        <v>0</v>
      </c>
      <c r="HM7" s="11">
        <f t="shared" si="16"/>
        <v>0</v>
      </c>
      <c r="HN7" s="11">
        <f t="shared" si="16"/>
        <v>0</v>
      </c>
      <c r="HO7" s="11">
        <f t="shared" si="16"/>
        <v>0</v>
      </c>
      <c r="HP7" s="11">
        <f t="shared" si="16"/>
        <v>0</v>
      </c>
      <c r="HQ7" s="11">
        <f t="shared" si="16"/>
        <v>0</v>
      </c>
      <c r="HR7" s="11">
        <f t="shared" si="16"/>
        <v>0</v>
      </c>
      <c r="HS7" s="11">
        <f t="shared" si="16"/>
        <v>0</v>
      </c>
      <c r="HT7" s="11">
        <f t="shared" si="16"/>
        <v>0</v>
      </c>
      <c r="HU7" s="11">
        <f t="shared" si="16"/>
        <v>0</v>
      </c>
      <c r="HV7" s="11">
        <f t="shared" si="16"/>
        <v>0</v>
      </c>
      <c r="HW7" s="11">
        <f t="shared" si="16"/>
        <v>0</v>
      </c>
      <c r="HX7" s="11">
        <f t="shared" si="16"/>
        <v>0</v>
      </c>
      <c r="HY7" s="11">
        <f t="shared" si="16"/>
        <v>0</v>
      </c>
      <c r="HZ7" s="11">
        <f t="shared" si="16"/>
        <v>0</v>
      </c>
      <c r="IA7" s="11">
        <f t="shared" si="16"/>
        <v>0</v>
      </c>
      <c r="IB7" s="11">
        <f t="shared" si="16"/>
        <v>0</v>
      </c>
      <c r="IC7" s="11">
        <f t="shared" si="16"/>
        <v>0</v>
      </c>
      <c r="ID7" s="11">
        <f t="shared" si="16"/>
        <v>0</v>
      </c>
      <c r="IE7" s="11">
        <f t="shared" si="16"/>
        <v>0</v>
      </c>
      <c r="IF7" s="11">
        <f t="shared" si="16"/>
        <v>0</v>
      </c>
      <c r="IG7" s="11">
        <f t="shared" si="16"/>
        <v>0</v>
      </c>
      <c r="IH7" s="11">
        <f t="shared" si="16"/>
        <v>0</v>
      </c>
      <c r="II7" s="11">
        <f t="shared" si="16"/>
        <v>0</v>
      </c>
      <c r="IJ7" s="11">
        <f t="shared" si="16"/>
        <v>0</v>
      </c>
      <c r="IK7" s="11">
        <f t="shared" si="16"/>
        <v>0</v>
      </c>
      <c r="IL7" s="11">
        <f t="shared" si="16"/>
        <v>0</v>
      </c>
      <c r="IM7" s="11">
        <f t="shared" si="16"/>
        <v>0</v>
      </c>
      <c r="IN7" s="11">
        <f t="shared" si="16"/>
        <v>0</v>
      </c>
      <c r="IO7" s="11">
        <f t="shared" si="16"/>
        <v>0</v>
      </c>
      <c r="IP7" s="11">
        <f t="shared" si="16"/>
        <v>0</v>
      </c>
      <c r="IQ7" s="11">
        <f t="shared" si="16"/>
        <v>0</v>
      </c>
      <c r="IR7" s="11">
        <f t="shared" si="16"/>
        <v>0</v>
      </c>
      <c r="IS7" s="11">
        <f t="shared" si="16"/>
        <v>0</v>
      </c>
      <c r="IT7" s="11">
        <f t="shared" si="16"/>
        <v>0</v>
      </c>
      <c r="IU7" s="11">
        <f t="shared" si="16"/>
        <v>0</v>
      </c>
      <c r="IV7" s="11">
        <f t="shared" si="16"/>
        <v>0</v>
      </c>
      <c r="IW7" s="11">
        <f t="shared" si="16"/>
        <v>0</v>
      </c>
      <c r="IX7" s="11">
        <f t="shared" si="16"/>
        <v>0</v>
      </c>
      <c r="IY7" s="11">
        <f t="shared" ref="IY7:LJ7" si="17">(IY6/12)*9</f>
        <v>0</v>
      </c>
      <c r="IZ7" s="11">
        <f t="shared" si="17"/>
        <v>0</v>
      </c>
      <c r="JA7" s="11">
        <f t="shared" si="17"/>
        <v>0</v>
      </c>
      <c r="JB7" s="11">
        <f t="shared" si="17"/>
        <v>0</v>
      </c>
      <c r="JC7" s="11">
        <f t="shared" si="17"/>
        <v>0</v>
      </c>
      <c r="JD7" s="11">
        <f t="shared" si="17"/>
        <v>0</v>
      </c>
      <c r="JE7" s="11">
        <f t="shared" si="17"/>
        <v>0</v>
      </c>
      <c r="JF7" s="11">
        <f t="shared" si="17"/>
        <v>0</v>
      </c>
      <c r="JG7" s="11">
        <f t="shared" si="17"/>
        <v>0</v>
      </c>
      <c r="JH7" s="11">
        <f t="shared" si="17"/>
        <v>0</v>
      </c>
      <c r="JI7" s="11">
        <f t="shared" si="17"/>
        <v>0</v>
      </c>
      <c r="JJ7" s="11">
        <f t="shared" si="17"/>
        <v>0</v>
      </c>
      <c r="JK7" s="11">
        <f t="shared" si="17"/>
        <v>0</v>
      </c>
      <c r="JL7" s="11">
        <f t="shared" si="17"/>
        <v>0</v>
      </c>
      <c r="JM7" s="11">
        <f t="shared" si="17"/>
        <v>0</v>
      </c>
      <c r="JN7" s="11">
        <f t="shared" si="17"/>
        <v>0</v>
      </c>
      <c r="JO7" s="11">
        <f t="shared" si="17"/>
        <v>0</v>
      </c>
      <c r="JP7" s="11">
        <f t="shared" si="17"/>
        <v>0</v>
      </c>
      <c r="JQ7" s="11">
        <f t="shared" si="17"/>
        <v>0</v>
      </c>
      <c r="JR7" s="11">
        <f t="shared" si="17"/>
        <v>0</v>
      </c>
      <c r="JS7" s="11">
        <f t="shared" si="17"/>
        <v>0</v>
      </c>
      <c r="JT7" s="11">
        <f t="shared" si="17"/>
        <v>0</v>
      </c>
      <c r="JU7" s="11">
        <f t="shared" si="17"/>
        <v>0</v>
      </c>
      <c r="JV7" s="11">
        <f t="shared" si="17"/>
        <v>37.5</v>
      </c>
      <c r="JW7" s="11">
        <f t="shared" si="17"/>
        <v>52.5</v>
      </c>
      <c r="JX7" s="11">
        <f t="shared" si="17"/>
        <v>22.5</v>
      </c>
      <c r="JY7" s="11">
        <f t="shared" si="17"/>
        <v>0</v>
      </c>
      <c r="JZ7" s="11">
        <f t="shared" si="17"/>
        <v>0</v>
      </c>
      <c r="KA7" s="11">
        <f t="shared" si="17"/>
        <v>0</v>
      </c>
      <c r="KB7" s="11">
        <f t="shared" si="17"/>
        <v>0</v>
      </c>
      <c r="KC7" s="11">
        <f t="shared" si="17"/>
        <v>0</v>
      </c>
      <c r="KD7" s="11">
        <f t="shared" si="17"/>
        <v>0</v>
      </c>
      <c r="KE7" s="11">
        <f t="shared" si="17"/>
        <v>0</v>
      </c>
      <c r="KF7" s="11">
        <f t="shared" si="17"/>
        <v>15</v>
      </c>
      <c r="KG7" s="11">
        <f t="shared" si="17"/>
        <v>0</v>
      </c>
      <c r="KH7" s="11">
        <f t="shared" si="17"/>
        <v>0</v>
      </c>
      <c r="KI7" s="11">
        <f t="shared" si="17"/>
        <v>0</v>
      </c>
      <c r="KJ7" s="11">
        <f t="shared" si="17"/>
        <v>37.5</v>
      </c>
      <c r="KK7" s="11">
        <f t="shared" si="17"/>
        <v>0</v>
      </c>
      <c r="KL7" s="11">
        <f t="shared" si="17"/>
        <v>0</v>
      </c>
      <c r="KM7" s="11">
        <f t="shared" si="17"/>
        <v>7.5</v>
      </c>
      <c r="KN7" s="11">
        <f t="shared" si="17"/>
        <v>3.75</v>
      </c>
      <c r="KO7" s="11">
        <f t="shared" si="17"/>
        <v>0</v>
      </c>
      <c r="KP7" s="11">
        <f t="shared" si="17"/>
        <v>0</v>
      </c>
      <c r="KQ7" s="11">
        <f t="shared" si="17"/>
        <v>0</v>
      </c>
      <c r="KR7" s="11">
        <f t="shared" si="17"/>
        <v>0</v>
      </c>
      <c r="KS7" s="11">
        <f t="shared" si="17"/>
        <v>75</v>
      </c>
      <c r="KT7" s="11">
        <f t="shared" si="17"/>
        <v>0</v>
      </c>
      <c r="KU7" s="11">
        <f t="shared" si="17"/>
        <v>75</v>
      </c>
      <c r="KV7" s="11">
        <f t="shared" si="17"/>
        <v>0</v>
      </c>
      <c r="KW7" s="11">
        <f t="shared" si="17"/>
        <v>0</v>
      </c>
      <c r="KX7" s="11">
        <f t="shared" si="17"/>
        <v>0</v>
      </c>
      <c r="KY7" s="11">
        <f t="shared" si="17"/>
        <v>0</v>
      </c>
      <c r="KZ7" s="11">
        <f t="shared" si="17"/>
        <v>18.75</v>
      </c>
      <c r="LA7" s="11">
        <f t="shared" si="17"/>
        <v>0</v>
      </c>
      <c r="LB7" s="11">
        <f t="shared" si="17"/>
        <v>0</v>
      </c>
      <c r="LC7" s="11">
        <f t="shared" si="17"/>
        <v>75</v>
      </c>
      <c r="LD7" s="11">
        <f t="shared" si="17"/>
        <v>0</v>
      </c>
      <c r="LE7" s="11">
        <f t="shared" si="17"/>
        <v>22.5</v>
      </c>
      <c r="LF7" s="11">
        <f t="shared" si="17"/>
        <v>56.25</v>
      </c>
      <c r="LG7" s="11">
        <f t="shared" si="17"/>
        <v>0</v>
      </c>
      <c r="LH7" s="11">
        <f t="shared" si="17"/>
        <v>37.5</v>
      </c>
      <c r="LI7" s="11">
        <f t="shared" si="17"/>
        <v>75</v>
      </c>
      <c r="LJ7" s="11">
        <f t="shared" si="17"/>
        <v>0</v>
      </c>
      <c r="LK7" s="11">
        <f t="shared" ref="LK7:MG7" si="18">(LK6/12)*9</f>
        <v>0</v>
      </c>
      <c r="LL7" s="11">
        <f t="shared" si="18"/>
        <v>0</v>
      </c>
      <c r="LM7" s="11">
        <f t="shared" si="18"/>
        <v>0</v>
      </c>
      <c r="LN7" s="11">
        <f t="shared" si="18"/>
        <v>60</v>
      </c>
      <c r="LO7" s="11">
        <f t="shared" si="18"/>
        <v>900</v>
      </c>
      <c r="LP7" s="11">
        <f t="shared" si="18"/>
        <v>0</v>
      </c>
      <c r="LQ7" s="11">
        <f t="shared" si="18"/>
        <v>0</v>
      </c>
      <c r="LR7" s="11">
        <f t="shared" si="18"/>
        <v>0</v>
      </c>
      <c r="LS7" s="11">
        <f t="shared" si="18"/>
        <v>0</v>
      </c>
      <c r="LT7" s="11">
        <f t="shared" si="18"/>
        <v>15</v>
      </c>
      <c r="LU7" s="11">
        <f t="shared" si="18"/>
        <v>37.5</v>
      </c>
      <c r="LV7" s="11">
        <f t="shared" si="18"/>
        <v>225</v>
      </c>
      <c r="LW7" s="11">
        <f t="shared" si="18"/>
        <v>0</v>
      </c>
      <c r="LX7" s="11">
        <f t="shared" si="18"/>
        <v>0</v>
      </c>
      <c r="LY7" s="11">
        <f t="shared" si="18"/>
        <v>150</v>
      </c>
      <c r="LZ7" s="11">
        <f t="shared" si="18"/>
        <v>7.5</v>
      </c>
      <c r="MA7" s="11">
        <f t="shared" si="18"/>
        <v>0</v>
      </c>
      <c r="MB7" s="11">
        <f t="shared" si="18"/>
        <v>75</v>
      </c>
      <c r="MC7" s="11">
        <f t="shared" si="18"/>
        <v>15</v>
      </c>
      <c r="MD7" s="11">
        <f t="shared" si="18"/>
        <v>0</v>
      </c>
      <c r="ME7" s="11">
        <f t="shared" si="18"/>
        <v>0</v>
      </c>
      <c r="MF7" s="11">
        <f t="shared" si="18"/>
        <v>63</v>
      </c>
      <c r="MG7" s="11">
        <f t="shared" si="18"/>
        <v>7.5</v>
      </c>
      <c r="MH7" s="11">
        <f t="shared" si="6"/>
        <v>2166.75</v>
      </c>
    </row>
    <row r="8" spans="1:346" ht="24.95" hidden="1" customHeight="1" x14ac:dyDescent="0.25">
      <c r="A8" s="14">
        <v>3.7</v>
      </c>
      <c r="B8" s="1" t="s">
        <v>347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>
        <v>0</v>
      </c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>
        <v>0</v>
      </c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>
        <v>0</v>
      </c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>
        <v>50</v>
      </c>
      <c r="JX8" s="10">
        <v>500</v>
      </c>
      <c r="JY8" s="10"/>
      <c r="JZ8" s="10"/>
      <c r="KA8" s="10">
        <v>0</v>
      </c>
      <c r="KB8" s="10"/>
      <c r="KC8" s="10"/>
      <c r="KD8" s="10">
        <v>500</v>
      </c>
      <c r="KE8" s="10"/>
      <c r="KF8" s="10">
        <v>50</v>
      </c>
      <c r="KG8" s="10"/>
      <c r="KH8" s="10"/>
      <c r="KI8" s="10"/>
      <c r="KJ8" s="10"/>
      <c r="KK8" s="10"/>
      <c r="KL8" s="10"/>
      <c r="KM8" s="10">
        <v>10</v>
      </c>
      <c r="KN8" s="10">
        <v>10</v>
      </c>
      <c r="KO8" s="10"/>
      <c r="KP8" s="10"/>
      <c r="KQ8" s="10"/>
      <c r="KR8" s="10">
        <v>2000</v>
      </c>
      <c r="KS8" s="10"/>
      <c r="KT8" s="10">
        <v>5</v>
      </c>
      <c r="KU8" s="10">
        <v>100</v>
      </c>
      <c r="KV8" s="10"/>
      <c r="KW8" s="10">
        <v>100</v>
      </c>
      <c r="KX8" s="10">
        <v>5</v>
      </c>
      <c r="KY8" s="10"/>
      <c r="KZ8" s="10"/>
      <c r="LA8" s="10"/>
      <c r="LB8" s="10">
        <v>50</v>
      </c>
      <c r="LC8" s="10">
        <v>720</v>
      </c>
      <c r="LD8" s="10"/>
      <c r="LE8" s="10">
        <v>100</v>
      </c>
      <c r="LF8" s="10">
        <v>50</v>
      </c>
      <c r="LG8" s="10"/>
      <c r="LH8" s="10">
        <v>30</v>
      </c>
      <c r="LI8" s="10"/>
      <c r="LJ8" s="10">
        <v>100</v>
      </c>
      <c r="LK8" s="10"/>
      <c r="LL8" s="10"/>
      <c r="LM8" s="10">
        <v>50</v>
      </c>
      <c r="LN8" s="10">
        <v>130</v>
      </c>
      <c r="LO8" s="10">
        <v>500</v>
      </c>
      <c r="LP8" s="10"/>
      <c r="LQ8" s="10"/>
      <c r="LR8" s="10"/>
      <c r="LS8" s="10"/>
      <c r="LT8" s="10"/>
      <c r="LU8" s="10">
        <v>150</v>
      </c>
      <c r="LV8" s="10">
        <v>100</v>
      </c>
      <c r="LW8" s="10"/>
      <c r="LX8" s="10"/>
      <c r="LY8" s="10">
        <v>100</v>
      </c>
      <c r="LZ8" s="10">
        <v>50</v>
      </c>
      <c r="MA8" s="10">
        <v>150</v>
      </c>
      <c r="MB8" s="10"/>
      <c r="MC8" s="10"/>
      <c r="MD8" s="10"/>
      <c r="ME8" s="10"/>
      <c r="MF8" s="10">
        <v>60</v>
      </c>
      <c r="MG8" s="10">
        <v>20</v>
      </c>
      <c r="MH8" s="10">
        <f t="shared" si="6"/>
        <v>5690</v>
      </c>
    </row>
    <row r="9" spans="1:346" s="7" customFormat="1" ht="24.95" hidden="1" customHeight="1" x14ac:dyDescent="0.25">
      <c r="A9" s="13">
        <v>4.2</v>
      </c>
      <c r="B9" s="6" t="s">
        <v>347</v>
      </c>
      <c r="C9" s="11">
        <f>(C8/12)*9</f>
        <v>0</v>
      </c>
      <c r="D9" s="11">
        <f t="shared" ref="D9:BO9" si="19">(D8/12)*9</f>
        <v>0</v>
      </c>
      <c r="E9" s="11">
        <f t="shared" si="19"/>
        <v>0</v>
      </c>
      <c r="F9" s="11">
        <f t="shared" si="19"/>
        <v>0</v>
      </c>
      <c r="G9" s="11">
        <f t="shared" si="19"/>
        <v>0</v>
      </c>
      <c r="H9" s="11">
        <f t="shared" si="19"/>
        <v>0</v>
      </c>
      <c r="I9" s="11">
        <f t="shared" si="19"/>
        <v>0</v>
      </c>
      <c r="J9" s="11">
        <f t="shared" si="19"/>
        <v>0</v>
      </c>
      <c r="K9" s="11">
        <f t="shared" si="19"/>
        <v>0</v>
      </c>
      <c r="L9" s="11">
        <f t="shared" si="19"/>
        <v>0</v>
      </c>
      <c r="M9" s="11">
        <f t="shared" si="19"/>
        <v>0</v>
      </c>
      <c r="N9" s="11">
        <f t="shared" si="19"/>
        <v>0</v>
      </c>
      <c r="O9" s="11">
        <f t="shared" si="19"/>
        <v>0</v>
      </c>
      <c r="P9" s="11">
        <f t="shared" si="19"/>
        <v>0</v>
      </c>
      <c r="Q9" s="11">
        <f t="shared" si="19"/>
        <v>0</v>
      </c>
      <c r="R9" s="11">
        <f t="shared" si="19"/>
        <v>0</v>
      </c>
      <c r="S9" s="11">
        <f t="shared" si="19"/>
        <v>0</v>
      </c>
      <c r="T9" s="11">
        <f t="shared" si="19"/>
        <v>0</v>
      </c>
      <c r="U9" s="11">
        <f t="shared" si="19"/>
        <v>0</v>
      </c>
      <c r="V9" s="11">
        <f t="shared" si="19"/>
        <v>0</v>
      </c>
      <c r="W9" s="11">
        <f t="shared" si="19"/>
        <v>0</v>
      </c>
      <c r="X9" s="11">
        <f t="shared" si="19"/>
        <v>0</v>
      </c>
      <c r="Y9" s="11">
        <f t="shared" si="19"/>
        <v>0</v>
      </c>
      <c r="Z9" s="11">
        <f t="shared" si="19"/>
        <v>0</v>
      </c>
      <c r="AA9" s="11">
        <f t="shared" si="19"/>
        <v>0</v>
      </c>
      <c r="AB9" s="11">
        <f t="shared" si="19"/>
        <v>0</v>
      </c>
      <c r="AC9" s="11">
        <f t="shared" si="19"/>
        <v>0</v>
      </c>
      <c r="AD9" s="11">
        <f t="shared" si="19"/>
        <v>0</v>
      </c>
      <c r="AE9" s="11">
        <f t="shared" si="19"/>
        <v>0</v>
      </c>
      <c r="AF9" s="11">
        <f t="shared" si="19"/>
        <v>0</v>
      </c>
      <c r="AG9" s="11">
        <f t="shared" si="19"/>
        <v>0</v>
      </c>
      <c r="AH9" s="11">
        <f t="shared" si="19"/>
        <v>0</v>
      </c>
      <c r="AI9" s="11">
        <f t="shared" si="19"/>
        <v>0</v>
      </c>
      <c r="AJ9" s="11">
        <f t="shared" si="19"/>
        <v>0</v>
      </c>
      <c r="AK9" s="11">
        <f t="shared" si="19"/>
        <v>0</v>
      </c>
      <c r="AL9" s="11">
        <f t="shared" si="19"/>
        <v>0</v>
      </c>
      <c r="AM9" s="11">
        <f t="shared" si="19"/>
        <v>0</v>
      </c>
      <c r="AN9" s="11">
        <f t="shared" si="19"/>
        <v>0</v>
      </c>
      <c r="AO9" s="11">
        <f t="shared" si="19"/>
        <v>0</v>
      </c>
      <c r="AP9" s="11">
        <f t="shared" si="19"/>
        <v>0</v>
      </c>
      <c r="AQ9" s="11">
        <f t="shared" si="19"/>
        <v>0</v>
      </c>
      <c r="AR9" s="11">
        <f t="shared" si="19"/>
        <v>0</v>
      </c>
      <c r="AS9" s="11">
        <f t="shared" si="19"/>
        <v>0</v>
      </c>
      <c r="AT9" s="11">
        <f t="shared" si="19"/>
        <v>0</v>
      </c>
      <c r="AU9" s="11">
        <f t="shared" si="19"/>
        <v>0</v>
      </c>
      <c r="AV9" s="11">
        <f t="shared" si="19"/>
        <v>0</v>
      </c>
      <c r="AW9" s="11">
        <f t="shared" si="19"/>
        <v>0</v>
      </c>
      <c r="AX9" s="11">
        <f t="shared" si="19"/>
        <v>0</v>
      </c>
      <c r="AY9" s="11">
        <f t="shared" si="19"/>
        <v>0</v>
      </c>
      <c r="AZ9" s="11">
        <f t="shared" si="19"/>
        <v>0</v>
      </c>
      <c r="BA9" s="11">
        <f t="shared" si="19"/>
        <v>0</v>
      </c>
      <c r="BB9" s="11">
        <f t="shared" si="19"/>
        <v>0</v>
      </c>
      <c r="BC9" s="11">
        <f t="shared" si="19"/>
        <v>0</v>
      </c>
      <c r="BD9" s="11">
        <f t="shared" si="19"/>
        <v>0</v>
      </c>
      <c r="BE9" s="11">
        <f t="shared" si="19"/>
        <v>0</v>
      </c>
      <c r="BF9" s="11">
        <f t="shared" si="19"/>
        <v>0</v>
      </c>
      <c r="BG9" s="11">
        <f t="shared" si="19"/>
        <v>0</v>
      </c>
      <c r="BH9" s="11">
        <f t="shared" si="19"/>
        <v>0</v>
      </c>
      <c r="BI9" s="11">
        <f t="shared" si="19"/>
        <v>0</v>
      </c>
      <c r="BJ9" s="11">
        <f t="shared" si="19"/>
        <v>0</v>
      </c>
      <c r="BK9" s="11">
        <f t="shared" si="19"/>
        <v>0</v>
      </c>
      <c r="BL9" s="11">
        <f t="shared" si="19"/>
        <v>0</v>
      </c>
      <c r="BM9" s="11">
        <f t="shared" si="19"/>
        <v>0</v>
      </c>
      <c r="BN9" s="11">
        <f t="shared" si="19"/>
        <v>0</v>
      </c>
      <c r="BO9" s="11">
        <f t="shared" si="19"/>
        <v>0</v>
      </c>
      <c r="BP9" s="11">
        <f t="shared" ref="BP9:EA9" si="20">(BP8/12)*9</f>
        <v>0</v>
      </c>
      <c r="BQ9" s="11">
        <f t="shared" si="20"/>
        <v>0</v>
      </c>
      <c r="BR9" s="11">
        <f t="shared" si="20"/>
        <v>0</v>
      </c>
      <c r="BS9" s="11">
        <f t="shared" si="20"/>
        <v>0</v>
      </c>
      <c r="BT9" s="11">
        <f t="shared" si="20"/>
        <v>0</v>
      </c>
      <c r="BU9" s="11">
        <f t="shared" si="20"/>
        <v>0</v>
      </c>
      <c r="BV9" s="11">
        <f t="shared" si="20"/>
        <v>0</v>
      </c>
      <c r="BW9" s="11">
        <f t="shared" si="20"/>
        <v>0</v>
      </c>
      <c r="BX9" s="11">
        <f t="shared" si="20"/>
        <v>0</v>
      </c>
      <c r="BY9" s="11">
        <f t="shared" si="20"/>
        <v>0</v>
      </c>
      <c r="BZ9" s="11">
        <f t="shared" si="20"/>
        <v>0</v>
      </c>
      <c r="CA9" s="11">
        <f t="shared" si="20"/>
        <v>0</v>
      </c>
      <c r="CB9" s="11">
        <f t="shared" si="20"/>
        <v>0</v>
      </c>
      <c r="CC9" s="11">
        <f t="shared" si="20"/>
        <v>0</v>
      </c>
      <c r="CD9" s="11">
        <f t="shared" si="20"/>
        <v>0</v>
      </c>
      <c r="CE9" s="11">
        <f t="shared" si="20"/>
        <v>0</v>
      </c>
      <c r="CF9" s="11">
        <f t="shared" si="20"/>
        <v>0</v>
      </c>
      <c r="CG9" s="11">
        <f t="shared" si="20"/>
        <v>0</v>
      </c>
      <c r="CH9" s="11">
        <f t="shared" si="20"/>
        <v>0</v>
      </c>
      <c r="CI9" s="11">
        <f t="shared" si="20"/>
        <v>0</v>
      </c>
      <c r="CJ9" s="11">
        <f t="shared" si="20"/>
        <v>0</v>
      </c>
      <c r="CK9" s="11">
        <f t="shared" si="20"/>
        <v>0</v>
      </c>
      <c r="CL9" s="11">
        <f t="shared" si="20"/>
        <v>0</v>
      </c>
      <c r="CM9" s="11">
        <f t="shared" si="20"/>
        <v>0</v>
      </c>
      <c r="CN9" s="11">
        <f t="shared" si="20"/>
        <v>0</v>
      </c>
      <c r="CO9" s="11">
        <f t="shared" si="20"/>
        <v>0</v>
      </c>
      <c r="CP9" s="11">
        <f t="shared" si="20"/>
        <v>0</v>
      </c>
      <c r="CQ9" s="11">
        <f t="shared" si="20"/>
        <v>0</v>
      </c>
      <c r="CR9" s="11">
        <f t="shared" si="20"/>
        <v>0</v>
      </c>
      <c r="CS9" s="11">
        <f t="shared" si="20"/>
        <v>0</v>
      </c>
      <c r="CT9" s="11">
        <f t="shared" si="20"/>
        <v>0</v>
      </c>
      <c r="CU9" s="11">
        <f t="shared" si="20"/>
        <v>0</v>
      </c>
      <c r="CV9" s="11">
        <f t="shared" si="20"/>
        <v>0</v>
      </c>
      <c r="CW9" s="11">
        <f t="shared" si="20"/>
        <v>0</v>
      </c>
      <c r="CX9" s="11">
        <f t="shared" si="20"/>
        <v>0</v>
      </c>
      <c r="CY9" s="11">
        <f t="shared" si="20"/>
        <v>0</v>
      </c>
      <c r="CZ9" s="11">
        <f t="shared" si="20"/>
        <v>0</v>
      </c>
      <c r="DA9" s="11">
        <f t="shared" si="20"/>
        <v>0</v>
      </c>
      <c r="DB9" s="11">
        <f t="shared" si="20"/>
        <v>0</v>
      </c>
      <c r="DC9" s="11">
        <f t="shared" si="20"/>
        <v>0</v>
      </c>
      <c r="DD9" s="11">
        <f t="shared" si="20"/>
        <v>0</v>
      </c>
      <c r="DE9" s="11">
        <f t="shared" si="20"/>
        <v>0</v>
      </c>
      <c r="DF9" s="11">
        <f t="shared" si="20"/>
        <v>0</v>
      </c>
      <c r="DG9" s="11">
        <f t="shared" si="20"/>
        <v>0</v>
      </c>
      <c r="DH9" s="11">
        <f t="shared" si="20"/>
        <v>0</v>
      </c>
      <c r="DI9" s="11">
        <f t="shared" si="20"/>
        <v>0</v>
      </c>
      <c r="DJ9" s="11">
        <f t="shared" si="20"/>
        <v>0</v>
      </c>
      <c r="DK9" s="11">
        <f t="shared" si="20"/>
        <v>0</v>
      </c>
      <c r="DL9" s="11">
        <f t="shared" si="20"/>
        <v>0</v>
      </c>
      <c r="DM9" s="11">
        <f t="shared" si="20"/>
        <v>0</v>
      </c>
      <c r="DN9" s="11">
        <f t="shared" si="20"/>
        <v>0</v>
      </c>
      <c r="DO9" s="11">
        <f t="shared" si="20"/>
        <v>0</v>
      </c>
      <c r="DP9" s="11">
        <f t="shared" si="20"/>
        <v>0</v>
      </c>
      <c r="DQ9" s="11">
        <f t="shared" si="20"/>
        <v>0</v>
      </c>
      <c r="DR9" s="11">
        <f t="shared" si="20"/>
        <v>0</v>
      </c>
      <c r="DS9" s="11">
        <f t="shared" si="20"/>
        <v>0</v>
      </c>
      <c r="DT9" s="11">
        <f t="shared" si="20"/>
        <v>0</v>
      </c>
      <c r="DU9" s="11">
        <f t="shared" si="20"/>
        <v>0</v>
      </c>
      <c r="DV9" s="11">
        <f t="shared" si="20"/>
        <v>0</v>
      </c>
      <c r="DW9" s="11">
        <f t="shared" si="20"/>
        <v>0</v>
      </c>
      <c r="DX9" s="11">
        <f t="shared" si="20"/>
        <v>0</v>
      </c>
      <c r="DY9" s="11">
        <f t="shared" si="20"/>
        <v>0</v>
      </c>
      <c r="DZ9" s="11">
        <f t="shared" si="20"/>
        <v>0</v>
      </c>
      <c r="EA9" s="11">
        <f t="shared" si="20"/>
        <v>0</v>
      </c>
      <c r="EB9" s="11">
        <f t="shared" ref="EB9:GM9" si="21">(EB8/12)*9</f>
        <v>0</v>
      </c>
      <c r="EC9" s="11">
        <f t="shared" si="21"/>
        <v>0</v>
      </c>
      <c r="ED9" s="11">
        <f t="shared" si="21"/>
        <v>0</v>
      </c>
      <c r="EE9" s="11">
        <f t="shared" si="21"/>
        <v>0</v>
      </c>
      <c r="EF9" s="11">
        <f t="shared" si="21"/>
        <v>0</v>
      </c>
      <c r="EG9" s="11">
        <f t="shared" si="21"/>
        <v>0</v>
      </c>
      <c r="EH9" s="11">
        <f t="shared" si="21"/>
        <v>0</v>
      </c>
      <c r="EI9" s="11">
        <f t="shared" si="21"/>
        <v>0</v>
      </c>
      <c r="EJ9" s="11">
        <f t="shared" si="21"/>
        <v>0</v>
      </c>
      <c r="EK9" s="11">
        <f t="shared" si="21"/>
        <v>0</v>
      </c>
      <c r="EL9" s="11">
        <f t="shared" si="21"/>
        <v>0</v>
      </c>
      <c r="EM9" s="11">
        <f t="shared" si="21"/>
        <v>0</v>
      </c>
      <c r="EN9" s="11">
        <f t="shared" si="21"/>
        <v>0</v>
      </c>
      <c r="EO9" s="11">
        <f t="shared" si="21"/>
        <v>0</v>
      </c>
      <c r="EP9" s="11">
        <f t="shared" si="21"/>
        <v>0</v>
      </c>
      <c r="EQ9" s="11">
        <f t="shared" si="21"/>
        <v>0</v>
      </c>
      <c r="ER9" s="11">
        <f t="shared" si="21"/>
        <v>0</v>
      </c>
      <c r="ES9" s="11">
        <f t="shared" si="21"/>
        <v>0</v>
      </c>
      <c r="ET9" s="11">
        <f t="shared" si="21"/>
        <v>0</v>
      </c>
      <c r="EU9" s="11">
        <f t="shared" si="21"/>
        <v>0</v>
      </c>
      <c r="EV9" s="11">
        <f t="shared" si="21"/>
        <v>0</v>
      </c>
      <c r="EW9" s="11">
        <f t="shared" si="21"/>
        <v>0</v>
      </c>
      <c r="EX9" s="11">
        <f t="shared" si="21"/>
        <v>0</v>
      </c>
      <c r="EY9" s="11">
        <f t="shared" si="21"/>
        <v>0</v>
      </c>
      <c r="EZ9" s="11">
        <f t="shared" si="21"/>
        <v>0</v>
      </c>
      <c r="FA9" s="11">
        <f t="shared" si="21"/>
        <v>0</v>
      </c>
      <c r="FB9" s="11">
        <f t="shared" si="21"/>
        <v>0</v>
      </c>
      <c r="FC9" s="11">
        <f t="shared" si="21"/>
        <v>0</v>
      </c>
      <c r="FD9" s="11">
        <f t="shared" si="21"/>
        <v>0</v>
      </c>
      <c r="FE9" s="11">
        <f t="shared" si="21"/>
        <v>0</v>
      </c>
      <c r="FF9" s="11">
        <f t="shared" si="21"/>
        <v>0</v>
      </c>
      <c r="FG9" s="11">
        <f t="shared" si="21"/>
        <v>0</v>
      </c>
      <c r="FH9" s="11">
        <f t="shared" si="21"/>
        <v>0</v>
      </c>
      <c r="FI9" s="11">
        <f t="shared" si="21"/>
        <v>0</v>
      </c>
      <c r="FJ9" s="11">
        <f t="shared" si="21"/>
        <v>0</v>
      </c>
      <c r="FK9" s="11">
        <f t="shared" si="21"/>
        <v>0</v>
      </c>
      <c r="FL9" s="11">
        <f t="shared" si="21"/>
        <v>0</v>
      </c>
      <c r="FM9" s="11">
        <f t="shared" si="21"/>
        <v>0</v>
      </c>
      <c r="FN9" s="11">
        <f t="shared" si="21"/>
        <v>0</v>
      </c>
      <c r="FO9" s="11">
        <f t="shared" si="21"/>
        <v>0</v>
      </c>
      <c r="FP9" s="11">
        <f t="shared" si="21"/>
        <v>0</v>
      </c>
      <c r="FQ9" s="11">
        <f t="shared" si="21"/>
        <v>0</v>
      </c>
      <c r="FR9" s="11">
        <f t="shared" si="21"/>
        <v>0</v>
      </c>
      <c r="FS9" s="11">
        <f t="shared" si="21"/>
        <v>0</v>
      </c>
      <c r="FT9" s="11">
        <f t="shared" si="21"/>
        <v>0</v>
      </c>
      <c r="FU9" s="11">
        <f t="shared" si="21"/>
        <v>0</v>
      </c>
      <c r="FV9" s="11">
        <f t="shared" si="21"/>
        <v>0</v>
      </c>
      <c r="FW9" s="11">
        <f t="shared" si="21"/>
        <v>0</v>
      </c>
      <c r="FX9" s="11">
        <f t="shared" si="21"/>
        <v>0</v>
      </c>
      <c r="FY9" s="11">
        <f t="shared" si="21"/>
        <v>0</v>
      </c>
      <c r="FZ9" s="11">
        <f t="shared" si="21"/>
        <v>0</v>
      </c>
      <c r="GA9" s="11">
        <f t="shared" si="21"/>
        <v>0</v>
      </c>
      <c r="GB9" s="11">
        <f t="shared" si="21"/>
        <v>0</v>
      </c>
      <c r="GC9" s="11">
        <f t="shared" si="21"/>
        <v>0</v>
      </c>
      <c r="GD9" s="11">
        <f t="shared" si="21"/>
        <v>0</v>
      </c>
      <c r="GE9" s="11">
        <f t="shared" si="21"/>
        <v>0</v>
      </c>
      <c r="GF9" s="11">
        <f t="shared" si="21"/>
        <v>0</v>
      </c>
      <c r="GG9" s="11">
        <f t="shared" si="21"/>
        <v>0</v>
      </c>
      <c r="GH9" s="11">
        <f t="shared" si="21"/>
        <v>0</v>
      </c>
      <c r="GI9" s="11">
        <f t="shared" si="21"/>
        <v>0</v>
      </c>
      <c r="GJ9" s="11">
        <f t="shared" si="21"/>
        <v>0</v>
      </c>
      <c r="GK9" s="11">
        <f t="shared" si="21"/>
        <v>0</v>
      </c>
      <c r="GL9" s="11">
        <f t="shared" si="21"/>
        <v>0</v>
      </c>
      <c r="GM9" s="11">
        <f t="shared" si="21"/>
        <v>0</v>
      </c>
      <c r="GN9" s="11">
        <f t="shared" ref="GN9:IY9" si="22">(GN8/12)*9</f>
        <v>0</v>
      </c>
      <c r="GO9" s="11">
        <f t="shared" si="22"/>
        <v>0</v>
      </c>
      <c r="GP9" s="11">
        <f t="shared" si="22"/>
        <v>0</v>
      </c>
      <c r="GQ9" s="11">
        <f t="shared" si="22"/>
        <v>0</v>
      </c>
      <c r="GR9" s="11">
        <f t="shared" si="22"/>
        <v>0</v>
      </c>
      <c r="GS9" s="11">
        <f t="shared" si="22"/>
        <v>0</v>
      </c>
      <c r="GT9" s="11">
        <f t="shared" si="22"/>
        <v>0</v>
      </c>
      <c r="GU9" s="11">
        <f t="shared" si="22"/>
        <v>0</v>
      </c>
      <c r="GV9" s="11">
        <f t="shared" si="22"/>
        <v>0</v>
      </c>
      <c r="GW9" s="11">
        <f t="shared" si="22"/>
        <v>0</v>
      </c>
      <c r="GX9" s="11">
        <f t="shared" si="22"/>
        <v>0</v>
      </c>
      <c r="GY9" s="11">
        <f t="shared" si="22"/>
        <v>0</v>
      </c>
      <c r="GZ9" s="11">
        <f t="shared" si="22"/>
        <v>0</v>
      </c>
      <c r="HA9" s="11">
        <f t="shared" si="22"/>
        <v>0</v>
      </c>
      <c r="HB9" s="11">
        <f t="shared" si="22"/>
        <v>0</v>
      </c>
      <c r="HC9" s="11">
        <f t="shared" si="22"/>
        <v>0</v>
      </c>
      <c r="HD9" s="11">
        <f t="shared" si="22"/>
        <v>0</v>
      </c>
      <c r="HE9" s="11">
        <f t="shared" si="22"/>
        <v>0</v>
      </c>
      <c r="HF9" s="11">
        <f t="shared" si="22"/>
        <v>0</v>
      </c>
      <c r="HG9" s="11">
        <f t="shared" si="22"/>
        <v>0</v>
      </c>
      <c r="HH9" s="11">
        <f t="shared" si="22"/>
        <v>0</v>
      </c>
      <c r="HI9" s="11">
        <f t="shared" si="22"/>
        <v>0</v>
      </c>
      <c r="HJ9" s="11">
        <f t="shared" si="22"/>
        <v>0</v>
      </c>
      <c r="HK9" s="11">
        <f t="shared" si="22"/>
        <v>0</v>
      </c>
      <c r="HL9" s="11">
        <f t="shared" si="22"/>
        <v>0</v>
      </c>
      <c r="HM9" s="11">
        <f t="shared" si="22"/>
        <v>0</v>
      </c>
      <c r="HN9" s="11">
        <f t="shared" si="22"/>
        <v>0</v>
      </c>
      <c r="HO9" s="11">
        <f t="shared" si="22"/>
        <v>0</v>
      </c>
      <c r="HP9" s="11">
        <f t="shared" si="22"/>
        <v>0</v>
      </c>
      <c r="HQ9" s="11">
        <f t="shared" si="22"/>
        <v>0</v>
      </c>
      <c r="HR9" s="11">
        <f t="shared" si="22"/>
        <v>0</v>
      </c>
      <c r="HS9" s="11">
        <f t="shared" si="22"/>
        <v>0</v>
      </c>
      <c r="HT9" s="11">
        <f t="shared" si="22"/>
        <v>0</v>
      </c>
      <c r="HU9" s="11">
        <f t="shared" si="22"/>
        <v>0</v>
      </c>
      <c r="HV9" s="11">
        <f t="shared" si="22"/>
        <v>0</v>
      </c>
      <c r="HW9" s="11">
        <f t="shared" si="22"/>
        <v>0</v>
      </c>
      <c r="HX9" s="11">
        <f t="shared" si="22"/>
        <v>0</v>
      </c>
      <c r="HY9" s="11">
        <f t="shared" si="22"/>
        <v>0</v>
      </c>
      <c r="HZ9" s="11">
        <f t="shared" si="22"/>
        <v>0</v>
      </c>
      <c r="IA9" s="11">
        <f t="shared" si="22"/>
        <v>0</v>
      </c>
      <c r="IB9" s="11">
        <f t="shared" si="22"/>
        <v>0</v>
      </c>
      <c r="IC9" s="11">
        <f t="shared" si="22"/>
        <v>0</v>
      </c>
      <c r="ID9" s="11">
        <f t="shared" si="22"/>
        <v>0</v>
      </c>
      <c r="IE9" s="11">
        <f t="shared" si="22"/>
        <v>0</v>
      </c>
      <c r="IF9" s="11">
        <f t="shared" si="22"/>
        <v>0</v>
      </c>
      <c r="IG9" s="11">
        <f t="shared" si="22"/>
        <v>0</v>
      </c>
      <c r="IH9" s="11">
        <f t="shared" si="22"/>
        <v>0</v>
      </c>
      <c r="II9" s="11">
        <f t="shared" si="22"/>
        <v>0</v>
      </c>
      <c r="IJ9" s="11">
        <f t="shared" si="22"/>
        <v>0</v>
      </c>
      <c r="IK9" s="11">
        <f t="shared" si="22"/>
        <v>0</v>
      </c>
      <c r="IL9" s="11">
        <f t="shared" si="22"/>
        <v>0</v>
      </c>
      <c r="IM9" s="11">
        <f t="shared" si="22"/>
        <v>0</v>
      </c>
      <c r="IN9" s="11">
        <f t="shared" si="22"/>
        <v>0</v>
      </c>
      <c r="IO9" s="11">
        <f t="shared" si="22"/>
        <v>0</v>
      </c>
      <c r="IP9" s="11">
        <f t="shared" si="22"/>
        <v>0</v>
      </c>
      <c r="IQ9" s="11">
        <f t="shared" si="22"/>
        <v>0</v>
      </c>
      <c r="IR9" s="11">
        <f t="shared" si="22"/>
        <v>0</v>
      </c>
      <c r="IS9" s="11">
        <f t="shared" si="22"/>
        <v>0</v>
      </c>
      <c r="IT9" s="11">
        <f t="shared" si="22"/>
        <v>0</v>
      </c>
      <c r="IU9" s="11">
        <f t="shared" si="22"/>
        <v>0</v>
      </c>
      <c r="IV9" s="11">
        <f t="shared" si="22"/>
        <v>0</v>
      </c>
      <c r="IW9" s="11">
        <f t="shared" si="22"/>
        <v>0</v>
      </c>
      <c r="IX9" s="11">
        <f t="shared" si="22"/>
        <v>0</v>
      </c>
      <c r="IY9" s="11">
        <f t="shared" si="22"/>
        <v>0</v>
      </c>
      <c r="IZ9" s="11">
        <f t="shared" ref="IZ9:LK9" si="23">(IZ8/12)*9</f>
        <v>0</v>
      </c>
      <c r="JA9" s="11">
        <f t="shared" si="23"/>
        <v>0</v>
      </c>
      <c r="JB9" s="11">
        <f t="shared" si="23"/>
        <v>0</v>
      </c>
      <c r="JC9" s="11">
        <f t="shared" si="23"/>
        <v>0</v>
      </c>
      <c r="JD9" s="11">
        <f t="shared" si="23"/>
        <v>0</v>
      </c>
      <c r="JE9" s="11">
        <f t="shared" si="23"/>
        <v>0</v>
      </c>
      <c r="JF9" s="11">
        <f t="shared" si="23"/>
        <v>0</v>
      </c>
      <c r="JG9" s="11">
        <f t="shared" si="23"/>
        <v>0</v>
      </c>
      <c r="JH9" s="11">
        <f t="shared" si="23"/>
        <v>0</v>
      </c>
      <c r="JI9" s="11">
        <f t="shared" si="23"/>
        <v>0</v>
      </c>
      <c r="JJ9" s="11">
        <f t="shared" si="23"/>
        <v>0</v>
      </c>
      <c r="JK9" s="11">
        <f t="shared" si="23"/>
        <v>0</v>
      </c>
      <c r="JL9" s="11">
        <f t="shared" si="23"/>
        <v>0</v>
      </c>
      <c r="JM9" s="11">
        <f t="shared" si="23"/>
        <v>0</v>
      </c>
      <c r="JN9" s="11">
        <f t="shared" si="23"/>
        <v>0</v>
      </c>
      <c r="JO9" s="11">
        <f t="shared" si="23"/>
        <v>0</v>
      </c>
      <c r="JP9" s="11">
        <f t="shared" si="23"/>
        <v>0</v>
      </c>
      <c r="JQ9" s="11">
        <f t="shared" si="23"/>
        <v>0</v>
      </c>
      <c r="JR9" s="11">
        <f t="shared" si="23"/>
        <v>0</v>
      </c>
      <c r="JS9" s="11">
        <f t="shared" si="23"/>
        <v>0</v>
      </c>
      <c r="JT9" s="11">
        <f t="shared" si="23"/>
        <v>0</v>
      </c>
      <c r="JU9" s="11">
        <f t="shared" si="23"/>
        <v>0</v>
      </c>
      <c r="JV9" s="11">
        <f t="shared" si="23"/>
        <v>0</v>
      </c>
      <c r="JW9" s="11">
        <f t="shared" si="23"/>
        <v>37.5</v>
      </c>
      <c r="JX9" s="11">
        <f t="shared" si="23"/>
        <v>375</v>
      </c>
      <c r="JY9" s="11">
        <f t="shared" si="23"/>
        <v>0</v>
      </c>
      <c r="JZ9" s="11">
        <f t="shared" si="23"/>
        <v>0</v>
      </c>
      <c r="KA9" s="11">
        <f t="shared" si="23"/>
        <v>0</v>
      </c>
      <c r="KB9" s="11">
        <f t="shared" si="23"/>
        <v>0</v>
      </c>
      <c r="KC9" s="11">
        <f t="shared" si="23"/>
        <v>0</v>
      </c>
      <c r="KD9" s="11">
        <f t="shared" si="23"/>
        <v>375</v>
      </c>
      <c r="KE9" s="11">
        <f t="shared" si="23"/>
        <v>0</v>
      </c>
      <c r="KF9" s="11">
        <f t="shared" si="23"/>
        <v>37.5</v>
      </c>
      <c r="KG9" s="11">
        <f t="shared" si="23"/>
        <v>0</v>
      </c>
      <c r="KH9" s="11">
        <f t="shared" si="23"/>
        <v>0</v>
      </c>
      <c r="KI9" s="11">
        <f t="shared" si="23"/>
        <v>0</v>
      </c>
      <c r="KJ9" s="11">
        <f t="shared" si="23"/>
        <v>0</v>
      </c>
      <c r="KK9" s="11">
        <f t="shared" si="23"/>
        <v>0</v>
      </c>
      <c r="KL9" s="11">
        <f t="shared" si="23"/>
        <v>0</v>
      </c>
      <c r="KM9" s="11">
        <f t="shared" si="23"/>
        <v>7.5</v>
      </c>
      <c r="KN9" s="11">
        <f t="shared" si="23"/>
        <v>7.5</v>
      </c>
      <c r="KO9" s="11">
        <f t="shared" si="23"/>
        <v>0</v>
      </c>
      <c r="KP9" s="11">
        <f t="shared" si="23"/>
        <v>0</v>
      </c>
      <c r="KQ9" s="11">
        <f t="shared" si="23"/>
        <v>0</v>
      </c>
      <c r="KR9" s="11">
        <f t="shared" si="23"/>
        <v>1500</v>
      </c>
      <c r="KS9" s="11">
        <f t="shared" si="23"/>
        <v>0</v>
      </c>
      <c r="KT9" s="11">
        <f t="shared" si="23"/>
        <v>3.75</v>
      </c>
      <c r="KU9" s="11">
        <f t="shared" si="23"/>
        <v>75</v>
      </c>
      <c r="KV9" s="11">
        <f t="shared" si="23"/>
        <v>0</v>
      </c>
      <c r="KW9" s="11">
        <f t="shared" si="23"/>
        <v>75</v>
      </c>
      <c r="KX9" s="11">
        <f t="shared" si="23"/>
        <v>3.75</v>
      </c>
      <c r="KY9" s="11">
        <f t="shared" si="23"/>
        <v>0</v>
      </c>
      <c r="KZ9" s="11">
        <f t="shared" si="23"/>
        <v>0</v>
      </c>
      <c r="LA9" s="11">
        <f t="shared" si="23"/>
        <v>0</v>
      </c>
      <c r="LB9" s="11">
        <f t="shared" si="23"/>
        <v>37.5</v>
      </c>
      <c r="LC9" s="11">
        <f t="shared" si="23"/>
        <v>540</v>
      </c>
      <c r="LD9" s="11">
        <f t="shared" si="23"/>
        <v>0</v>
      </c>
      <c r="LE9" s="11">
        <f t="shared" si="23"/>
        <v>75</v>
      </c>
      <c r="LF9" s="11">
        <f t="shared" si="23"/>
        <v>37.5</v>
      </c>
      <c r="LG9" s="11">
        <f t="shared" si="23"/>
        <v>0</v>
      </c>
      <c r="LH9" s="11">
        <f t="shared" si="23"/>
        <v>22.5</v>
      </c>
      <c r="LI9" s="11">
        <f t="shared" si="23"/>
        <v>0</v>
      </c>
      <c r="LJ9" s="11">
        <f t="shared" si="23"/>
        <v>75</v>
      </c>
      <c r="LK9" s="11">
        <f t="shared" si="23"/>
        <v>0</v>
      </c>
      <c r="LL9" s="11">
        <f t="shared" ref="LL9:MG9" si="24">(LL8/12)*9</f>
        <v>0</v>
      </c>
      <c r="LM9" s="11">
        <f t="shared" si="24"/>
        <v>37.5</v>
      </c>
      <c r="LN9" s="11">
        <f t="shared" si="24"/>
        <v>97.5</v>
      </c>
      <c r="LO9" s="11">
        <f t="shared" si="24"/>
        <v>375</v>
      </c>
      <c r="LP9" s="11">
        <f t="shared" si="24"/>
        <v>0</v>
      </c>
      <c r="LQ9" s="11">
        <f t="shared" si="24"/>
        <v>0</v>
      </c>
      <c r="LR9" s="11">
        <f t="shared" si="24"/>
        <v>0</v>
      </c>
      <c r="LS9" s="11">
        <f t="shared" si="24"/>
        <v>0</v>
      </c>
      <c r="LT9" s="11">
        <f t="shared" si="24"/>
        <v>0</v>
      </c>
      <c r="LU9" s="11">
        <f t="shared" si="24"/>
        <v>112.5</v>
      </c>
      <c r="LV9" s="11">
        <f t="shared" si="24"/>
        <v>75</v>
      </c>
      <c r="LW9" s="11">
        <f t="shared" si="24"/>
        <v>0</v>
      </c>
      <c r="LX9" s="11">
        <f t="shared" si="24"/>
        <v>0</v>
      </c>
      <c r="LY9" s="11">
        <f t="shared" si="24"/>
        <v>75</v>
      </c>
      <c r="LZ9" s="11">
        <f t="shared" si="24"/>
        <v>37.5</v>
      </c>
      <c r="MA9" s="11">
        <f t="shared" si="24"/>
        <v>112.5</v>
      </c>
      <c r="MB9" s="11">
        <f t="shared" si="24"/>
        <v>0</v>
      </c>
      <c r="MC9" s="11">
        <f t="shared" si="24"/>
        <v>0</v>
      </c>
      <c r="MD9" s="11">
        <f t="shared" si="24"/>
        <v>0</v>
      </c>
      <c r="ME9" s="11">
        <f t="shared" si="24"/>
        <v>0</v>
      </c>
      <c r="MF9" s="11">
        <f t="shared" si="24"/>
        <v>45</v>
      </c>
      <c r="MG9" s="11">
        <f t="shared" si="24"/>
        <v>15</v>
      </c>
      <c r="MH9" s="11">
        <f t="shared" si="6"/>
        <v>4267.5</v>
      </c>
    </row>
    <row r="10" spans="1:346" ht="24.95" hidden="1" customHeight="1" x14ac:dyDescent="0.25">
      <c r="A10" s="14">
        <v>4.7</v>
      </c>
      <c r="B10" s="1" t="s">
        <v>348</v>
      </c>
      <c r="C10" s="10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>
        <v>0</v>
      </c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>
        <v>0</v>
      </c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>
        <v>0</v>
      </c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>
        <v>0</v>
      </c>
      <c r="KB10" s="10"/>
      <c r="KC10" s="10"/>
      <c r="KD10" s="10">
        <v>300</v>
      </c>
      <c r="KE10" s="10"/>
      <c r="KF10" s="10"/>
      <c r="KG10" s="10"/>
      <c r="KH10" s="10"/>
      <c r="KI10" s="10"/>
      <c r="KJ10" s="10"/>
      <c r="KK10" s="10"/>
      <c r="KL10" s="10"/>
      <c r="KM10" s="10">
        <v>10</v>
      </c>
      <c r="KN10" s="10"/>
      <c r="KO10" s="10"/>
      <c r="KP10" s="10"/>
      <c r="KQ10" s="10"/>
      <c r="KR10" s="10">
        <v>500</v>
      </c>
      <c r="KS10" s="10"/>
      <c r="KT10" s="10"/>
      <c r="KU10" s="10">
        <v>100</v>
      </c>
      <c r="KV10" s="10"/>
      <c r="KW10" s="10">
        <v>100</v>
      </c>
      <c r="KX10" s="10">
        <v>5</v>
      </c>
      <c r="KY10" s="10"/>
      <c r="KZ10" s="10"/>
      <c r="LA10" s="10"/>
      <c r="LB10" s="10"/>
      <c r="LC10" s="10"/>
      <c r="LD10" s="10"/>
      <c r="LE10" s="10">
        <v>40</v>
      </c>
      <c r="LF10" s="10">
        <v>50</v>
      </c>
      <c r="LG10" s="10"/>
      <c r="LH10" s="10">
        <v>20</v>
      </c>
      <c r="LI10" s="10">
        <v>100</v>
      </c>
      <c r="LJ10" s="10"/>
      <c r="LK10" s="10"/>
      <c r="LL10" s="10"/>
      <c r="LM10" s="10"/>
      <c r="LN10" s="10"/>
      <c r="LO10" s="10">
        <v>50</v>
      </c>
      <c r="LP10" s="10"/>
      <c r="LQ10" s="10"/>
      <c r="LR10" s="10"/>
      <c r="LS10" s="10"/>
      <c r="LT10" s="10"/>
      <c r="LU10" s="10"/>
      <c r="LV10" s="10">
        <v>50</v>
      </c>
      <c r="LW10" s="10"/>
      <c r="LX10" s="10">
        <v>20</v>
      </c>
      <c r="LY10" s="10">
        <v>100</v>
      </c>
      <c r="LZ10" s="10">
        <v>10</v>
      </c>
      <c r="MA10" s="10">
        <v>100</v>
      </c>
      <c r="MB10" s="10"/>
      <c r="MC10" s="10"/>
      <c r="MD10" s="10"/>
      <c r="ME10" s="10"/>
      <c r="MF10" s="10"/>
      <c r="MG10" s="10"/>
      <c r="MH10" s="10">
        <f t="shared" si="6"/>
        <v>1555</v>
      </c>
    </row>
    <row r="11" spans="1:346" s="7" customFormat="1" ht="24.95" hidden="1" customHeight="1" x14ac:dyDescent="0.25">
      <c r="A11" s="13">
        <v>5.2</v>
      </c>
      <c r="B11" s="6" t="s">
        <v>348</v>
      </c>
      <c r="C11" s="11">
        <f>(C10/12)*9</f>
        <v>0</v>
      </c>
      <c r="D11" s="11">
        <f t="shared" ref="D11:BO11" si="25">(D10/12)*9</f>
        <v>0</v>
      </c>
      <c r="E11" s="11">
        <f t="shared" si="25"/>
        <v>0</v>
      </c>
      <c r="F11" s="11">
        <f t="shared" si="25"/>
        <v>0</v>
      </c>
      <c r="G11" s="11">
        <f t="shared" si="25"/>
        <v>0</v>
      </c>
      <c r="H11" s="11">
        <f t="shared" si="25"/>
        <v>0</v>
      </c>
      <c r="I11" s="11">
        <f t="shared" si="25"/>
        <v>0</v>
      </c>
      <c r="J11" s="11">
        <f t="shared" si="25"/>
        <v>0</v>
      </c>
      <c r="K11" s="11">
        <f t="shared" si="25"/>
        <v>0</v>
      </c>
      <c r="L11" s="11">
        <f t="shared" si="25"/>
        <v>0</v>
      </c>
      <c r="M11" s="11">
        <f t="shared" si="25"/>
        <v>0</v>
      </c>
      <c r="N11" s="11">
        <f t="shared" si="25"/>
        <v>0</v>
      </c>
      <c r="O11" s="11">
        <f t="shared" si="25"/>
        <v>0</v>
      </c>
      <c r="P11" s="11">
        <f t="shared" si="25"/>
        <v>0</v>
      </c>
      <c r="Q11" s="11">
        <f t="shared" si="25"/>
        <v>0</v>
      </c>
      <c r="R11" s="11">
        <f t="shared" si="25"/>
        <v>0</v>
      </c>
      <c r="S11" s="11">
        <f t="shared" si="25"/>
        <v>0</v>
      </c>
      <c r="T11" s="11">
        <f t="shared" si="25"/>
        <v>0</v>
      </c>
      <c r="U11" s="11">
        <f t="shared" si="25"/>
        <v>0</v>
      </c>
      <c r="V11" s="11">
        <f t="shared" si="25"/>
        <v>0</v>
      </c>
      <c r="W11" s="11">
        <f t="shared" si="25"/>
        <v>0</v>
      </c>
      <c r="X11" s="11">
        <f t="shared" si="25"/>
        <v>0</v>
      </c>
      <c r="Y11" s="11">
        <f t="shared" si="25"/>
        <v>0</v>
      </c>
      <c r="Z11" s="11">
        <f t="shared" si="25"/>
        <v>0</v>
      </c>
      <c r="AA11" s="11">
        <f t="shared" si="25"/>
        <v>0</v>
      </c>
      <c r="AB11" s="11">
        <f t="shared" si="25"/>
        <v>0</v>
      </c>
      <c r="AC11" s="11">
        <f t="shared" si="25"/>
        <v>0</v>
      </c>
      <c r="AD11" s="11">
        <f t="shared" si="25"/>
        <v>0</v>
      </c>
      <c r="AE11" s="11">
        <f t="shared" si="25"/>
        <v>0</v>
      </c>
      <c r="AF11" s="11">
        <f t="shared" si="25"/>
        <v>0</v>
      </c>
      <c r="AG11" s="11">
        <f t="shared" si="25"/>
        <v>0</v>
      </c>
      <c r="AH11" s="11">
        <f t="shared" si="25"/>
        <v>0</v>
      </c>
      <c r="AI11" s="11">
        <f t="shared" si="25"/>
        <v>0</v>
      </c>
      <c r="AJ11" s="11">
        <f t="shared" si="25"/>
        <v>0</v>
      </c>
      <c r="AK11" s="11">
        <f t="shared" si="25"/>
        <v>0</v>
      </c>
      <c r="AL11" s="11">
        <f t="shared" si="25"/>
        <v>0</v>
      </c>
      <c r="AM11" s="11">
        <f t="shared" si="25"/>
        <v>0</v>
      </c>
      <c r="AN11" s="11">
        <f t="shared" si="25"/>
        <v>0</v>
      </c>
      <c r="AO11" s="11">
        <f t="shared" si="25"/>
        <v>0</v>
      </c>
      <c r="AP11" s="11">
        <f t="shared" si="25"/>
        <v>0</v>
      </c>
      <c r="AQ11" s="11">
        <f t="shared" si="25"/>
        <v>0</v>
      </c>
      <c r="AR11" s="11">
        <f t="shared" si="25"/>
        <v>0</v>
      </c>
      <c r="AS11" s="11">
        <f t="shared" si="25"/>
        <v>0</v>
      </c>
      <c r="AT11" s="11">
        <f t="shared" si="25"/>
        <v>0</v>
      </c>
      <c r="AU11" s="11">
        <f t="shared" si="25"/>
        <v>0</v>
      </c>
      <c r="AV11" s="11">
        <f t="shared" si="25"/>
        <v>0</v>
      </c>
      <c r="AW11" s="11">
        <f t="shared" si="25"/>
        <v>0</v>
      </c>
      <c r="AX11" s="11">
        <f t="shared" si="25"/>
        <v>0</v>
      </c>
      <c r="AY11" s="11">
        <f t="shared" si="25"/>
        <v>0</v>
      </c>
      <c r="AZ11" s="11">
        <f t="shared" si="25"/>
        <v>0</v>
      </c>
      <c r="BA11" s="11">
        <f t="shared" si="25"/>
        <v>0</v>
      </c>
      <c r="BB11" s="11">
        <f t="shared" si="25"/>
        <v>0</v>
      </c>
      <c r="BC11" s="11">
        <f t="shared" si="25"/>
        <v>0</v>
      </c>
      <c r="BD11" s="11">
        <f t="shared" si="25"/>
        <v>0</v>
      </c>
      <c r="BE11" s="11">
        <f t="shared" si="25"/>
        <v>0</v>
      </c>
      <c r="BF11" s="11">
        <f t="shared" si="25"/>
        <v>0</v>
      </c>
      <c r="BG11" s="11">
        <f t="shared" si="25"/>
        <v>0</v>
      </c>
      <c r="BH11" s="11">
        <f t="shared" si="25"/>
        <v>0</v>
      </c>
      <c r="BI11" s="11">
        <f t="shared" si="25"/>
        <v>0</v>
      </c>
      <c r="BJ11" s="11">
        <f t="shared" si="25"/>
        <v>0</v>
      </c>
      <c r="BK11" s="11">
        <f t="shared" si="25"/>
        <v>0</v>
      </c>
      <c r="BL11" s="11">
        <f t="shared" si="25"/>
        <v>0</v>
      </c>
      <c r="BM11" s="11">
        <f t="shared" si="25"/>
        <v>0</v>
      </c>
      <c r="BN11" s="11">
        <f t="shared" si="25"/>
        <v>0</v>
      </c>
      <c r="BO11" s="11">
        <f t="shared" si="25"/>
        <v>0</v>
      </c>
      <c r="BP11" s="11">
        <f t="shared" ref="BP11:EA11" si="26">(BP10/12)*9</f>
        <v>0</v>
      </c>
      <c r="BQ11" s="11">
        <f t="shared" si="26"/>
        <v>0</v>
      </c>
      <c r="BR11" s="11">
        <f t="shared" si="26"/>
        <v>0</v>
      </c>
      <c r="BS11" s="11">
        <f t="shared" si="26"/>
        <v>0</v>
      </c>
      <c r="BT11" s="11">
        <f t="shared" si="26"/>
        <v>0</v>
      </c>
      <c r="BU11" s="11">
        <f t="shared" si="26"/>
        <v>0</v>
      </c>
      <c r="BV11" s="11">
        <f t="shared" si="26"/>
        <v>0</v>
      </c>
      <c r="BW11" s="11">
        <f t="shared" si="26"/>
        <v>0</v>
      </c>
      <c r="BX11" s="11">
        <f t="shared" si="26"/>
        <v>0</v>
      </c>
      <c r="BY11" s="11">
        <f t="shared" si="26"/>
        <v>0</v>
      </c>
      <c r="BZ11" s="11">
        <f t="shared" si="26"/>
        <v>0</v>
      </c>
      <c r="CA11" s="11">
        <f t="shared" si="26"/>
        <v>0</v>
      </c>
      <c r="CB11" s="11">
        <f t="shared" si="26"/>
        <v>0</v>
      </c>
      <c r="CC11" s="11">
        <f t="shared" si="26"/>
        <v>0</v>
      </c>
      <c r="CD11" s="11">
        <f t="shared" si="26"/>
        <v>0</v>
      </c>
      <c r="CE11" s="11">
        <f t="shared" si="26"/>
        <v>0</v>
      </c>
      <c r="CF11" s="11">
        <f t="shared" si="26"/>
        <v>0</v>
      </c>
      <c r="CG11" s="11">
        <f t="shared" si="26"/>
        <v>0</v>
      </c>
      <c r="CH11" s="11">
        <f t="shared" si="26"/>
        <v>0</v>
      </c>
      <c r="CI11" s="11">
        <f t="shared" si="26"/>
        <v>0</v>
      </c>
      <c r="CJ11" s="11">
        <f t="shared" si="26"/>
        <v>0</v>
      </c>
      <c r="CK11" s="11">
        <f t="shared" si="26"/>
        <v>0</v>
      </c>
      <c r="CL11" s="11">
        <f t="shared" si="26"/>
        <v>0</v>
      </c>
      <c r="CM11" s="11">
        <f t="shared" si="26"/>
        <v>0</v>
      </c>
      <c r="CN11" s="11">
        <f t="shared" si="26"/>
        <v>0</v>
      </c>
      <c r="CO11" s="11">
        <f t="shared" si="26"/>
        <v>0</v>
      </c>
      <c r="CP11" s="11">
        <f t="shared" si="26"/>
        <v>0</v>
      </c>
      <c r="CQ11" s="11">
        <f t="shared" si="26"/>
        <v>0</v>
      </c>
      <c r="CR11" s="11">
        <f t="shared" si="26"/>
        <v>0</v>
      </c>
      <c r="CS11" s="11">
        <f t="shared" si="26"/>
        <v>0</v>
      </c>
      <c r="CT11" s="11">
        <f t="shared" si="26"/>
        <v>0</v>
      </c>
      <c r="CU11" s="11">
        <f t="shared" si="26"/>
        <v>0</v>
      </c>
      <c r="CV11" s="11">
        <f t="shared" si="26"/>
        <v>0</v>
      </c>
      <c r="CW11" s="11">
        <f t="shared" si="26"/>
        <v>0</v>
      </c>
      <c r="CX11" s="11">
        <f t="shared" si="26"/>
        <v>0</v>
      </c>
      <c r="CY11" s="11">
        <f t="shared" si="26"/>
        <v>0</v>
      </c>
      <c r="CZ11" s="11">
        <f t="shared" si="26"/>
        <v>0</v>
      </c>
      <c r="DA11" s="11">
        <f t="shared" si="26"/>
        <v>0</v>
      </c>
      <c r="DB11" s="11">
        <f t="shared" si="26"/>
        <v>0</v>
      </c>
      <c r="DC11" s="11">
        <f t="shared" si="26"/>
        <v>0</v>
      </c>
      <c r="DD11" s="11">
        <f t="shared" si="26"/>
        <v>0</v>
      </c>
      <c r="DE11" s="11">
        <f t="shared" si="26"/>
        <v>0</v>
      </c>
      <c r="DF11" s="11">
        <f t="shared" si="26"/>
        <v>0</v>
      </c>
      <c r="DG11" s="11">
        <f t="shared" si="26"/>
        <v>0</v>
      </c>
      <c r="DH11" s="11">
        <f t="shared" si="26"/>
        <v>0</v>
      </c>
      <c r="DI11" s="11">
        <f t="shared" si="26"/>
        <v>0</v>
      </c>
      <c r="DJ11" s="11">
        <f t="shared" si="26"/>
        <v>0</v>
      </c>
      <c r="DK11" s="11">
        <f t="shared" si="26"/>
        <v>0</v>
      </c>
      <c r="DL11" s="11">
        <f t="shared" si="26"/>
        <v>0</v>
      </c>
      <c r="DM11" s="11">
        <f t="shared" si="26"/>
        <v>0</v>
      </c>
      <c r="DN11" s="11">
        <f t="shared" si="26"/>
        <v>0</v>
      </c>
      <c r="DO11" s="11">
        <f t="shared" si="26"/>
        <v>0</v>
      </c>
      <c r="DP11" s="11">
        <f t="shared" si="26"/>
        <v>0</v>
      </c>
      <c r="DQ11" s="11">
        <f t="shared" si="26"/>
        <v>0</v>
      </c>
      <c r="DR11" s="11">
        <f t="shared" si="26"/>
        <v>0</v>
      </c>
      <c r="DS11" s="11">
        <f t="shared" si="26"/>
        <v>0</v>
      </c>
      <c r="DT11" s="11">
        <f t="shared" si="26"/>
        <v>0</v>
      </c>
      <c r="DU11" s="11">
        <f t="shared" si="26"/>
        <v>0</v>
      </c>
      <c r="DV11" s="11">
        <f t="shared" si="26"/>
        <v>0</v>
      </c>
      <c r="DW11" s="11">
        <f t="shared" si="26"/>
        <v>0</v>
      </c>
      <c r="DX11" s="11">
        <f t="shared" si="26"/>
        <v>0</v>
      </c>
      <c r="DY11" s="11">
        <f t="shared" si="26"/>
        <v>0</v>
      </c>
      <c r="DZ11" s="11">
        <f t="shared" si="26"/>
        <v>0</v>
      </c>
      <c r="EA11" s="11">
        <f t="shared" si="26"/>
        <v>0</v>
      </c>
      <c r="EB11" s="11">
        <f t="shared" ref="EB11:GM11" si="27">(EB10/12)*9</f>
        <v>0</v>
      </c>
      <c r="EC11" s="11">
        <f t="shared" si="27"/>
        <v>0</v>
      </c>
      <c r="ED11" s="11">
        <f t="shared" si="27"/>
        <v>0</v>
      </c>
      <c r="EE11" s="11">
        <f t="shared" si="27"/>
        <v>0</v>
      </c>
      <c r="EF11" s="11">
        <f t="shared" si="27"/>
        <v>0</v>
      </c>
      <c r="EG11" s="11">
        <f t="shared" si="27"/>
        <v>0</v>
      </c>
      <c r="EH11" s="11">
        <f t="shared" si="27"/>
        <v>0</v>
      </c>
      <c r="EI11" s="11">
        <f t="shared" si="27"/>
        <v>0</v>
      </c>
      <c r="EJ11" s="11">
        <f t="shared" si="27"/>
        <v>0</v>
      </c>
      <c r="EK11" s="11">
        <f t="shared" si="27"/>
        <v>0</v>
      </c>
      <c r="EL11" s="11">
        <f t="shared" si="27"/>
        <v>0</v>
      </c>
      <c r="EM11" s="11">
        <f t="shared" si="27"/>
        <v>0</v>
      </c>
      <c r="EN11" s="11">
        <f t="shared" si="27"/>
        <v>0</v>
      </c>
      <c r="EO11" s="11">
        <f t="shared" si="27"/>
        <v>0</v>
      </c>
      <c r="EP11" s="11">
        <f t="shared" si="27"/>
        <v>0</v>
      </c>
      <c r="EQ11" s="11">
        <f t="shared" si="27"/>
        <v>0</v>
      </c>
      <c r="ER11" s="11">
        <f t="shared" si="27"/>
        <v>0</v>
      </c>
      <c r="ES11" s="11">
        <f t="shared" si="27"/>
        <v>0</v>
      </c>
      <c r="ET11" s="11">
        <f t="shared" si="27"/>
        <v>0</v>
      </c>
      <c r="EU11" s="11">
        <f t="shared" si="27"/>
        <v>0</v>
      </c>
      <c r="EV11" s="11">
        <f t="shared" si="27"/>
        <v>0</v>
      </c>
      <c r="EW11" s="11">
        <f t="shared" si="27"/>
        <v>0</v>
      </c>
      <c r="EX11" s="11">
        <f t="shared" si="27"/>
        <v>0</v>
      </c>
      <c r="EY11" s="11">
        <f t="shared" si="27"/>
        <v>0</v>
      </c>
      <c r="EZ11" s="11">
        <f t="shared" si="27"/>
        <v>0</v>
      </c>
      <c r="FA11" s="11">
        <f t="shared" si="27"/>
        <v>0</v>
      </c>
      <c r="FB11" s="11">
        <f t="shared" si="27"/>
        <v>0</v>
      </c>
      <c r="FC11" s="11">
        <f t="shared" si="27"/>
        <v>0</v>
      </c>
      <c r="FD11" s="11">
        <f t="shared" si="27"/>
        <v>0</v>
      </c>
      <c r="FE11" s="11">
        <f t="shared" si="27"/>
        <v>0</v>
      </c>
      <c r="FF11" s="11">
        <f t="shared" si="27"/>
        <v>0</v>
      </c>
      <c r="FG11" s="11">
        <f t="shared" si="27"/>
        <v>0</v>
      </c>
      <c r="FH11" s="11">
        <f t="shared" si="27"/>
        <v>0</v>
      </c>
      <c r="FI11" s="11">
        <f t="shared" si="27"/>
        <v>0</v>
      </c>
      <c r="FJ11" s="11">
        <f t="shared" si="27"/>
        <v>0</v>
      </c>
      <c r="FK11" s="11">
        <f t="shared" si="27"/>
        <v>0</v>
      </c>
      <c r="FL11" s="11">
        <f t="shared" si="27"/>
        <v>0</v>
      </c>
      <c r="FM11" s="11">
        <f t="shared" si="27"/>
        <v>0</v>
      </c>
      <c r="FN11" s="11">
        <f t="shared" si="27"/>
        <v>0</v>
      </c>
      <c r="FO11" s="11">
        <f t="shared" si="27"/>
        <v>0</v>
      </c>
      <c r="FP11" s="11">
        <f t="shared" si="27"/>
        <v>0</v>
      </c>
      <c r="FQ11" s="11">
        <f t="shared" si="27"/>
        <v>0</v>
      </c>
      <c r="FR11" s="11">
        <f t="shared" si="27"/>
        <v>0</v>
      </c>
      <c r="FS11" s="11">
        <f t="shared" si="27"/>
        <v>0</v>
      </c>
      <c r="FT11" s="11">
        <f t="shared" si="27"/>
        <v>0</v>
      </c>
      <c r="FU11" s="11">
        <f t="shared" si="27"/>
        <v>0</v>
      </c>
      <c r="FV11" s="11">
        <f t="shared" si="27"/>
        <v>0</v>
      </c>
      <c r="FW11" s="11">
        <f t="shared" si="27"/>
        <v>0</v>
      </c>
      <c r="FX11" s="11">
        <f t="shared" si="27"/>
        <v>0</v>
      </c>
      <c r="FY11" s="11">
        <f t="shared" si="27"/>
        <v>0</v>
      </c>
      <c r="FZ11" s="11">
        <f t="shared" si="27"/>
        <v>0</v>
      </c>
      <c r="GA11" s="11">
        <f t="shared" si="27"/>
        <v>0</v>
      </c>
      <c r="GB11" s="11">
        <f t="shared" si="27"/>
        <v>0</v>
      </c>
      <c r="GC11" s="11">
        <f t="shared" si="27"/>
        <v>0</v>
      </c>
      <c r="GD11" s="11">
        <f t="shared" si="27"/>
        <v>0</v>
      </c>
      <c r="GE11" s="11">
        <f t="shared" si="27"/>
        <v>0</v>
      </c>
      <c r="GF11" s="11">
        <f t="shared" si="27"/>
        <v>0</v>
      </c>
      <c r="GG11" s="11">
        <f t="shared" si="27"/>
        <v>0</v>
      </c>
      <c r="GH11" s="11">
        <f t="shared" si="27"/>
        <v>0</v>
      </c>
      <c r="GI11" s="11">
        <f t="shared" si="27"/>
        <v>0</v>
      </c>
      <c r="GJ11" s="11">
        <f t="shared" si="27"/>
        <v>0</v>
      </c>
      <c r="GK11" s="11">
        <f t="shared" si="27"/>
        <v>0</v>
      </c>
      <c r="GL11" s="11">
        <f t="shared" si="27"/>
        <v>0</v>
      </c>
      <c r="GM11" s="11">
        <f t="shared" si="27"/>
        <v>0</v>
      </c>
      <c r="GN11" s="11">
        <f t="shared" ref="GN11:IY11" si="28">(GN10/12)*9</f>
        <v>0</v>
      </c>
      <c r="GO11" s="11">
        <f t="shared" si="28"/>
        <v>0</v>
      </c>
      <c r="GP11" s="11">
        <f t="shared" si="28"/>
        <v>0</v>
      </c>
      <c r="GQ11" s="11">
        <f t="shared" si="28"/>
        <v>0</v>
      </c>
      <c r="GR11" s="11">
        <f t="shared" si="28"/>
        <v>0</v>
      </c>
      <c r="GS11" s="11">
        <f t="shared" si="28"/>
        <v>0</v>
      </c>
      <c r="GT11" s="11">
        <f t="shared" si="28"/>
        <v>0</v>
      </c>
      <c r="GU11" s="11">
        <f t="shared" si="28"/>
        <v>0</v>
      </c>
      <c r="GV11" s="11">
        <f t="shared" si="28"/>
        <v>0</v>
      </c>
      <c r="GW11" s="11">
        <f t="shared" si="28"/>
        <v>0</v>
      </c>
      <c r="GX11" s="11">
        <f t="shared" si="28"/>
        <v>0</v>
      </c>
      <c r="GY11" s="11">
        <f t="shared" si="28"/>
        <v>0</v>
      </c>
      <c r="GZ11" s="11">
        <f t="shared" si="28"/>
        <v>0</v>
      </c>
      <c r="HA11" s="11">
        <f t="shared" si="28"/>
        <v>0</v>
      </c>
      <c r="HB11" s="11">
        <f t="shared" si="28"/>
        <v>0</v>
      </c>
      <c r="HC11" s="11">
        <f t="shared" si="28"/>
        <v>0</v>
      </c>
      <c r="HD11" s="11">
        <f t="shared" si="28"/>
        <v>0</v>
      </c>
      <c r="HE11" s="11">
        <f t="shared" si="28"/>
        <v>0</v>
      </c>
      <c r="HF11" s="11">
        <f t="shared" si="28"/>
        <v>0</v>
      </c>
      <c r="HG11" s="11">
        <f t="shared" si="28"/>
        <v>0</v>
      </c>
      <c r="HH11" s="11">
        <f t="shared" si="28"/>
        <v>0</v>
      </c>
      <c r="HI11" s="11">
        <f t="shared" si="28"/>
        <v>0</v>
      </c>
      <c r="HJ11" s="11">
        <f t="shared" si="28"/>
        <v>0</v>
      </c>
      <c r="HK11" s="11">
        <f t="shared" si="28"/>
        <v>0</v>
      </c>
      <c r="HL11" s="11">
        <f t="shared" si="28"/>
        <v>0</v>
      </c>
      <c r="HM11" s="11">
        <f t="shared" si="28"/>
        <v>0</v>
      </c>
      <c r="HN11" s="11">
        <f t="shared" si="28"/>
        <v>0</v>
      </c>
      <c r="HO11" s="11">
        <f t="shared" si="28"/>
        <v>0</v>
      </c>
      <c r="HP11" s="11">
        <f t="shared" si="28"/>
        <v>0</v>
      </c>
      <c r="HQ11" s="11">
        <f t="shared" si="28"/>
        <v>0</v>
      </c>
      <c r="HR11" s="11">
        <f t="shared" si="28"/>
        <v>0</v>
      </c>
      <c r="HS11" s="11">
        <f t="shared" si="28"/>
        <v>0</v>
      </c>
      <c r="HT11" s="11">
        <f t="shared" si="28"/>
        <v>0</v>
      </c>
      <c r="HU11" s="11">
        <f t="shared" si="28"/>
        <v>0</v>
      </c>
      <c r="HV11" s="11">
        <f t="shared" si="28"/>
        <v>0</v>
      </c>
      <c r="HW11" s="11">
        <f t="shared" si="28"/>
        <v>0</v>
      </c>
      <c r="HX11" s="11">
        <f t="shared" si="28"/>
        <v>0</v>
      </c>
      <c r="HY11" s="11">
        <f t="shared" si="28"/>
        <v>0</v>
      </c>
      <c r="HZ11" s="11">
        <f t="shared" si="28"/>
        <v>0</v>
      </c>
      <c r="IA11" s="11">
        <f t="shared" si="28"/>
        <v>0</v>
      </c>
      <c r="IB11" s="11">
        <f t="shared" si="28"/>
        <v>0</v>
      </c>
      <c r="IC11" s="11">
        <f t="shared" si="28"/>
        <v>0</v>
      </c>
      <c r="ID11" s="11">
        <f t="shared" si="28"/>
        <v>0</v>
      </c>
      <c r="IE11" s="11">
        <f t="shared" si="28"/>
        <v>0</v>
      </c>
      <c r="IF11" s="11">
        <f t="shared" si="28"/>
        <v>0</v>
      </c>
      <c r="IG11" s="11">
        <f t="shared" si="28"/>
        <v>0</v>
      </c>
      <c r="IH11" s="11">
        <f t="shared" si="28"/>
        <v>0</v>
      </c>
      <c r="II11" s="11">
        <f t="shared" si="28"/>
        <v>0</v>
      </c>
      <c r="IJ11" s="11">
        <f t="shared" si="28"/>
        <v>0</v>
      </c>
      <c r="IK11" s="11">
        <f t="shared" si="28"/>
        <v>0</v>
      </c>
      <c r="IL11" s="11">
        <f t="shared" si="28"/>
        <v>0</v>
      </c>
      <c r="IM11" s="11">
        <f t="shared" si="28"/>
        <v>0</v>
      </c>
      <c r="IN11" s="11">
        <f t="shared" si="28"/>
        <v>0</v>
      </c>
      <c r="IO11" s="11">
        <f t="shared" si="28"/>
        <v>0</v>
      </c>
      <c r="IP11" s="11">
        <f t="shared" si="28"/>
        <v>0</v>
      </c>
      <c r="IQ11" s="11">
        <f t="shared" si="28"/>
        <v>0</v>
      </c>
      <c r="IR11" s="11">
        <f t="shared" si="28"/>
        <v>0</v>
      </c>
      <c r="IS11" s="11">
        <f t="shared" si="28"/>
        <v>0</v>
      </c>
      <c r="IT11" s="11">
        <f t="shared" si="28"/>
        <v>0</v>
      </c>
      <c r="IU11" s="11">
        <f t="shared" si="28"/>
        <v>0</v>
      </c>
      <c r="IV11" s="11">
        <f t="shared" si="28"/>
        <v>0</v>
      </c>
      <c r="IW11" s="11">
        <f t="shared" si="28"/>
        <v>0</v>
      </c>
      <c r="IX11" s="11">
        <f t="shared" si="28"/>
        <v>0</v>
      </c>
      <c r="IY11" s="11">
        <f t="shared" si="28"/>
        <v>0</v>
      </c>
      <c r="IZ11" s="11">
        <f t="shared" ref="IZ11:LK11" si="29">(IZ10/12)*9</f>
        <v>0</v>
      </c>
      <c r="JA11" s="11">
        <f t="shared" si="29"/>
        <v>0</v>
      </c>
      <c r="JB11" s="11">
        <f t="shared" si="29"/>
        <v>0</v>
      </c>
      <c r="JC11" s="11">
        <f t="shared" si="29"/>
        <v>0</v>
      </c>
      <c r="JD11" s="11">
        <f t="shared" si="29"/>
        <v>0</v>
      </c>
      <c r="JE11" s="11">
        <f t="shared" si="29"/>
        <v>0</v>
      </c>
      <c r="JF11" s="11">
        <f t="shared" si="29"/>
        <v>0</v>
      </c>
      <c r="JG11" s="11">
        <f t="shared" si="29"/>
        <v>0</v>
      </c>
      <c r="JH11" s="11">
        <f t="shared" si="29"/>
        <v>0</v>
      </c>
      <c r="JI11" s="11">
        <f t="shared" si="29"/>
        <v>0</v>
      </c>
      <c r="JJ11" s="11">
        <f t="shared" si="29"/>
        <v>0</v>
      </c>
      <c r="JK11" s="11">
        <f t="shared" si="29"/>
        <v>0</v>
      </c>
      <c r="JL11" s="11">
        <f t="shared" si="29"/>
        <v>0</v>
      </c>
      <c r="JM11" s="11">
        <f t="shared" si="29"/>
        <v>0</v>
      </c>
      <c r="JN11" s="11">
        <f t="shared" si="29"/>
        <v>0</v>
      </c>
      <c r="JO11" s="11">
        <f t="shared" si="29"/>
        <v>0</v>
      </c>
      <c r="JP11" s="11">
        <f t="shared" si="29"/>
        <v>0</v>
      </c>
      <c r="JQ11" s="11">
        <f t="shared" si="29"/>
        <v>0</v>
      </c>
      <c r="JR11" s="11">
        <f t="shared" si="29"/>
        <v>0</v>
      </c>
      <c r="JS11" s="11">
        <f t="shared" si="29"/>
        <v>0</v>
      </c>
      <c r="JT11" s="11">
        <f t="shared" si="29"/>
        <v>0</v>
      </c>
      <c r="JU11" s="11">
        <f t="shared" si="29"/>
        <v>0</v>
      </c>
      <c r="JV11" s="11">
        <f t="shared" si="29"/>
        <v>0</v>
      </c>
      <c r="JW11" s="11">
        <f t="shared" si="29"/>
        <v>0</v>
      </c>
      <c r="JX11" s="11">
        <f t="shared" si="29"/>
        <v>0</v>
      </c>
      <c r="JY11" s="11">
        <f t="shared" si="29"/>
        <v>0</v>
      </c>
      <c r="JZ11" s="11">
        <f t="shared" si="29"/>
        <v>0</v>
      </c>
      <c r="KA11" s="11">
        <f t="shared" si="29"/>
        <v>0</v>
      </c>
      <c r="KB11" s="11">
        <f t="shared" si="29"/>
        <v>0</v>
      </c>
      <c r="KC11" s="11">
        <f t="shared" si="29"/>
        <v>0</v>
      </c>
      <c r="KD11" s="11">
        <f t="shared" si="29"/>
        <v>225</v>
      </c>
      <c r="KE11" s="11">
        <f t="shared" si="29"/>
        <v>0</v>
      </c>
      <c r="KF11" s="11">
        <f t="shared" si="29"/>
        <v>0</v>
      </c>
      <c r="KG11" s="11">
        <f t="shared" si="29"/>
        <v>0</v>
      </c>
      <c r="KH11" s="11">
        <f t="shared" si="29"/>
        <v>0</v>
      </c>
      <c r="KI11" s="11">
        <f t="shared" si="29"/>
        <v>0</v>
      </c>
      <c r="KJ11" s="11">
        <f t="shared" si="29"/>
        <v>0</v>
      </c>
      <c r="KK11" s="11">
        <f t="shared" si="29"/>
        <v>0</v>
      </c>
      <c r="KL11" s="11">
        <f t="shared" si="29"/>
        <v>0</v>
      </c>
      <c r="KM11" s="11">
        <f t="shared" si="29"/>
        <v>7.5</v>
      </c>
      <c r="KN11" s="11">
        <f t="shared" si="29"/>
        <v>0</v>
      </c>
      <c r="KO11" s="11">
        <f t="shared" si="29"/>
        <v>0</v>
      </c>
      <c r="KP11" s="11">
        <f t="shared" si="29"/>
        <v>0</v>
      </c>
      <c r="KQ11" s="11">
        <f t="shared" si="29"/>
        <v>0</v>
      </c>
      <c r="KR11" s="11">
        <f t="shared" si="29"/>
        <v>375</v>
      </c>
      <c r="KS11" s="11">
        <f t="shared" si="29"/>
        <v>0</v>
      </c>
      <c r="KT11" s="11">
        <f t="shared" si="29"/>
        <v>0</v>
      </c>
      <c r="KU11" s="11">
        <f t="shared" si="29"/>
        <v>75</v>
      </c>
      <c r="KV11" s="11">
        <f t="shared" si="29"/>
        <v>0</v>
      </c>
      <c r="KW11" s="11">
        <f t="shared" si="29"/>
        <v>75</v>
      </c>
      <c r="KX11" s="11">
        <f t="shared" si="29"/>
        <v>3.75</v>
      </c>
      <c r="KY11" s="11">
        <f t="shared" si="29"/>
        <v>0</v>
      </c>
      <c r="KZ11" s="11">
        <f t="shared" si="29"/>
        <v>0</v>
      </c>
      <c r="LA11" s="11">
        <f t="shared" si="29"/>
        <v>0</v>
      </c>
      <c r="LB11" s="11">
        <f t="shared" si="29"/>
        <v>0</v>
      </c>
      <c r="LC11" s="11">
        <f t="shared" si="29"/>
        <v>0</v>
      </c>
      <c r="LD11" s="11">
        <f t="shared" si="29"/>
        <v>0</v>
      </c>
      <c r="LE11" s="11">
        <f t="shared" si="29"/>
        <v>30</v>
      </c>
      <c r="LF11" s="11">
        <f t="shared" si="29"/>
        <v>37.5</v>
      </c>
      <c r="LG11" s="11">
        <f t="shared" si="29"/>
        <v>0</v>
      </c>
      <c r="LH11" s="11">
        <f t="shared" si="29"/>
        <v>15</v>
      </c>
      <c r="LI11" s="11">
        <f t="shared" si="29"/>
        <v>75</v>
      </c>
      <c r="LJ11" s="11">
        <f t="shared" si="29"/>
        <v>0</v>
      </c>
      <c r="LK11" s="11">
        <f t="shared" si="29"/>
        <v>0</v>
      </c>
      <c r="LL11" s="11">
        <f t="shared" ref="LL11:MG11" si="30">(LL10/12)*9</f>
        <v>0</v>
      </c>
      <c r="LM11" s="11">
        <f t="shared" si="30"/>
        <v>0</v>
      </c>
      <c r="LN11" s="11">
        <f t="shared" si="30"/>
        <v>0</v>
      </c>
      <c r="LO11" s="11">
        <f t="shared" si="30"/>
        <v>37.5</v>
      </c>
      <c r="LP11" s="11">
        <f t="shared" si="30"/>
        <v>0</v>
      </c>
      <c r="LQ11" s="11">
        <f t="shared" si="30"/>
        <v>0</v>
      </c>
      <c r="LR11" s="11">
        <f t="shared" si="30"/>
        <v>0</v>
      </c>
      <c r="LS11" s="11">
        <f t="shared" si="30"/>
        <v>0</v>
      </c>
      <c r="LT11" s="11">
        <f t="shared" si="30"/>
        <v>0</v>
      </c>
      <c r="LU11" s="11">
        <f t="shared" si="30"/>
        <v>0</v>
      </c>
      <c r="LV11" s="11">
        <f t="shared" si="30"/>
        <v>37.5</v>
      </c>
      <c r="LW11" s="11">
        <f t="shared" si="30"/>
        <v>0</v>
      </c>
      <c r="LX11" s="11">
        <f t="shared" si="30"/>
        <v>15</v>
      </c>
      <c r="LY11" s="11">
        <f t="shared" si="30"/>
        <v>75</v>
      </c>
      <c r="LZ11" s="11">
        <f t="shared" si="30"/>
        <v>7.5</v>
      </c>
      <c r="MA11" s="11">
        <f t="shared" si="30"/>
        <v>75</v>
      </c>
      <c r="MB11" s="11">
        <f t="shared" si="30"/>
        <v>0</v>
      </c>
      <c r="MC11" s="11">
        <f t="shared" si="30"/>
        <v>0</v>
      </c>
      <c r="MD11" s="11">
        <f t="shared" si="30"/>
        <v>0</v>
      </c>
      <c r="ME11" s="11">
        <f t="shared" si="30"/>
        <v>0</v>
      </c>
      <c r="MF11" s="11">
        <f t="shared" si="30"/>
        <v>0</v>
      </c>
      <c r="MG11" s="11">
        <f t="shared" si="30"/>
        <v>0</v>
      </c>
      <c r="MH11" s="11">
        <f t="shared" si="6"/>
        <v>1166.25</v>
      </c>
    </row>
    <row r="12" spans="1:346" ht="24.95" hidden="1" customHeight="1" x14ac:dyDescent="0.25">
      <c r="A12" s="14">
        <v>5.7</v>
      </c>
      <c r="B12" s="1" t="s">
        <v>349</v>
      </c>
      <c r="C12" s="1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>
        <v>0</v>
      </c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>
        <v>0</v>
      </c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>
        <v>0</v>
      </c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>
        <v>3000</v>
      </c>
      <c r="JW12" s="10"/>
      <c r="JX12" s="10">
        <v>120</v>
      </c>
      <c r="JY12" s="10"/>
      <c r="JZ12" s="10"/>
      <c r="KA12" s="10">
        <v>0</v>
      </c>
      <c r="KB12" s="10"/>
      <c r="KC12" s="10"/>
      <c r="KD12" s="10">
        <v>500</v>
      </c>
      <c r="KE12" s="10"/>
      <c r="KF12" s="10">
        <v>100</v>
      </c>
      <c r="KG12" s="10">
        <v>3500</v>
      </c>
      <c r="KH12" s="10"/>
      <c r="KI12" s="10">
        <v>1000</v>
      </c>
      <c r="KJ12" s="10"/>
      <c r="KK12" s="10">
        <v>50</v>
      </c>
      <c r="KL12" s="10"/>
      <c r="KM12" s="10">
        <v>5</v>
      </c>
      <c r="KN12" s="10"/>
      <c r="KO12" s="10"/>
      <c r="KP12" s="10"/>
      <c r="KQ12" s="10"/>
      <c r="KR12" s="10"/>
      <c r="KS12" s="10"/>
      <c r="KT12" s="10">
        <v>15</v>
      </c>
      <c r="KU12" s="10">
        <v>100</v>
      </c>
      <c r="KV12" s="10"/>
      <c r="KW12" s="10">
        <v>20</v>
      </c>
      <c r="KX12" s="10"/>
      <c r="KY12" s="10"/>
      <c r="KZ12" s="10"/>
      <c r="LA12" s="10"/>
      <c r="LB12" s="10">
        <v>50</v>
      </c>
      <c r="LC12" s="10"/>
      <c r="LD12" s="10">
        <v>20</v>
      </c>
      <c r="LE12" s="10">
        <v>0</v>
      </c>
      <c r="LF12" s="10">
        <v>150</v>
      </c>
      <c r="LG12" s="10"/>
      <c r="LH12" s="10">
        <v>20</v>
      </c>
      <c r="LI12" s="10"/>
      <c r="LJ12" s="10"/>
      <c r="LK12" s="10"/>
      <c r="LL12" s="10"/>
      <c r="LM12" s="10"/>
      <c r="LN12" s="10"/>
      <c r="LO12" s="10"/>
      <c r="LP12" s="10"/>
      <c r="LQ12" s="10">
        <v>100</v>
      </c>
      <c r="LR12" s="10"/>
      <c r="LS12" s="10"/>
      <c r="LT12" s="10"/>
      <c r="LU12" s="10">
        <v>50</v>
      </c>
      <c r="LV12" s="10">
        <v>0</v>
      </c>
      <c r="LW12" s="10"/>
      <c r="LX12" s="10"/>
      <c r="LY12" s="10">
        <v>100</v>
      </c>
      <c r="LZ12" s="10">
        <v>30</v>
      </c>
      <c r="MA12" s="10">
        <v>300</v>
      </c>
      <c r="MB12" s="10"/>
      <c r="MC12" s="10"/>
      <c r="MD12" s="10"/>
      <c r="ME12" s="10"/>
      <c r="MF12" s="10"/>
      <c r="MG12" s="10"/>
      <c r="MH12" s="10">
        <f t="shared" si="6"/>
        <v>9230</v>
      </c>
    </row>
    <row r="13" spans="1:346" s="7" customFormat="1" ht="24.95" hidden="1" customHeight="1" x14ac:dyDescent="0.25">
      <c r="A13" s="14">
        <v>6.2</v>
      </c>
      <c r="B13" s="6" t="s">
        <v>349</v>
      </c>
      <c r="C13" s="11">
        <f>(C12/12)*9</f>
        <v>0</v>
      </c>
      <c r="D13" s="11">
        <f t="shared" ref="D13:BO13" si="31">(D12/12)*9</f>
        <v>0</v>
      </c>
      <c r="E13" s="11">
        <f t="shared" si="31"/>
        <v>0</v>
      </c>
      <c r="F13" s="11">
        <f t="shared" si="31"/>
        <v>0</v>
      </c>
      <c r="G13" s="11">
        <f t="shared" si="31"/>
        <v>0</v>
      </c>
      <c r="H13" s="11">
        <f t="shared" si="31"/>
        <v>0</v>
      </c>
      <c r="I13" s="11">
        <f t="shared" si="31"/>
        <v>0</v>
      </c>
      <c r="J13" s="11">
        <f t="shared" si="31"/>
        <v>0</v>
      </c>
      <c r="K13" s="11">
        <f t="shared" si="31"/>
        <v>0</v>
      </c>
      <c r="L13" s="11">
        <f t="shared" si="31"/>
        <v>0</v>
      </c>
      <c r="M13" s="11">
        <f t="shared" si="31"/>
        <v>0</v>
      </c>
      <c r="N13" s="11">
        <f t="shared" si="31"/>
        <v>0</v>
      </c>
      <c r="O13" s="11">
        <f t="shared" si="31"/>
        <v>0</v>
      </c>
      <c r="P13" s="11">
        <f t="shared" si="31"/>
        <v>0</v>
      </c>
      <c r="Q13" s="11">
        <f t="shared" si="31"/>
        <v>0</v>
      </c>
      <c r="R13" s="11">
        <f t="shared" si="31"/>
        <v>0</v>
      </c>
      <c r="S13" s="11">
        <f t="shared" si="31"/>
        <v>0</v>
      </c>
      <c r="T13" s="11">
        <f t="shared" si="31"/>
        <v>0</v>
      </c>
      <c r="U13" s="11">
        <f t="shared" si="31"/>
        <v>0</v>
      </c>
      <c r="V13" s="11">
        <f t="shared" si="31"/>
        <v>0</v>
      </c>
      <c r="W13" s="11">
        <f t="shared" si="31"/>
        <v>0</v>
      </c>
      <c r="X13" s="11">
        <f t="shared" si="31"/>
        <v>0</v>
      </c>
      <c r="Y13" s="11">
        <f t="shared" si="31"/>
        <v>0</v>
      </c>
      <c r="Z13" s="11">
        <f t="shared" si="31"/>
        <v>0</v>
      </c>
      <c r="AA13" s="11">
        <f t="shared" si="31"/>
        <v>0</v>
      </c>
      <c r="AB13" s="11">
        <f t="shared" si="31"/>
        <v>0</v>
      </c>
      <c r="AC13" s="11">
        <f t="shared" si="31"/>
        <v>0</v>
      </c>
      <c r="AD13" s="11">
        <f t="shared" si="31"/>
        <v>0</v>
      </c>
      <c r="AE13" s="11">
        <f t="shared" si="31"/>
        <v>0</v>
      </c>
      <c r="AF13" s="11">
        <f t="shared" si="31"/>
        <v>0</v>
      </c>
      <c r="AG13" s="11">
        <f t="shared" si="31"/>
        <v>0</v>
      </c>
      <c r="AH13" s="11">
        <f t="shared" si="31"/>
        <v>0</v>
      </c>
      <c r="AI13" s="11">
        <f t="shared" si="31"/>
        <v>0</v>
      </c>
      <c r="AJ13" s="11">
        <f t="shared" si="31"/>
        <v>0</v>
      </c>
      <c r="AK13" s="11">
        <f t="shared" si="31"/>
        <v>0</v>
      </c>
      <c r="AL13" s="11">
        <f t="shared" si="31"/>
        <v>0</v>
      </c>
      <c r="AM13" s="11">
        <f t="shared" si="31"/>
        <v>0</v>
      </c>
      <c r="AN13" s="11">
        <f t="shared" si="31"/>
        <v>0</v>
      </c>
      <c r="AO13" s="11">
        <f t="shared" si="31"/>
        <v>0</v>
      </c>
      <c r="AP13" s="11">
        <f t="shared" si="31"/>
        <v>0</v>
      </c>
      <c r="AQ13" s="11">
        <f t="shared" si="31"/>
        <v>0</v>
      </c>
      <c r="AR13" s="11">
        <f t="shared" si="31"/>
        <v>0</v>
      </c>
      <c r="AS13" s="11">
        <f t="shared" si="31"/>
        <v>0</v>
      </c>
      <c r="AT13" s="11">
        <f t="shared" si="31"/>
        <v>0</v>
      </c>
      <c r="AU13" s="11">
        <f t="shared" si="31"/>
        <v>0</v>
      </c>
      <c r="AV13" s="11">
        <f t="shared" si="31"/>
        <v>0</v>
      </c>
      <c r="AW13" s="11">
        <f t="shared" si="31"/>
        <v>0</v>
      </c>
      <c r="AX13" s="11">
        <f t="shared" si="31"/>
        <v>0</v>
      </c>
      <c r="AY13" s="11">
        <f t="shared" si="31"/>
        <v>0</v>
      </c>
      <c r="AZ13" s="11">
        <f t="shared" si="31"/>
        <v>0</v>
      </c>
      <c r="BA13" s="11">
        <f t="shared" si="31"/>
        <v>0</v>
      </c>
      <c r="BB13" s="11">
        <f t="shared" si="31"/>
        <v>0</v>
      </c>
      <c r="BC13" s="11">
        <f t="shared" si="31"/>
        <v>0</v>
      </c>
      <c r="BD13" s="11">
        <f t="shared" si="31"/>
        <v>0</v>
      </c>
      <c r="BE13" s="11">
        <f t="shared" si="31"/>
        <v>0</v>
      </c>
      <c r="BF13" s="11">
        <f t="shared" si="31"/>
        <v>0</v>
      </c>
      <c r="BG13" s="11">
        <f t="shared" si="31"/>
        <v>0</v>
      </c>
      <c r="BH13" s="11">
        <f t="shared" si="31"/>
        <v>0</v>
      </c>
      <c r="BI13" s="11">
        <f t="shared" si="31"/>
        <v>0</v>
      </c>
      <c r="BJ13" s="11">
        <f t="shared" si="31"/>
        <v>0</v>
      </c>
      <c r="BK13" s="11">
        <f t="shared" si="31"/>
        <v>0</v>
      </c>
      <c r="BL13" s="11">
        <f t="shared" si="31"/>
        <v>0</v>
      </c>
      <c r="BM13" s="11">
        <f t="shared" si="31"/>
        <v>0</v>
      </c>
      <c r="BN13" s="11">
        <f t="shared" si="31"/>
        <v>0</v>
      </c>
      <c r="BO13" s="11">
        <f t="shared" si="31"/>
        <v>0</v>
      </c>
      <c r="BP13" s="11">
        <f t="shared" ref="BP13:EA13" si="32">(BP12/12)*9</f>
        <v>0</v>
      </c>
      <c r="BQ13" s="11">
        <f t="shared" si="32"/>
        <v>0</v>
      </c>
      <c r="BR13" s="11">
        <f t="shared" si="32"/>
        <v>0</v>
      </c>
      <c r="BS13" s="11">
        <f t="shared" si="32"/>
        <v>0</v>
      </c>
      <c r="BT13" s="11">
        <f t="shared" si="32"/>
        <v>0</v>
      </c>
      <c r="BU13" s="11">
        <f t="shared" si="32"/>
        <v>0</v>
      </c>
      <c r="BV13" s="11">
        <f t="shared" si="32"/>
        <v>0</v>
      </c>
      <c r="BW13" s="11">
        <f t="shared" si="32"/>
        <v>0</v>
      </c>
      <c r="BX13" s="11">
        <f t="shared" si="32"/>
        <v>0</v>
      </c>
      <c r="BY13" s="11">
        <f t="shared" si="32"/>
        <v>0</v>
      </c>
      <c r="BZ13" s="11">
        <f t="shared" si="32"/>
        <v>0</v>
      </c>
      <c r="CA13" s="11">
        <f t="shared" si="32"/>
        <v>0</v>
      </c>
      <c r="CB13" s="11">
        <f t="shared" si="32"/>
        <v>0</v>
      </c>
      <c r="CC13" s="11">
        <f t="shared" si="32"/>
        <v>0</v>
      </c>
      <c r="CD13" s="11">
        <f t="shared" si="32"/>
        <v>0</v>
      </c>
      <c r="CE13" s="11">
        <f t="shared" si="32"/>
        <v>0</v>
      </c>
      <c r="CF13" s="11">
        <f t="shared" si="32"/>
        <v>0</v>
      </c>
      <c r="CG13" s="11">
        <f t="shared" si="32"/>
        <v>0</v>
      </c>
      <c r="CH13" s="11">
        <f t="shared" si="32"/>
        <v>0</v>
      </c>
      <c r="CI13" s="11">
        <f t="shared" si="32"/>
        <v>0</v>
      </c>
      <c r="CJ13" s="11">
        <f t="shared" si="32"/>
        <v>0</v>
      </c>
      <c r="CK13" s="11">
        <f t="shared" si="32"/>
        <v>0</v>
      </c>
      <c r="CL13" s="11">
        <f t="shared" si="32"/>
        <v>0</v>
      </c>
      <c r="CM13" s="11">
        <f t="shared" si="32"/>
        <v>0</v>
      </c>
      <c r="CN13" s="11">
        <f t="shared" si="32"/>
        <v>0</v>
      </c>
      <c r="CO13" s="11">
        <f t="shared" si="32"/>
        <v>0</v>
      </c>
      <c r="CP13" s="11">
        <f t="shared" si="32"/>
        <v>0</v>
      </c>
      <c r="CQ13" s="11">
        <f t="shared" si="32"/>
        <v>0</v>
      </c>
      <c r="CR13" s="11">
        <f t="shared" si="32"/>
        <v>0</v>
      </c>
      <c r="CS13" s="11">
        <f t="shared" si="32"/>
        <v>0</v>
      </c>
      <c r="CT13" s="11">
        <f t="shared" si="32"/>
        <v>0</v>
      </c>
      <c r="CU13" s="11">
        <f t="shared" si="32"/>
        <v>0</v>
      </c>
      <c r="CV13" s="11">
        <f t="shared" si="32"/>
        <v>0</v>
      </c>
      <c r="CW13" s="11">
        <f t="shared" si="32"/>
        <v>0</v>
      </c>
      <c r="CX13" s="11">
        <f t="shared" si="32"/>
        <v>0</v>
      </c>
      <c r="CY13" s="11">
        <f t="shared" si="32"/>
        <v>0</v>
      </c>
      <c r="CZ13" s="11">
        <f t="shared" si="32"/>
        <v>0</v>
      </c>
      <c r="DA13" s="11">
        <f t="shared" si="32"/>
        <v>0</v>
      </c>
      <c r="DB13" s="11">
        <f t="shared" si="32"/>
        <v>0</v>
      </c>
      <c r="DC13" s="11">
        <f t="shared" si="32"/>
        <v>0</v>
      </c>
      <c r="DD13" s="11">
        <f t="shared" si="32"/>
        <v>0</v>
      </c>
      <c r="DE13" s="11">
        <f t="shared" si="32"/>
        <v>0</v>
      </c>
      <c r="DF13" s="11">
        <f t="shared" si="32"/>
        <v>0</v>
      </c>
      <c r="DG13" s="11">
        <f t="shared" si="32"/>
        <v>0</v>
      </c>
      <c r="DH13" s="11">
        <f t="shared" si="32"/>
        <v>0</v>
      </c>
      <c r="DI13" s="11">
        <f t="shared" si="32"/>
        <v>0</v>
      </c>
      <c r="DJ13" s="11">
        <f t="shared" si="32"/>
        <v>0</v>
      </c>
      <c r="DK13" s="11">
        <f t="shared" si="32"/>
        <v>0</v>
      </c>
      <c r="DL13" s="11">
        <f t="shared" si="32"/>
        <v>0</v>
      </c>
      <c r="DM13" s="11">
        <f t="shared" si="32"/>
        <v>0</v>
      </c>
      <c r="DN13" s="11">
        <f t="shared" si="32"/>
        <v>0</v>
      </c>
      <c r="DO13" s="11">
        <f t="shared" si="32"/>
        <v>0</v>
      </c>
      <c r="DP13" s="11">
        <f t="shared" si="32"/>
        <v>0</v>
      </c>
      <c r="DQ13" s="11">
        <f t="shared" si="32"/>
        <v>0</v>
      </c>
      <c r="DR13" s="11">
        <f t="shared" si="32"/>
        <v>0</v>
      </c>
      <c r="DS13" s="11">
        <f t="shared" si="32"/>
        <v>0</v>
      </c>
      <c r="DT13" s="11">
        <f t="shared" si="32"/>
        <v>0</v>
      </c>
      <c r="DU13" s="11">
        <f t="shared" si="32"/>
        <v>0</v>
      </c>
      <c r="DV13" s="11">
        <f t="shared" si="32"/>
        <v>0</v>
      </c>
      <c r="DW13" s="11">
        <f t="shared" si="32"/>
        <v>0</v>
      </c>
      <c r="DX13" s="11">
        <f t="shared" si="32"/>
        <v>0</v>
      </c>
      <c r="DY13" s="11">
        <f t="shared" si="32"/>
        <v>0</v>
      </c>
      <c r="DZ13" s="11">
        <f t="shared" si="32"/>
        <v>0</v>
      </c>
      <c r="EA13" s="11">
        <f t="shared" si="32"/>
        <v>0</v>
      </c>
      <c r="EB13" s="11">
        <f t="shared" ref="EB13:GM13" si="33">(EB12/12)*9</f>
        <v>0</v>
      </c>
      <c r="EC13" s="11">
        <f t="shared" si="33"/>
        <v>0</v>
      </c>
      <c r="ED13" s="11">
        <f t="shared" si="33"/>
        <v>0</v>
      </c>
      <c r="EE13" s="11">
        <f t="shared" si="33"/>
        <v>0</v>
      </c>
      <c r="EF13" s="11">
        <f t="shared" si="33"/>
        <v>0</v>
      </c>
      <c r="EG13" s="11">
        <f t="shared" si="33"/>
        <v>0</v>
      </c>
      <c r="EH13" s="11">
        <f t="shared" si="33"/>
        <v>0</v>
      </c>
      <c r="EI13" s="11">
        <f t="shared" si="33"/>
        <v>0</v>
      </c>
      <c r="EJ13" s="11">
        <f t="shared" si="33"/>
        <v>0</v>
      </c>
      <c r="EK13" s="11">
        <f t="shared" si="33"/>
        <v>0</v>
      </c>
      <c r="EL13" s="11">
        <f t="shared" si="33"/>
        <v>0</v>
      </c>
      <c r="EM13" s="11">
        <f t="shared" si="33"/>
        <v>0</v>
      </c>
      <c r="EN13" s="11">
        <f t="shared" si="33"/>
        <v>0</v>
      </c>
      <c r="EO13" s="11">
        <f t="shared" si="33"/>
        <v>0</v>
      </c>
      <c r="EP13" s="11">
        <f t="shared" si="33"/>
        <v>0</v>
      </c>
      <c r="EQ13" s="11">
        <f t="shared" si="33"/>
        <v>0</v>
      </c>
      <c r="ER13" s="11">
        <f t="shared" si="33"/>
        <v>0</v>
      </c>
      <c r="ES13" s="11">
        <f t="shared" si="33"/>
        <v>0</v>
      </c>
      <c r="ET13" s="11">
        <f t="shared" si="33"/>
        <v>0</v>
      </c>
      <c r="EU13" s="11">
        <f t="shared" si="33"/>
        <v>0</v>
      </c>
      <c r="EV13" s="11">
        <f t="shared" si="33"/>
        <v>0</v>
      </c>
      <c r="EW13" s="11">
        <f t="shared" si="33"/>
        <v>0</v>
      </c>
      <c r="EX13" s="11">
        <f t="shared" si="33"/>
        <v>0</v>
      </c>
      <c r="EY13" s="11">
        <f t="shared" si="33"/>
        <v>0</v>
      </c>
      <c r="EZ13" s="11">
        <f t="shared" si="33"/>
        <v>0</v>
      </c>
      <c r="FA13" s="11">
        <f t="shared" si="33"/>
        <v>0</v>
      </c>
      <c r="FB13" s="11">
        <f t="shared" si="33"/>
        <v>0</v>
      </c>
      <c r="FC13" s="11">
        <f t="shared" si="33"/>
        <v>0</v>
      </c>
      <c r="FD13" s="11">
        <f t="shared" si="33"/>
        <v>0</v>
      </c>
      <c r="FE13" s="11">
        <f t="shared" si="33"/>
        <v>0</v>
      </c>
      <c r="FF13" s="11">
        <f t="shared" si="33"/>
        <v>0</v>
      </c>
      <c r="FG13" s="11">
        <f t="shared" si="33"/>
        <v>0</v>
      </c>
      <c r="FH13" s="11">
        <f t="shared" si="33"/>
        <v>0</v>
      </c>
      <c r="FI13" s="11">
        <f t="shared" si="33"/>
        <v>0</v>
      </c>
      <c r="FJ13" s="11">
        <f t="shared" si="33"/>
        <v>0</v>
      </c>
      <c r="FK13" s="11">
        <f t="shared" si="33"/>
        <v>0</v>
      </c>
      <c r="FL13" s="11">
        <f t="shared" si="33"/>
        <v>0</v>
      </c>
      <c r="FM13" s="11">
        <f t="shared" si="33"/>
        <v>0</v>
      </c>
      <c r="FN13" s="11">
        <f t="shared" si="33"/>
        <v>0</v>
      </c>
      <c r="FO13" s="11">
        <f t="shared" si="33"/>
        <v>0</v>
      </c>
      <c r="FP13" s="11">
        <f t="shared" si="33"/>
        <v>0</v>
      </c>
      <c r="FQ13" s="11">
        <f t="shared" si="33"/>
        <v>0</v>
      </c>
      <c r="FR13" s="11">
        <f t="shared" si="33"/>
        <v>0</v>
      </c>
      <c r="FS13" s="11">
        <f t="shared" si="33"/>
        <v>0</v>
      </c>
      <c r="FT13" s="11">
        <f t="shared" si="33"/>
        <v>0</v>
      </c>
      <c r="FU13" s="11">
        <f t="shared" si="33"/>
        <v>0</v>
      </c>
      <c r="FV13" s="11">
        <f t="shared" si="33"/>
        <v>0</v>
      </c>
      <c r="FW13" s="11">
        <f t="shared" si="33"/>
        <v>0</v>
      </c>
      <c r="FX13" s="11">
        <f t="shared" si="33"/>
        <v>0</v>
      </c>
      <c r="FY13" s="11">
        <f t="shared" si="33"/>
        <v>0</v>
      </c>
      <c r="FZ13" s="11">
        <f t="shared" si="33"/>
        <v>0</v>
      </c>
      <c r="GA13" s="11">
        <f t="shared" si="33"/>
        <v>0</v>
      </c>
      <c r="GB13" s="11">
        <f t="shared" si="33"/>
        <v>0</v>
      </c>
      <c r="GC13" s="11">
        <f t="shared" si="33"/>
        <v>0</v>
      </c>
      <c r="GD13" s="11">
        <f t="shared" si="33"/>
        <v>0</v>
      </c>
      <c r="GE13" s="11">
        <f t="shared" si="33"/>
        <v>0</v>
      </c>
      <c r="GF13" s="11">
        <f t="shared" si="33"/>
        <v>0</v>
      </c>
      <c r="GG13" s="11">
        <f t="shared" si="33"/>
        <v>0</v>
      </c>
      <c r="GH13" s="11">
        <f t="shared" si="33"/>
        <v>0</v>
      </c>
      <c r="GI13" s="11">
        <f t="shared" si="33"/>
        <v>0</v>
      </c>
      <c r="GJ13" s="11">
        <f t="shared" si="33"/>
        <v>0</v>
      </c>
      <c r="GK13" s="11">
        <f t="shared" si="33"/>
        <v>0</v>
      </c>
      <c r="GL13" s="11">
        <f t="shared" si="33"/>
        <v>0</v>
      </c>
      <c r="GM13" s="11">
        <f t="shared" si="33"/>
        <v>0</v>
      </c>
      <c r="GN13" s="11">
        <f t="shared" ref="GN13:IY13" si="34">(GN12/12)*9</f>
        <v>0</v>
      </c>
      <c r="GO13" s="11">
        <f t="shared" si="34"/>
        <v>0</v>
      </c>
      <c r="GP13" s="11">
        <f t="shared" si="34"/>
        <v>0</v>
      </c>
      <c r="GQ13" s="11">
        <f t="shared" si="34"/>
        <v>0</v>
      </c>
      <c r="GR13" s="11">
        <f t="shared" si="34"/>
        <v>0</v>
      </c>
      <c r="GS13" s="11">
        <f t="shared" si="34"/>
        <v>0</v>
      </c>
      <c r="GT13" s="11">
        <f t="shared" si="34"/>
        <v>0</v>
      </c>
      <c r="GU13" s="11">
        <f t="shared" si="34"/>
        <v>0</v>
      </c>
      <c r="GV13" s="11">
        <f t="shared" si="34"/>
        <v>0</v>
      </c>
      <c r="GW13" s="11">
        <f t="shared" si="34"/>
        <v>0</v>
      </c>
      <c r="GX13" s="11">
        <f t="shared" si="34"/>
        <v>0</v>
      </c>
      <c r="GY13" s="11">
        <f t="shared" si="34"/>
        <v>0</v>
      </c>
      <c r="GZ13" s="11">
        <f t="shared" si="34"/>
        <v>0</v>
      </c>
      <c r="HA13" s="11">
        <f t="shared" si="34"/>
        <v>0</v>
      </c>
      <c r="HB13" s="11">
        <f t="shared" si="34"/>
        <v>0</v>
      </c>
      <c r="HC13" s="11">
        <f t="shared" si="34"/>
        <v>0</v>
      </c>
      <c r="HD13" s="11">
        <f t="shared" si="34"/>
        <v>0</v>
      </c>
      <c r="HE13" s="11">
        <f t="shared" si="34"/>
        <v>0</v>
      </c>
      <c r="HF13" s="11">
        <f t="shared" si="34"/>
        <v>0</v>
      </c>
      <c r="HG13" s="11">
        <f t="shared" si="34"/>
        <v>0</v>
      </c>
      <c r="HH13" s="11">
        <f t="shared" si="34"/>
        <v>0</v>
      </c>
      <c r="HI13" s="11">
        <f t="shared" si="34"/>
        <v>0</v>
      </c>
      <c r="HJ13" s="11">
        <f t="shared" si="34"/>
        <v>0</v>
      </c>
      <c r="HK13" s="11">
        <f t="shared" si="34"/>
        <v>0</v>
      </c>
      <c r="HL13" s="11">
        <f t="shared" si="34"/>
        <v>0</v>
      </c>
      <c r="HM13" s="11">
        <f t="shared" si="34"/>
        <v>0</v>
      </c>
      <c r="HN13" s="11">
        <f t="shared" si="34"/>
        <v>0</v>
      </c>
      <c r="HO13" s="11">
        <f t="shared" si="34"/>
        <v>0</v>
      </c>
      <c r="HP13" s="11">
        <f t="shared" si="34"/>
        <v>0</v>
      </c>
      <c r="HQ13" s="11">
        <f t="shared" si="34"/>
        <v>0</v>
      </c>
      <c r="HR13" s="11">
        <f t="shared" si="34"/>
        <v>0</v>
      </c>
      <c r="HS13" s="11">
        <f t="shared" si="34"/>
        <v>0</v>
      </c>
      <c r="HT13" s="11">
        <f t="shared" si="34"/>
        <v>0</v>
      </c>
      <c r="HU13" s="11">
        <f t="shared" si="34"/>
        <v>0</v>
      </c>
      <c r="HV13" s="11">
        <f t="shared" si="34"/>
        <v>0</v>
      </c>
      <c r="HW13" s="11">
        <f t="shared" si="34"/>
        <v>0</v>
      </c>
      <c r="HX13" s="11">
        <f t="shared" si="34"/>
        <v>0</v>
      </c>
      <c r="HY13" s="11">
        <f t="shared" si="34"/>
        <v>0</v>
      </c>
      <c r="HZ13" s="11">
        <f t="shared" si="34"/>
        <v>0</v>
      </c>
      <c r="IA13" s="11">
        <f t="shared" si="34"/>
        <v>0</v>
      </c>
      <c r="IB13" s="11">
        <f t="shared" si="34"/>
        <v>0</v>
      </c>
      <c r="IC13" s="11">
        <f t="shared" si="34"/>
        <v>0</v>
      </c>
      <c r="ID13" s="11">
        <f t="shared" si="34"/>
        <v>0</v>
      </c>
      <c r="IE13" s="11">
        <f t="shared" si="34"/>
        <v>0</v>
      </c>
      <c r="IF13" s="11">
        <f t="shared" si="34"/>
        <v>0</v>
      </c>
      <c r="IG13" s="11">
        <f t="shared" si="34"/>
        <v>0</v>
      </c>
      <c r="IH13" s="11">
        <f t="shared" si="34"/>
        <v>0</v>
      </c>
      <c r="II13" s="11">
        <f t="shared" si="34"/>
        <v>0</v>
      </c>
      <c r="IJ13" s="11">
        <f t="shared" si="34"/>
        <v>0</v>
      </c>
      <c r="IK13" s="11">
        <f t="shared" si="34"/>
        <v>0</v>
      </c>
      <c r="IL13" s="11">
        <f t="shared" si="34"/>
        <v>0</v>
      </c>
      <c r="IM13" s="11">
        <f t="shared" si="34"/>
        <v>0</v>
      </c>
      <c r="IN13" s="11">
        <f t="shared" si="34"/>
        <v>0</v>
      </c>
      <c r="IO13" s="11">
        <f t="shared" si="34"/>
        <v>0</v>
      </c>
      <c r="IP13" s="11">
        <f t="shared" si="34"/>
        <v>0</v>
      </c>
      <c r="IQ13" s="11">
        <f t="shared" si="34"/>
        <v>0</v>
      </c>
      <c r="IR13" s="11">
        <f t="shared" si="34"/>
        <v>0</v>
      </c>
      <c r="IS13" s="11">
        <f t="shared" si="34"/>
        <v>0</v>
      </c>
      <c r="IT13" s="11">
        <f t="shared" si="34"/>
        <v>0</v>
      </c>
      <c r="IU13" s="11">
        <f t="shared" si="34"/>
        <v>0</v>
      </c>
      <c r="IV13" s="11">
        <f t="shared" si="34"/>
        <v>0</v>
      </c>
      <c r="IW13" s="11">
        <f t="shared" si="34"/>
        <v>0</v>
      </c>
      <c r="IX13" s="11">
        <f t="shared" si="34"/>
        <v>0</v>
      </c>
      <c r="IY13" s="11">
        <f t="shared" si="34"/>
        <v>0</v>
      </c>
      <c r="IZ13" s="11">
        <f t="shared" ref="IZ13:LK13" si="35">(IZ12/12)*9</f>
        <v>0</v>
      </c>
      <c r="JA13" s="11">
        <f t="shared" si="35"/>
        <v>0</v>
      </c>
      <c r="JB13" s="11">
        <f t="shared" si="35"/>
        <v>0</v>
      </c>
      <c r="JC13" s="11">
        <f t="shared" si="35"/>
        <v>0</v>
      </c>
      <c r="JD13" s="11">
        <f t="shared" si="35"/>
        <v>0</v>
      </c>
      <c r="JE13" s="11">
        <f t="shared" si="35"/>
        <v>0</v>
      </c>
      <c r="JF13" s="11">
        <f t="shared" si="35"/>
        <v>0</v>
      </c>
      <c r="JG13" s="11">
        <f t="shared" si="35"/>
        <v>0</v>
      </c>
      <c r="JH13" s="11">
        <f t="shared" si="35"/>
        <v>0</v>
      </c>
      <c r="JI13" s="11">
        <f t="shared" si="35"/>
        <v>0</v>
      </c>
      <c r="JJ13" s="11">
        <f t="shared" si="35"/>
        <v>0</v>
      </c>
      <c r="JK13" s="11">
        <f t="shared" si="35"/>
        <v>0</v>
      </c>
      <c r="JL13" s="11">
        <f t="shared" si="35"/>
        <v>0</v>
      </c>
      <c r="JM13" s="11">
        <f t="shared" si="35"/>
        <v>0</v>
      </c>
      <c r="JN13" s="11">
        <f t="shared" si="35"/>
        <v>0</v>
      </c>
      <c r="JO13" s="11">
        <f t="shared" si="35"/>
        <v>0</v>
      </c>
      <c r="JP13" s="11">
        <f t="shared" si="35"/>
        <v>0</v>
      </c>
      <c r="JQ13" s="11">
        <f t="shared" si="35"/>
        <v>0</v>
      </c>
      <c r="JR13" s="11">
        <f t="shared" si="35"/>
        <v>0</v>
      </c>
      <c r="JS13" s="11">
        <f t="shared" si="35"/>
        <v>0</v>
      </c>
      <c r="JT13" s="11">
        <f t="shared" si="35"/>
        <v>0</v>
      </c>
      <c r="JU13" s="11">
        <f t="shared" si="35"/>
        <v>0</v>
      </c>
      <c r="JV13" s="11">
        <f t="shared" si="35"/>
        <v>2250</v>
      </c>
      <c r="JW13" s="11">
        <f t="shared" si="35"/>
        <v>0</v>
      </c>
      <c r="JX13" s="11">
        <f t="shared" si="35"/>
        <v>90</v>
      </c>
      <c r="JY13" s="11">
        <f t="shared" si="35"/>
        <v>0</v>
      </c>
      <c r="JZ13" s="11">
        <f t="shared" si="35"/>
        <v>0</v>
      </c>
      <c r="KA13" s="11">
        <f t="shared" si="35"/>
        <v>0</v>
      </c>
      <c r="KB13" s="11">
        <f t="shared" si="35"/>
        <v>0</v>
      </c>
      <c r="KC13" s="11">
        <f t="shared" si="35"/>
        <v>0</v>
      </c>
      <c r="KD13" s="11">
        <f t="shared" si="35"/>
        <v>375</v>
      </c>
      <c r="KE13" s="11">
        <f t="shared" si="35"/>
        <v>0</v>
      </c>
      <c r="KF13" s="11">
        <f t="shared" si="35"/>
        <v>75</v>
      </c>
      <c r="KG13" s="11">
        <f t="shared" si="35"/>
        <v>2625</v>
      </c>
      <c r="KH13" s="11">
        <f t="shared" si="35"/>
        <v>0</v>
      </c>
      <c r="KI13" s="11">
        <f t="shared" si="35"/>
        <v>750</v>
      </c>
      <c r="KJ13" s="11">
        <f t="shared" si="35"/>
        <v>0</v>
      </c>
      <c r="KK13" s="11">
        <f t="shared" si="35"/>
        <v>37.5</v>
      </c>
      <c r="KL13" s="11">
        <f t="shared" si="35"/>
        <v>0</v>
      </c>
      <c r="KM13" s="11">
        <f t="shared" si="35"/>
        <v>3.75</v>
      </c>
      <c r="KN13" s="11">
        <f t="shared" si="35"/>
        <v>0</v>
      </c>
      <c r="KO13" s="11">
        <f t="shared" si="35"/>
        <v>0</v>
      </c>
      <c r="KP13" s="11">
        <f t="shared" si="35"/>
        <v>0</v>
      </c>
      <c r="KQ13" s="11">
        <f t="shared" si="35"/>
        <v>0</v>
      </c>
      <c r="KR13" s="11">
        <f t="shared" si="35"/>
        <v>0</v>
      </c>
      <c r="KS13" s="11">
        <f t="shared" si="35"/>
        <v>0</v>
      </c>
      <c r="KT13" s="11">
        <f t="shared" si="35"/>
        <v>11.25</v>
      </c>
      <c r="KU13" s="11">
        <f t="shared" si="35"/>
        <v>75</v>
      </c>
      <c r="KV13" s="11">
        <f t="shared" si="35"/>
        <v>0</v>
      </c>
      <c r="KW13" s="11">
        <f t="shared" si="35"/>
        <v>15</v>
      </c>
      <c r="KX13" s="11">
        <f t="shared" si="35"/>
        <v>0</v>
      </c>
      <c r="KY13" s="11">
        <f t="shared" si="35"/>
        <v>0</v>
      </c>
      <c r="KZ13" s="11">
        <f t="shared" si="35"/>
        <v>0</v>
      </c>
      <c r="LA13" s="11">
        <f t="shared" si="35"/>
        <v>0</v>
      </c>
      <c r="LB13" s="11">
        <f t="shared" si="35"/>
        <v>37.5</v>
      </c>
      <c r="LC13" s="11">
        <f t="shared" si="35"/>
        <v>0</v>
      </c>
      <c r="LD13" s="11">
        <f t="shared" si="35"/>
        <v>15</v>
      </c>
      <c r="LE13" s="11">
        <f t="shared" si="35"/>
        <v>0</v>
      </c>
      <c r="LF13" s="11">
        <f t="shared" si="35"/>
        <v>112.5</v>
      </c>
      <c r="LG13" s="11">
        <f t="shared" si="35"/>
        <v>0</v>
      </c>
      <c r="LH13" s="11">
        <f t="shared" si="35"/>
        <v>15</v>
      </c>
      <c r="LI13" s="11">
        <f t="shared" si="35"/>
        <v>0</v>
      </c>
      <c r="LJ13" s="11">
        <f t="shared" si="35"/>
        <v>0</v>
      </c>
      <c r="LK13" s="11">
        <f t="shared" si="35"/>
        <v>0</v>
      </c>
      <c r="LL13" s="11">
        <f t="shared" ref="LL13:MG13" si="36">(LL12/12)*9</f>
        <v>0</v>
      </c>
      <c r="LM13" s="11">
        <f t="shared" si="36"/>
        <v>0</v>
      </c>
      <c r="LN13" s="11">
        <f t="shared" si="36"/>
        <v>0</v>
      </c>
      <c r="LO13" s="11">
        <f t="shared" si="36"/>
        <v>0</v>
      </c>
      <c r="LP13" s="11">
        <f t="shared" si="36"/>
        <v>0</v>
      </c>
      <c r="LQ13" s="11">
        <f t="shared" si="36"/>
        <v>75</v>
      </c>
      <c r="LR13" s="11">
        <f t="shared" si="36"/>
        <v>0</v>
      </c>
      <c r="LS13" s="11">
        <f t="shared" si="36"/>
        <v>0</v>
      </c>
      <c r="LT13" s="11">
        <f t="shared" si="36"/>
        <v>0</v>
      </c>
      <c r="LU13" s="11">
        <f t="shared" si="36"/>
        <v>37.5</v>
      </c>
      <c r="LV13" s="11">
        <f t="shared" si="36"/>
        <v>0</v>
      </c>
      <c r="LW13" s="11">
        <f t="shared" si="36"/>
        <v>0</v>
      </c>
      <c r="LX13" s="11">
        <f t="shared" si="36"/>
        <v>0</v>
      </c>
      <c r="LY13" s="11">
        <f t="shared" si="36"/>
        <v>75</v>
      </c>
      <c r="LZ13" s="11">
        <f t="shared" si="36"/>
        <v>22.5</v>
      </c>
      <c r="MA13" s="11">
        <f t="shared" si="36"/>
        <v>225</v>
      </c>
      <c r="MB13" s="11">
        <f t="shared" si="36"/>
        <v>0</v>
      </c>
      <c r="MC13" s="11">
        <f t="shared" si="36"/>
        <v>0</v>
      </c>
      <c r="MD13" s="11">
        <f t="shared" si="36"/>
        <v>0</v>
      </c>
      <c r="ME13" s="11">
        <f t="shared" si="36"/>
        <v>0</v>
      </c>
      <c r="MF13" s="11">
        <f t="shared" si="36"/>
        <v>0</v>
      </c>
      <c r="MG13" s="11">
        <f t="shared" si="36"/>
        <v>0</v>
      </c>
      <c r="MH13" s="11">
        <f t="shared" si="6"/>
        <v>6922.5</v>
      </c>
    </row>
    <row r="14" spans="1:346" ht="24.95" hidden="1" customHeight="1" x14ac:dyDescent="0.25">
      <c r="A14" s="13">
        <v>6.7</v>
      </c>
      <c r="B14" s="1" t="s">
        <v>350</v>
      </c>
      <c r="C14" s="10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>
        <v>0</v>
      </c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>
        <v>0</v>
      </c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>
        <v>0</v>
      </c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>
        <v>700</v>
      </c>
      <c r="JX14" s="10"/>
      <c r="JY14" s="10"/>
      <c r="JZ14" s="10"/>
      <c r="KA14" s="10">
        <v>0</v>
      </c>
      <c r="KB14" s="10"/>
      <c r="KC14" s="10"/>
      <c r="KD14" s="10"/>
      <c r="KE14" s="10"/>
      <c r="KF14" s="10"/>
      <c r="KG14" s="10"/>
      <c r="KH14" s="10"/>
      <c r="KI14" s="10">
        <v>2500</v>
      </c>
      <c r="KJ14" s="10"/>
      <c r="KK14" s="10">
        <v>50</v>
      </c>
      <c r="KL14" s="10"/>
      <c r="KM14" s="10">
        <v>5</v>
      </c>
      <c r="KN14" s="10"/>
      <c r="KO14" s="10"/>
      <c r="KP14" s="10"/>
      <c r="KQ14" s="10"/>
      <c r="KR14" s="10"/>
      <c r="KS14" s="10"/>
      <c r="KT14" s="10"/>
      <c r="KU14" s="10">
        <v>100</v>
      </c>
      <c r="KV14" s="10"/>
      <c r="KW14" s="10"/>
      <c r="KX14" s="10"/>
      <c r="KY14" s="10"/>
      <c r="KZ14" s="10"/>
      <c r="LA14" s="10"/>
      <c r="LB14" s="10">
        <v>50</v>
      </c>
      <c r="LC14" s="10"/>
      <c r="LD14" s="10">
        <v>10</v>
      </c>
      <c r="LE14" s="10">
        <v>0</v>
      </c>
      <c r="LF14" s="10">
        <v>150</v>
      </c>
      <c r="LG14" s="10"/>
      <c r="LH14" s="10"/>
      <c r="LI14" s="10">
        <v>100</v>
      </c>
      <c r="LJ14" s="10"/>
      <c r="LK14" s="10"/>
      <c r="LL14" s="10"/>
      <c r="LM14" s="10"/>
      <c r="LN14" s="10"/>
      <c r="LO14" s="10">
        <v>50</v>
      </c>
      <c r="LP14" s="10"/>
      <c r="LQ14" s="10"/>
      <c r="LR14" s="10"/>
      <c r="LS14" s="10"/>
      <c r="LT14" s="10"/>
      <c r="LU14" s="10">
        <v>50</v>
      </c>
      <c r="LV14" s="10">
        <v>0</v>
      </c>
      <c r="LW14" s="10"/>
      <c r="LX14" s="10"/>
      <c r="LY14" s="10"/>
      <c r="LZ14" s="10">
        <v>10</v>
      </c>
      <c r="MA14" s="10"/>
      <c r="MB14" s="10"/>
      <c r="MC14" s="10"/>
      <c r="MD14" s="10"/>
      <c r="ME14" s="10"/>
      <c r="MF14" s="10"/>
      <c r="MG14" s="10"/>
      <c r="MH14" s="10">
        <f t="shared" si="6"/>
        <v>3875</v>
      </c>
    </row>
    <row r="15" spans="1:346" s="7" customFormat="1" ht="24.95" hidden="1" customHeight="1" x14ac:dyDescent="0.25">
      <c r="A15" s="14">
        <v>7.2</v>
      </c>
      <c r="B15" s="6" t="s">
        <v>350</v>
      </c>
      <c r="C15" s="11">
        <f>(C14/12)*9</f>
        <v>75</v>
      </c>
      <c r="D15" s="11">
        <f t="shared" ref="D15:BO15" si="37">(D14/12)*9</f>
        <v>0</v>
      </c>
      <c r="E15" s="11">
        <f t="shared" si="37"/>
        <v>0</v>
      </c>
      <c r="F15" s="11">
        <f t="shared" si="37"/>
        <v>0</v>
      </c>
      <c r="G15" s="11">
        <f t="shared" si="37"/>
        <v>0</v>
      </c>
      <c r="H15" s="11">
        <f t="shared" si="37"/>
        <v>0</v>
      </c>
      <c r="I15" s="11">
        <f t="shared" si="37"/>
        <v>0</v>
      </c>
      <c r="J15" s="11">
        <f t="shared" si="37"/>
        <v>0</v>
      </c>
      <c r="K15" s="11">
        <f t="shared" si="37"/>
        <v>0</v>
      </c>
      <c r="L15" s="11">
        <f t="shared" si="37"/>
        <v>0</v>
      </c>
      <c r="M15" s="11">
        <f t="shared" si="37"/>
        <v>0</v>
      </c>
      <c r="N15" s="11">
        <f t="shared" si="37"/>
        <v>0</v>
      </c>
      <c r="O15" s="11">
        <f t="shared" si="37"/>
        <v>0</v>
      </c>
      <c r="P15" s="11">
        <f t="shared" si="37"/>
        <v>0</v>
      </c>
      <c r="Q15" s="11">
        <f t="shared" si="37"/>
        <v>0</v>
      </c>
      <c r="R15" s="11">
        <f t="shared" si="37"/>
        <v>0</v>
      </c>
      <c r="S15" s="11">
        <f t="shared" si="37"/>
        <v>0</v>
      </c>
      <c r="T15" s="11">
        <f t="shared" si="37"/>
        <v>0</v>
      </c>
      <c r="U15" s="11">
        <f t="shared" si="37"/>
        <v>0</v>
      </c>
      <c r="V15" s="11">
        <f t="shared" si="37"/>
        <v>0</v>
      </c>
      <c r="W15" s="11">
        <f t="shared" si="37"/>
        <v>0</v>
      </c>
      <c r="X15" s="11">
        <f t="shared" si="37"/>
        <v>0</v>
      </c>
      <c r="Y15" s="11">
        <f t="shared" si="37"/>
        <v>0</v>
      </c>
      <c r="Z15" s="11">
        <f t="shared" si="37"/>
        <v>0</v>
      </c>
      <c r="AA15" s="11">
        <f t="shared" si="37"/>
        <v>0</v>
      </c>
      <c r="AB15" s="11">
        <f t="shared" si="37"/>
        <v>0</v>
      </c>
      <c r="AC15" s="11">
        <f t="shared" si="37"/>
        <v>0</v>
      </c>
      <c r="AD15" s="11">
        <f t="shared" si="37"/>
        <v>0</v>
      </c>
      <c r="AE15" s="11">
        <f t="shared" si="37"/>
        <v>0</v>
      </c>
      <c r="AF15" s="11">
        <f t="shared" si="37"/>
        <v>0</v>
      </c>
      <c r="AG15" s="11">
        <f t="shared" si="37"/>
        <v>0</v>
      </c>
      <c r="AH15" s="11">
        <f t="shared" si="37"/>
        <v>0</v>
      </c>
      <c r="AI15" s="11">
        <f t="shared" si="37"/>
        <v>0</v>
      </c>
      <c r="AJ15" s="11">
        <f t="shared" si="37"/>
        <v>0</v>
      </c>
      <c r="AK15" s="11">
        <f t="shared" si="37"/>
        <v>0</v>
      </c>
      <c r="AL15" s="11">
        <f t="shared" si="37"/>
        <v>0</v>
      </c>
      <c r="AM15" s="11">
        <f t="shared" si="37"/>
        <v>0</v>
      </c>
      <c r="AN15" s="11">
        <f t="shared" si="37"/>
        <v>0</v>
      </c>
      <c r="AO15" s="11">
        <f t="shared" si="37"/>
        <v>0</v>
      </c>
      <c r="AP15" s="11">
        <f t="shared" si="37"/>
        <v>0</v>
      </c>
      <c r="AQ15" s="11">
        <f t="shared" si="37"/>
        <v>0</v>
      </c>
      <c r="AR15" s="11">
        <f t="shared" si="37"/>
        <v>0</v>
      </c>
      <c r="AS15" s="11">
        <f t="shared" si="37"/>
        <v>0</v>
      </c>
      <c r="AT15" s="11">
        <f t="shared" si="37"/>
        <v>0</v>
      </c>
      <c r="AU15" s="11">
        <f t="shared" si="37"/>
        <v>0</v>
      </c>
      <c r="AV15" s="11">
        <f t="shared" si="37"/>
        <v>0</v>
      </c>
      <c r="AW15" s="11">
        <f t="shared" si="37"/>
        <v>0</v>
      </c>
      <c r="AX15" s="11">
        <f t="shared" si="37"/>
        <v>0</v>
      </c>
      <c r="AY15" s="11">
        <f t="shared" si="37"/>
        <v>0</v>
      </c>
      <c r="AZ15" s="11">
        <f t="shared" si="37"/>
        <v>0</v>
      </c>
      <c r="BA15" s="11">
        <f t="shared" si="37"/>
        <v>0</v>
      </c>
      <c r="BB15" s="11">
        <f t="shared" si="37"/>
        <v>0</v>
      </c>
      <c r="BC15" s="11">
        <f t="shared" si="37"/>
        <v>0</v>
      </c>
      <c r="BD15" s="11">
        <f t="shared" si="37"/>
        <v>0</v>
      </c>
      <c r="BE15" s="11">
        <f t="shared" si="37"/>
        <v>0</v>
      </c>
      <c r="BF15" s="11">
        <f t="shared" si="37"/>
        <v>0</v>
      </c>
      <c r="BG15" s="11">
        <f t="shared" si="37"/>
        <v>0</v>
      </c>
      <c r="BH15" s="11">
        <f t="shared" si="37"/>
        <v>0</v>
      </c>
      <c r="BI15" s="11">
        <f t="shared" si="37"/>
        <v>0</v>
      </c>
      <c r="BJ15" s="11">
        <f t="shared" si="37"/>
        <v>0</v>
      </c>
      <c r="BK15" s="11">
        <f t="shared" si="37"/>
        <v>0</v>
      </c>
      <c r="BL15" s="11">
        <f t="shared" si="37"/>
        <v>0</v>
      </c>
      <c r="BM15" s="11">
        <f t="shared" si="37"/>
        <v>0</v>
      </c>
      <c r="BN15" s="11">
        <f t="shared" si="37"/>
        <v>0</v>
      </c>
      <c r="BO15" s="11">
        <f t="shared" si="37"/>
        <v>0</v>
      </c>
      <c r="BP15" s="11">
        <f t="shared" ref="BP15:EA15" si="38">(BP14/12)*9</f>
        <v>0</v>
      </c>
      <c r="BQ15" s="11">
        <f t="shared" si="38"/>
        <v>0</v>
      </c>
      <c r="BR15" s="11">
        <f t="shared" si="38"/>
        <v>0</v>
      </c>
      <c r="BS15" s="11">
        <f t="shared" si="38"/>
        <v>0</v>
      </c>
      <c r="BT15" s="11">
        <f t="shared" si="38"/>
        <v>0</v>
      </c>
      <c r="BU15" s="11">
        <f t="shared" si="38"/>
        <v>0</v>
      </c>
      <c r="BV15" s="11">
        <f t="shared" si="38"/>
        <v>0</v>
      </c>
      <c r="BW15" s="11">
        <f t="shared" si="38"/>
        <v>0</v>
      </c>
      <c r="BX15" s="11">
        <f t="shared" si="38"/>
        <v>0</v>
      </c>
      <c r="BY15" s="11">
        <f t="shared" si="38"/>
        <v>0</v>
      </c>
      <c r="BZ15" s="11">
        <f t="shared" si="38"/>
        <v>0</v>
      </c>
      <c r="CA15" s="11">
        <f t="shared" si="38"/>
        <v>0</v>
      </c>
      <c r="CB15" s="11">
        <f t="shared" si="38"/>
        <v>0</v>
      </c>
      <c r="CC15" s="11">
        <f t="shared" si="38"/>
        <v>0</v>
      </c>
      <c r="CD15" s="11">
        <f t="shared" si="38"/>
        <v>0</v>
      </c>
      <c r="CE15" s="11">
        <f t="shared" si="38"/>
        <v>0</v>
      </c>
      <c r="CF15" s="11">
        <f t="shared" si="38"/>
        <v>0</v>
      </c>
      <c r="CG15" s="11">
        <f t="shared" si="38"/>
        <v>0</v>
      </c>
      <c r="CH15" s="11">
        <f t="shared" si="38"/>
        <v>0</v>
      </c>
      <c r="CI15" s="11">
        <f t="shared" si="38"/>
        <v>0</v>
      </c>
      <c r="CJ15" s="11">
        <f t="shared" si="38"/>
        <v>0</v>
      </c>
      <c r="CK15" s="11">
        <f t="shared" si="38"/>
        <v>0</v>
      </c>
      <c r="CL15" s="11">
        <f t="shared" si="38"/>
        <v>0</v>
      </c>
      <c r="CM15" s="11">
        <f t="shared" si="38"/>
        <v>0</v>
      </c>
      <c r="CN15" s="11">
        <f t="shared" si="38"/>
        <v>0</v>
      </c>
      <c r="CO15" s="11">
        <f t="shared" si="38"/>
        <v>0</v>
      </c>
      <c r="CP15" s="11">
        <f t="shared" si="38"/>
        <v>0</v>
      </c>
      <c r="CQ15" s="11">
        <f t="shared" si="38"/>
        <v>0</v>
      </c>
      <c r="CR15" s="11">
        <f t="shared" si="38"/>
        <v>0</v>
      </c>
      <c r="CS15" s="11">
        <f t="shared" si="38"/>
        <v>0</v>
      </c>
      <c r="CT15" s="11">
        <f t="shared" si="38"/>
        <v>0</v>
      </c>
      <c r="CU15" s="11">
        <f t="shared" si="38"/>
        <v>0</v>
      </c>
      <c r="CV15" s="11">
        <f t="shared" si="38"/>
        <v>0</v>
      </c>
      <c r="CW15" s="11">
        <f t="shared" si="38"/>
        <v>0</v>
      </c>
      <c r="CX15" s="11">
        <f t="shared" si="38"/>
        <v>0</v>
      </c>
      <c r="CY15" s="11">
        <f t="shared" si="38"/>
        <v>0</v>
      </c>
      <c r="CZ15" s="11">
        <f t="shared" si="38"/>
        <v>0</v>
      </c>
      <c r="DA15" s="11">
        <f t="shared" si="38"/>
        <v>0</v>
      </c>
      <c r="DB15" s="11">
        <f t="shared" si="38"/>
        <v>0</v>
      </c>
      <c r="DC15" s="11">
        <f t="shared" si="38"/>
        <v>0</v>
      </c>
      <c r="DD15" s="11">
        <f t="shared" si="38"/>
        <v>0</v>
      </c>
      <c r="DE15" s="11">
        <f t="shared" si="38"/>
        <v>0</v>
      </c>
      <c r="DF15" s="11">
        <f t="shared" si="38"/>
        <v>0</v>
      </c>
      <c r="DG15" s="11">
        <f t="shared" si="38"/>
        <v>0</v>
      </c>
      <c r="DH15" s="11">
        <f t="shared" si="38"/>
        <v>0</v>
      </c>
      <c r="DI15" s="11">
        <f t="shared" si="38"/>
        <v>0</v>
      </c>
      <c r="DJ15" s="11">
        <f t="shared" si="38"/>
        <v>0</v>
      </c>
      <c r="DK15" s="11">
        <f t="shared" si="38"/>
        <v>0</v>
      </c>
      <c r="DL15" s="11">
        <f t="shared" si="38"/>
        <v>0</v>
      </c>
      <c r="DM15" s="11">
        <f t="shared" si="38"/>
        <v>0</v>
      </c>
      <c r="DN15" s="11">
        <f t="shared" si="38"/>
        <v>0</v>
      </c>
      <c r="DO15" s="11">
        <f t="shared" si="38"/>
        <v>0</v>
      </c>
      <c r="DP15" s="11">
        <f t="shared" si="38"/>
        <v>0</v>
      </c>
      <c r="DQ15" s="11">
        <f t="shared" si="38"/>
        <v>0</v>
      </c>
      <c r="DR15" s="11">
        <f t="shared" si="38"/>
        <v>0</v>
      </c>
      <c r="DS15" s="11">
        <f t="shared" si="38"/>
        <v>0</v>
      </c>
      <c r="DT15" s="11">
        <f t="shared" si="38"/>
        <v>0</v>
      </c>
      <c r="DU15" s="11">
        <f t="shared" si="38"/>
        <v>0</v>
      </c>
      <c r="DV15" s="11">
        <f t="shared" si="38"/>
        <v>0</v>
      </c>
      <c r="DW15" s="11">
        <f t="shared" si="38"/>
        <v>0</v>
      </c>
      <c r="DX15" s="11">
        <f t="shared" si="38"/>
        <v>0</v>
      </c>
      <c r="DY15" s="11">
        <f t="shared" si="38"/>
        <v>0</v>
      </c>
      <c r="DZ15" s="11">
        <f t="shared" si="38"/>
        <v>0</v>
      </c>
      <c r="EA15" s="11">
        <f t="shared" si="38"/>
        <v>0</v>
      </c>
      <c r="EB15" s="11">
        <f t="shared" ref="EB15:GM15" si="39">(EB14/12)*9</f>
        <v>0</v>
      </c>
      <c r="EC15" s="11">
        <f t="shared" si="39"/>
        <v>0</v>
      </c>
      <c r="ED15" s="11">
        <f t="shared" si="39"/>
        <v>0</v>
      </c>
      <c r="EE15" s="11">
        <f t="shared" si="39"/>
        <v>0</v>
      </c>
      <c r="EF15" s="11">
        <f t="shared" si="39"/>
        <v>0</v>
      </c>
      <c r="EG15" s="11">
        <f t="shared" si="39"/>
        <v>0</v>
      </c>
      <c r="EH15" s="11">
        <f t="shared" si="39"/>
        <v>0</v>
      </c>
      <c r="EI15" s="11">
        <f t="shared" si="39"/>
        <v>0</v>
      </c>
      <c r="EJ15" s="11">
        <f t="shared" si="39"/>
        <v>0</v>
      </c>
      <c r="EK15" s="11">
        <f t="shared" si="39"/>
        <v>0</v>
      </c>
      <c r="EL15" s="11">
        <f t="shared" si="39"/>
        <v>0</v>
      </c>
      <c r="EM15" s="11">
        <f t="shared" si="39"/>
        <v>0</v>
      </c>
      <c r="EN15" s="11">
        <f t="shared" si="39"/>
        <v>0</v>
      </c>
      <c r="EO15" s="11">
        <f t="shared" si="39"/>
        <v>0</v>
      </c>
      <c r="EP15" s="11">
        <f t="shared" si="39"/>
        <v>0</v>
      </c>
      <c r="EQ15" s="11">
        <f t="shared" si="39"/>
        <v>0</v>
      </c>
      <c r="ER15" s="11">
        <f t="shared" si="39"/>
        <v>0</v>
      </c>
      <c r="ES15" s="11">
        <f t="shared" si="39"/>
        <v>0</v>
      </c>
      <c r="ET15" s="11">
        <f t="shared" si="39"/>
        <v>0</v>
      </c>
      <c r="EU15" s="11">
        <f t="shared" si="39"/>
        <v>0</v>
      </c>
      <c r="EV15" s="11">
        <f t="shared" si="39"/>
        <v>0</v>
      </c>
      <c r="EW15" s="11">
        <f t="shared" si="39"/>
        <v>0</v>
      </c>
      <c r="EX15" s="11">
        <f t="shared" si="39"/>
        <v>0</v>
      </c>
      <c r="EY15" s="11">
        <f t="shared" si="39"/>
        <v>0</v>
      </c>
      <c r="EZ15" s="11">
        <f t="shared" si="39"/>
        <v>0</v>
      </c>
      <c r="FA15" s="11">
        <f t="shared" si="39"/>
        <v>0</v>
      </c>
      <c r="FB15" s="11">
        <f t="shared" si="39"/>
        <v>0</v>
      </c>
      <c r="FC15" s="11">
        <f t="shared" si="39"/>
        <v>0</v>
      </c>
      <c r="FD15" s="11">
        <f t="shared" si="39"/>
        <v>0</v>
      </c>
      <c r="FE15" s="11">
        <f t="shared" si="39"/>
        <v>0</v>
      </c>
      <c r="FF15" s="11">
        <f t="shared" si="39"/>
        <v>0</v>
      </c>
      <c r="FG15" s="11">
        <f t="shared" si="39"/>
        <v>0</v>
      </c>
      <c r="FH15" s="11">
        <f t="shared" si="39"/>
        <v>0</v>
      </c>
      <c r="FI15" s="11">
        <f t="shared" si="39"/>
        <v>0</v>
      </c>
      <c r="FJ15" s="11">
        <f t="shared" si="39"/>
        <v>0</v>
      </c>
      <c r="FK15" s="11">
        <f t="shared" si="39"/>
        <v>0</v>
      </c>
      <c r="FL15" s="11">
        <f t="shared" si="39"/>
        <v>0</v>
      </c>
      <c r="FM15" s="11">
        <f t="shared" si="39"/>
        <v>0</v>
      </c>
      <c r="FN15" s="11">
        <f t="shared" si="39"/>
        <v>0</v>
      </c>
      <c r="FO15" s="11">
        <f t="shared" si="39"/>
        <v>0</v>
      </c>
      <c r="FP15" s="11">
        <f t="shared" si="39"/>
        <v>0</v>
      </c>
      <c r="FQ15" s="11">
        <f t="shared" si="39"/>
        <v>0</v>
      </c>
      <c r="FR15" s="11">
        <f t="shared" si="39"/>
        <v>0</v>
      </c>
      <c r="FS15" s="11">
        <f t="shared" si="39"/>
        <v>0</v>
      </c>
      <c r="FT15" s="11">
        <f t="shared" si="39"/>
        <v>0</v>
      </c>
      <c r="FU15" s="11">
        <f t="shared" si="39"/>
        <v>0</v>
      </c>
      <c r="FV15" s="11">
        <f t="shared" si="39"/>
        <v>0</v>
      </c>
      <c r="FW15" s="11">
        <f t="shared" si="39"/>
        <v>0</v>
      </c>
      <c r="FX15" s="11">
        <f t="shared" si="39"/>
        <v>0</v>
      </c>
      <c r="FY15" s="11">
        <f t="shared" si="39"/>
        <v>0</v>
      </c>
      <c r="FZ15" s="11">
        <f t="shared" si="39"/>
        <v>0</v>
      </c>
      <c r="GA15" s="11">
        <f t="shared" si="39"/>
        <v>0</v>
      </c>
      <c r="GB15" s="11">
        <f t="shared" si="39"/>
        <v>0</v>
      </c>
      <c r="GC15" s="11">
        <f t="shared" si="39"/>
        <v>0</v>
      </c>
      <c r="GD15" s="11">
        <f t="shared" si="39"/>
        <v>0</v>
      </c>
      <c r="GE15" s="11">
        <f t="shared" si="39"/>
        <v>0</v>
      </c>
      <c r="GF15" s="11">
        <f t="shared" si="39"/>
        <v>0</v>
      </c>
      <c r="GG15" s="11">
        <f t="shared" si="39"/>
        <v>0</v>
      </c>
      <c r="GH15" s="11">
        <f t="shared" si="39"/>
        <v>0</v>
      </c>
      <c r="GI15" s="11">
        <f t="shared" si="39"/>
        <v>0</v>
      </c>
      <c r="GJ15" s="11">
        <f t="shared" si="39"/>
        <v>0</v>
      </c>
      <c r="GK15" s="11">
        <f t="shared" si="39"/>
        <v>0</v>
      </c>
      <c r="GL15" s="11">
        <f t="shared" si="39"/>
        <v>0</v>
      </c>
      <c r="GM15" s="11">
        <f t="shared" si="39"/>
        <v>0</v>
      </c>
      <c r="GN15" s="11">
        <f t="shared" ref="GN15:IY15" si="40">(GN14/12)*9</f>
        <v>0</v>
      </c>
      <c r="GO15" s="11">
        <f t="shared" si="40"/>
        <v>0</v>
      </c>
      <c r="GP15" s="11">
        <f t="shared" si="40"/>
        <v>0</v>
      </c>
      <c r="GQ15" s="11">
        <f t="shared" si="40"/>
        <v>0</v>
      </c>
      <c r="GR15" s="11">
        <f t="shared" si="40"/>
        <v>0</v>
      </c>
      <c r="GS15" s="11">
        <f t="shared" si="40"/>
        <v>0</v>
      </c>
      <c r="GT15" s="11">
        <f t="shared" si="40"/>
        <v>0</v>
      </c>
      <c r="GU15" s="11">
        <f t="shared" si="40"/>
        <v>0</v>
      </c>
      <c r="GV15" s="11">
        <f t="shared" si="40"/>
        <v>0</v>
      </c>
      <c r="GW15" s="11">
        <f t="shared" si="40"/>
        <v>0</v>
      </c>
      <c r="GX15" s="11">
        <f t="shared" si="40"/>
        <v>0</v>
      </c>
      <c r="GY15" s="11">
        <f t="shared" si="40"/>
        <v>0</v>
      </c>
      <c r="GZ15" s="11">
        <f t="shared" si="40"/>
        <v>0</v>
      </c>
      <c r="HA15" s="11">
        <f t="shared" si="40"/>
        <v>0</v>
      </c>
      <c r="HB15" s="11">
        <f t="shared" si="40"/>
        <v>0</v>
      </c>
      <c r="HC15" s="11">
        <f t="shared" si="40"/>
        <v>0</v>
      </c>
      <c r="HD15" s="11">
        <f t="shared" si="40"/>
        <v>0</v>
      </c>
      <c r="HE15" s="11">
        <f t="shared" si="40"/>
        <v>0</v>
      </c>
      <c r="HF15" s="11">
        <f t="shared" si="40"/>
        <v>0</v>
      </c>
      <c r="HG15" s="11">
        <f t="shared" si="40"/>
        <v>0</v>
      </c>
      <c r="HH15" s="11">
        <f t="shared" si="40"/>
        <v>0</v>
      </c>
      <c r="HI15" s="11">
        <f t="shared" si="40"/>
        <v>0</v>
      </c>
      <c r="HJ15" s="11">
        <f t="shared" si="40"/>
        <v>0</v>
      </c>
      <c r="HK15" s="11">
        <f t="shared" si="40"/>
        <v>0</v>
      </c>
      <c r="HL15" s="11">
        <f t="shared" si="40"/>
        <v>0</v>
      </c>
      <c r="HM15" s="11">
        <f t="shared" si="40"/>
        <v>0</v>
      </c>
      <c r="HN15" s="11">
        <f t="shared" si="40"/>
        <v>0</v>
      </c>
      <c r="HO15" s="11">
        <f t="shared" si="40"/>
        <v>0</v>
      </c>
      <c r="HP15" s="11">
        <f t="shared" si="40"/>
        <v>0</v>
      </c>
      <c r="HQ15" s="11">
        <f t="shared" si="40"/>
        <v>0</v>
      </c>
      <c r="HR15" s="11">
        <f t="shared" si="40"/>
        <v>0</v>
      </c>
      <c r="HS15" s="11">
        <f t="shared" si="40"/>
        <v>0</v>
      </c>
      <c r="HT15" s="11">
        <f t="shared" si="40"/>
        <v>0</v>
      </c>
      <c r="HU15" s="11">
        <f t="shared" si="40"/>
        <v>0</v>
      </c>
      <c r="HV15" s="11">
        <f t="shared" si="40"/>
        <v>0</v>
      </c>
      <c r="HW15" s="11">
        <f t="shared" si="40"/>
        <v>0</v>
      </c>
      <c r="HX15" s="11">
        <f t="shared" si="40"/>
        <v>0</v>
      </c>
      <c r="HY15" s="11">
        <f t="shared" si="40"/>
        <v>0</v>
      </c>
      <c r="HZ15" s="11">
        <f t="shared" si="40"/>
        <v>0</v>
      </c>
      <c r="IA15" s="11">
        <f t="shared" si="40"/>
        <v>0</v>
      </c>
      <c r="IB15" s="11">
        <f t="shared" si="40"/>
        <v>0</v>
      </c>
      <c r="IC15" s="11">
        <f t="shared" si="40"/>
        <v>0</v>
      </c>
      <c r="ID15" s="11">
        <f t="shared" si="40"/>
        <v>0</v>
      </c>
      <c r="IE15" s="11">
        <f t="shared" si="40"/>
        <v>0</v>
      </c>
      <c r="IF15" s="11">
        <f t="shared" si="40"/>
        <v>0</v>
      </c>
      <c r="IG15" s="11">
        <f t="shared" si="40"/>
        <v>0</v>
      </c>
      <c r="IH15" s="11">
        <f t="shared" si="40"/>
        <v>0</v>
      </c>
      <c r="II15" s="11">
        <f t="shared" si="40"/>
        <v>0</v>
      </c>
      <c r="IJ15" s="11">
        <f t="shared" si="40"/>
        <v>0</v>
      </c>
      <c r="IK15" s="11">
        <f t="shared" si="40"/>
        <v>0</v>
      </c>
      <c r="IL15" s="11">
        <f t="shared" si="40"/>
        <v>0</v>
      </c>
      <c r="IM15" s="11">
        <f t="shared" si="40"/>
        <v>0</v>
      </c>
      <c r="IN15" s="11">
        <f t="shared" si="40"/>
        <v>0</v>
      </c>
      <c r="IO15" s="11">
        <f t="shared" si="40"/>
        <v>0</v>
      </c>
      <c r="IP15" s="11">
        <f t="shared" si="40"/>
        <v>0</v>
      </c>
      <c r="IQ15" s="11">
        <f t="shared" si="40"/>
        <v>0</v>
      </c>
      <c r="IR15" s="11">
        <f t="shared" si="40"/>
        <v>0</v>
      </c>
      <c r="IS15" s="11">
        <f t="shared" si="40"/>
        <v>0</v>
      </c>
      <c r="IT15" s="11">
        <f t="shared" si="40"/>
        <v>0</v>
      </c>
      <c r="IU15" s="11">
        <f t="shared" si="40"/>
        <v>0</v>
      </c>
      <c r="IV15" s="11">
        <f t="shared" si="40"/>
        <v>0</v>
      </c>
      <c r="IW15" s="11">
        <f t="shared" si="40"/>
        <v>0</v>
      </c>
      <c r="IX15" s="11">
        <f t="shared" si="40"/>
        <v>0</v>
      </c>
      <c r="IY15" s="11">
        <f t="shared" si="40"/>
        <v>0</v>
      </c>
      <c r="IZ15" s="11">
        <f t="shared" ref="IZ15:LK15" si="41">(IZ14/12)*9</f>
        <v>0</v>
      </c>
      <c r="JA15" s="11">
        <f t="shared" si="41"/>
        <v>0</v>
      </c>
      <c r="JB15" s="11">
        <f t="shared" si="41"/>
        <v>0</v>
      </c>
      <c r="JC15" s="11">
        <f t="shared" si="41"/>
        <v>0</v>
      </c>
      <c r="JD15" s="11">
        <f t="shared" si="41"/>
        <v>0</v>
      </c>
      <c r="JE15" s="11">
        <f t="shared" si="41"/>
        <v>0</v>
      </c>
      <c r="JF15" s="11">
        <f t="shared" si="41"/>
        <v>0</v>
      </c>
      <c r="JG15" s="11">
        <f t="shared" si="41"/>
        <v>0</v>
      </c>
      <c r="JH15" s="11">
        <f t="shared" si="41"/>
        <v>0</v>
      </c>
      <c r="JI15" s="11">
        <f t="shared" si="41"/>
        <v>0</v>
      </c>
      <c r="JJ15" s="11">
        <f t="shared" si="41"/>
        <v>0</v>
      </c>
      <c r="JK15" s="11">
        <f t="shared" si="41"/>
        <v>0</v>
      </c>
      <c r="JL15" s="11">
        <f t="shared" si="41"/>
        <v>0</v>
      </c>
      <c r="JM15" s="11">
        <f t="shared" si="41"/>
        <v>0</v>
      </c>
      <c r="JN15" s="11">
        <f t="shared" si="41"/>
        <v>0</v>
      </c>
      <c r="JO15" s="11">
        <f t="shared" si="41"/>
        <v>0</v>
      </c>
      <c r="JP15" s="11">
        <f t="shared" si="41"/>
        <v>0</v>
      </c>
      <c r="JQ15" s="11">
        <f t="shared" si="41"/>
        <v>0</v>
      </c>
      <c r="JR15" s="11">
        <f t="shared" si="41"/>
        <v>0</v>
      </c>
      <c r="JS15" s="11">
        <f t="shared" si="41"/>
        <v>0</v>
      </c>
      <c r="JT15" s="11">
        <f t="shared" si="41"/>
        <v>0</v>
      </c>
      <c r="JU15" s="11">
        <f t="shared" si="41"/>
        <v>0</v>
      </c>
      <c r="JV15" s="11">
        <f t="shared" si="41"/>
        <v>0</v>
      </c>
      <c r="JW15" s="11">
        <f t="shared" si="41"/>
        <v>525</v>
      </c>
      <c r="JX15" s="11">
        <f t="shared" si="41"/>
        <v>0</v>
      </c>
      <c r="JY15" s="11">
        <f t="shared" si="41"/>
        <v>0</v>
      </c>
      <c r="JZ15" s="11">
        <f t="shared" si="41"/>
        <v>0</v>
      </c>
      <c r="KA15" s="11">
        <f t="shared" si="41"/>
        <v>0</v>
      </c>
      <c r="KB15" s="11">
        <f t="shared" si="41"/>
        <v>0</v>
      </c>
      <c r="KC15" s="11">
        <f t="shared" si="41"/>
        <v>0</v>
      </c>
      <c r="KD15" s="11">
        <f t="shared" si="41"/>
        <v>0</v>
      </c>
      <c r="KE15" s="11">
        <f t="shared" si="41"/>
        <v>0</v>
      </c>
      <c r="KF15" s="11">
        <f t="shared" si="41"/>
        <v>0</v>
      </c>
      <c r="KG15" s="11">
        <f t="shared" si="41"/>
        <v>0</v>
      </c>
      <c r="KH15" s="11">
        <f t="shared" si="41"/>
        <v>0</v>
      </c>
      <c r="KI15" s="11">
        <f t="shared" si="41"/>
        <v>1875</v>
      </c>
      <c r="KJ15" s="11">
        <f t="shared" si="41"/>
        <v>0</v>
      </c>
      <c r="KK15" s="11">
        <f t="shared" si="41"/>
        <v>37.5</v>
      </c>
      <c r="KL15" s="11">
        <f t="shared" si="41"/>
        <v>0</v>
      </c>
      <c r="KM15" s="11">
        <f t="shared" si="41"/>
        <v>3.75</v>
      </c>
      <c r="KN15" s="11">
        <f t="shared" si="41"/>
        <v>0</v>
      </c>
      <c r="KO15" s="11">
        <f t="shared" si="41"/>
        <v>0</v>
      </c>
      <c r="KP15" s="11">
        <f t="shared" si="41"/>
        <v>0</v>
      </c>
      <c r="KQ15" s="11">
        <f t="shared" si="41"/>
        <v>0</v>
      </c>
      <c r="KR15" s="11">
        <f t="shared" si="41"/>
        <v>0</v>
      </c>
      <c r="KS15" s="11">
        <f t="shared" si="41"/>
        <v>0</v>
      </c>
      <c r="KT15" s="11">
        <f t="shared" si="41"/>
        <v>0</v>
      </c>
      <c r="KU15" s="11">
        <f t="shared" si="41"/>
        <v>75</v>
      </c>
      <c r="KV15" s="11">
        <f t="shared" si="41"/>
        <v>0</v>
      </c>
      <c r="KW15" s="11">
        <f t="shared" si="41"/>
        <v>0</v>
      </c>
      <c r="KX15" s="11">
        <f t="shared" si="41"/>
        <v>0</v>
      </c>
      <c r="KY15" s="11">
        <f t="shared" si="41"/>
        <v>0</v>
      </c>
      <c r="KZ15" s="11">
        <f t="shared" si="41"/>
        <v>0</v>
      </c>
      <c r="LA15" s="11">
        <f t="shared" si="41"/>
        <v>0</v>
      </c>
      <c r="LB15" s="11">
        <f t="shared" si="41"/>
        <v>37.5</v>
      </c>
      <c r="LC15" s="11">
        <f t="shared" si="41"/>
        <v>0</v>
      </c>
      <c r="LD15" s="11">
        <f t="shared" si="41"/>
        <v>7.5</v>
      </c>
      <c r="LE15" s="11">
        <f t="shared" si="41"/>
        <v>0</v>
      </c>
      <c r="LF15" s="11">
        <f t="shared" si="41"/>
        <v>112.5</v>
      </c>
      <c r="LG15" s="11">
        <f t="shared" si="41"/>
        <v>0</v>
      </c>
      <c r="LH15" s="11">
        <f t="shared" si="41"/>
        <v>0</v>
      </c>
      <c r="LI15" s="11">
        <f t="shared" si="41"/>
        <v>75</v>
      </c>
      <c r="LJ15" s="11">
        <f t="shared" si="41"/>
        <v>0</v>
      </c>
      <c r="LK15" s="11">
        <f t="shared" si="41"/>
        <v>0</v>
      </c>
      <c r="LL15" s="11">
        <f t="shared" ref="LL15:MG15" si="42">(LL14/12)*9</f>
        <v>0</v>
      </c>
      <c r="LM15" s="11">
        <f t="shared" si="42"/>
        <v>0</v>
      </c>
      <c r="LN15" s="11">
        <f t="shared" si="42"/>
        <v>0</v>
      </c>
      <c r="LO15" s="11">
        <f t="shared" si="42"/>
        <v>37.5</v>
      </c>
      <c r="LP15" s="11">
        <f t="shared" si="42"/>
        <v>0</v>
      </c>
      <c r="LQ15" s="11">
        <f t="shared" si="42"/>
        <v>0</v>
      </c>
      <c r="LR15" s="11">
        <f t="shared" si="42"/>
        <v>0</v>
      </c>
      <c r="LS15" s="11">
        <f t="shared" si="42"/>
        <v>0</v>
      </c>
      <c r="LT15" s="11">
        <f t="shared" si="42"/>
        <v>0</v>
      </c>
      <c r="LU15" s="11">
        <f t="shared" si="42"/>
        <v>37.5</v>
      </c>
      <c r="LV15" s="11">
        <f t="shared" si="42"/>
        <v>0</v>
      </c>
      <c r="LW15" s="11">
        <f t="shared" si="42"/>
        <v>0</v>
      </c>
      <c r="LX15" s="11">
        <f t="shared" si="42"/>
        <v>0</v>
      </c>
      <c r="LY15" s="11">
        <f t="shared" si="42"/>
        <v>0</v>
      </c>
      <c r="LZ15" s="11">
        <f t="shared" si="42"/>
        <v>7.5</v>
      </c>
      <c r="MA15" s="11">
        <f t="shared" si="42"/>
        <v>0</v>
      </c>
      <c r="MB15" s="11">
        <f t="shared" si="42"/>
        <v>0</v>
      </c>
      <c r="MC15" s="11">
        <f t="shared" si="42"/>
        <v>0</v>
      </c>
      <c r="MD15" s="11">
        <f t="shared" si="42"/>
        <v>0</v>
      </c>
      <c r="ME15" s="11">
        <f t="shared" si="42"/>
        <v>0</v>
      </c>
      <c r="MF15" s="11">
        <f t="shared" si="42"/>
        <v>0</v>
      </c>
      <c r="MG15" s="11">
        <f t="shared" si="42"/>
        <v>0</v>
      </c>
      <c r="MH15" s="11">
        <f t="shared" si="6"/>
        <v>2906.25</v>
      </c>
    </row>
    <row r="16" spans="1:346" s="5" customFormat="1" ht="24.95" hidden="1" customHeight="1" x14ac:dyDescent="0.25">
      <c r="A16" s="13">
        <v>7.7</v>
      </c>
      <c r="B16" s="4" t="s">
        <v>351</v>
      </c>
      <c r="C16" s="10">
        <v>100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>
        <v>0</v>
      </c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>
        <v>0</v>
      </c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>
        <v>0</v>
      </c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>
        <v>850</v>
      </c>
      <c r="JX16" s="10"/>
      <c r="JY16" s="10"/>
      <c r="JZ16" s="10"/>
      <c r="KA16" s="10">
        <v>0</v>
      </c>
      <c r="KB16" s="10"/>
      <c r="KC16" s="10"/>
      <c r="KD16" s="10"/>
      <c r="KE16" s="10"/>
      <c r="KF16" s="10"/>
      <c r="KG16" s="10"/>
      <c r="KH16" s="10"/>
      <c r="KI16" s="10">
        <v>2000</v>
      </c>
      <c r="KJ16" s="10"/>
      <c r="KK16" s="10">
        <v>50</v>
      </c>
      <c r="KL16" s="10"/>
      <c r="KM16" s="10">
        <v>5</v>
      </c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>
        <v>10</v>
      </c>
      <c r="LE16" s="10">
        <v>0</v>
      </c>
      <c r="LF16" s="10"/>
      <c r="LG16" s="10"/>
      <c r="LH16" s="10"/>
      <c r="LI16" s="10">
        <v>100</v>
      </c>
      <c r="LJ16" s="10"/>
      <c r="LK16" s="10"/>
      <c r="LL16" s="10"/>
      <c r="LM16" s="10"/>
      <c r="LN16" s="10"/>
      <c r="LO16" s="10">
        <v>50</v>
      </c>
      <c r="LP16" s="10"/>
      <c r="LQ16" s="10"/>
      <c r="LR16" s="10">
        <v>100</v>
      </c>
      <c r="LS16" s="10"/>
      <c r="LT16" s="10"/>
      <c r="LU16" s="10"/>
      <c r="LV16" s="10">
        <v>0</v>
      </c>
      <c r="LW16" s="10"/>
      <c r="LX16" s="10"/>
      <c r="LY16" s="10">
        <v>10</v>
      </c>
      <c r="LZ16" s="10">
        <v>10</v>
      </c>
      <c r="MA16" s="10"/>
      <c r="MB16" s="10"/>
      <c r="MC16" s="10"/>
      <c r="MD16" s="10"/>
      <c r="ME16" s="10"/>
      <c r="MF16" s="10"/>
      <c r="MG16" s="10"/>
      <c r="MH16" s="10">
        <f t="shared" si="6"/>
        <v>3285</v>
      </c>
    </row>
    <row r="17" spans="1:346" s="9" customFormat="1" ht="24.95" hidden="1" customHeight="1" x14ac:dyDescent="0.25">
      <c r="A17" s="14">
        <v>8.1999999999999993</v>
      </c>
      <c r="B17" s="8" t="s">
        <v>351</v>
      </c>
      <c r="C17" s="11">
        <f>(C16/12)*9</f>
        <v>75</v>
      </c>
      <c r="D17" s="11">
        <f t="shared" ref="D17:BO17" si="43">(D16/12)*9</f>
        <v>0</v>
      </c>
      <c r="E17" s="11">
        <f t="shared" si="43"/>
        <v>0</v>
      </c>
      <c r="F17" s="11">
        <f t="shared" si="43"/>
        <v>0</v>
      </c>
      <c r="G17" s="11">
        <f t="shared" si="43"/>
        <v>0</v>
      </c>
      <c r="H17" s="11">
        <f t="shared" si="43"/>
        <v>0</v>
      </c>
      <c r="I17" s="11">
        <f t="shared" si="43"/>
        <v>0</v>
      </c>
      <c r="J17" s="11">
        <f t="shared" si="43"/>
        <v>0</v>
      </c>
      <c r="K17" s="11">
        <f t="shared" si="43"/>
        <v>0</v>
      </c>
      <c r="L17" s="11">
        <f t="shared" si="43"/>
        <v>0</v>
      </c>
      <c r="M17" s="11">
        <f t="shared" si="43"/>
        <v>0</v>
      </c>
      <c r="N17" s="11">
        <f t="shared" si="43"/>
        <v>0</v>
      </c>
      <c r="O17" s="11">
        <f t="shared" si="43"/>
        <v>0</v>
      </c>
      <c r="P17" s="11">
        <f t="shared" si="43"/>
        <v>0</v>
      </c>
      <c r="Q17" s="11">
        <f t="shared" si="43"/>
        <v>0</v>
      </c>
      <c r="R17" s="11">
        <f t="shared" si="43"/>
        <v>0</v>
      </c>
      <c r="S17" s="11">
        <f t="shared" si="43"/>
        <v>0</v>
      </c>
      <c r="T17" s="11">
        <f t="shared" si="43"/>
        <v>0</v>
      </c>
      <c r="U17" s="11">
        <f t="shared" si="43"/>
        <v>0</v>
      </c>
      <c r="V17" s="11">
        <f t="shared" si="43"/>
        <v>0</v>
      </c>
      <c r="W17" s="11">
        <f t="shared" si="43"/>
        <v>0</v>
      </c>
      <c r="X17" s="11">
        <f t="shared" si="43"/>
        <v>0</v>
      </c>
      <c r="Y17" s="11">
        <f t="shared" si="43"/>
        <v>0</v>
      </c>
      <c r="Z17" s="11">
        <f t="shared" si="43"/>
        <v>0</v>
      </c>
      <c r="AA17" s="11">
        <f t="shared" si="43"/>
        <v>0</v>
      </c>
      <c r="AB17" s="11">
        <f t="shared" si="43"/>
        <v>0</v>
      </c>
      <c r="AC17" s="11">
        <f t="shared" si="43"/>
        <v>0</v>
      </c>
      <c r="AD17" s="11">
        <f t="shared" si="43"/>
        <v>0</v>
      </c>
      <c r="AE17" s="11">
        <f t="shared" si="43"/>
        <v>0</v>
      </c>
      <c r="AF17" s="11">
        <f t="shared" si="43"/>
        <v>0</v>
      </c>
      <c r="AG17" s="11">
        <f t="shared" si="43"/>
        <v>0</v>
      </c>
      <c r="AH17" s="11">
        <f t="shared" si="43"/>
        <v>0</v>
      </c>
      <c r="AI17" s="11">
        <f t="shared" si="43"/>
        <v>0</v>
      </c>
      <c r="AJ17" s="11">
        <f t="shared" si="43"/>
        <v>0</v>
      </c>
      <c r="AK17" s="11">
        <f t="shared" si="43"/>
        <v>0</v>
      </c>
      <c r="AL17" s="11">
        <f t="shared" si="43"/>
        <v>0</v>
      </c>
      <c r="AM17" s="11">
        <f t="shared" si="43"/>
        <v>0</v>
      </c>
      <c r="AN17" s="11">
        <f t="shared" si="43"/>
        <v>0</v>
      </c>
      <c r="AO17" s="11">
        <f t="shared" si="43"/>
        <v>0</v>
      </c>
      <c r="AP17" s="11">
        <f t="shared" si="43"/>
        <v>0</v>
      </c>
      <c r="AQ17" s="11">
        <f t="shared" si="43"/>
        <v>0</v>
      </c>
      <c r="AR17" s="11">
        <f t="shared" si="43"/>
        <v>0</v>
      </c>
      <c r="AS17" s="11">
        <f t="shared" si="43"/>
        <v>0</v>
      </c>
      <c r="AT17" s="11">
        <f t="shared" si="43"/>
        <v>0</v>
      </c>
      <c r="AU17" s="11">
        <f t="shared" si="43"/>
        <v>0</v>
      </c>
      <c r="AV17" s="11">
        <f t="shared" si="43"/>
        <v>0</v>
      </c>
      <c r="AW17" s="11">
        <f t="shared" si="43"/>
        <v>0</v>
      </c>
      <c r="AX17" s="11">
        <f t="shared" si="43"/>
        <v>0</v>
      </c>
      <c r="AY17" s="11">
        <f t="shared" si="43"/>
        <v>0</v>
      </c>
      <c r="AZ17" s="11">
        <f t="shared" si="43"/>
        <v>0</v>
      </c>
      <c r="BA17" s="11">
        <f t="shared" si="43"/>
        <v>0</v>
      </c>
      <c r="BB17" s="11">
        <f t="shared" si="43"/>
        <v>0</v>
      </c>
      <c r="BC17" s="11">
        <f t="shared" si="43"/>
        <v>0</v>
      </c>
      <c r="BD17" s="11">
        <f t="shared" si="43"/>
        <v>0</v>
      </c>
      <c r="BE17" s="11">
        <f t="shared" si="43"/>
        <v>0</v>
      </c>
      <c r="BF17" s="11">
        <f t="shared" si="43"/>
        <v>0</v>
      </c>
      <c r="BG17" s="11">
        <f t="shared" si="43"/>
        <v>0</v>
      </c>
      <c r="BH17" s="11">
        <f t="shared" si="43"/>
        <v>0</v>
      </c>
      <c r="BI17" s="11">
        <f t="shared" si="43"/>
        <v>0</v>
      </c>
      <c r="BJ17" s="11">
        <f t="shared" si="43"/>
        <v>0</v>
      </c>
      <c r="BK17" s="11">
        <f t="shared" si="43"/>
        <v>0</v>
      </c>
      <c r="BL17" s="11">
        <f t="shared" si="43"/>
        <v>0</v>
      </c>
      <c r="BM17" s="11">
        <f t="shared" si="43"/>
        <v>0</v>
      </c>
      <c r="BN17" s="11">
        <f t="shared" si="43"/>
        <v>0</v>
      </c>
      <c r="BO17" s="11">
        <f t="shared" si="43"/>
        <v>0</v>
      </c>
      <c r="BP17" s="11">
        <f t="shared" ref="BP17:EA17" si="44">(BP16/12)*9</f>
        <v>0</v>
      </c>
      <c r="BQ17" s="11">
        <f t="shared" si="44"/>
        <v>0</v>
      </c>
      <c r="BR17" s="11">
        <f t="shared" si="44"/>
        <v>0</v>
      </c>
      <c r="BS17" s="11">
        <f t="shared" si="44"/>
        <v>0</v>
      </c>
      <c r="BT17" s="11">
        <f t="shared" si="44"/>
        <v>0</v>
      </c>
      <c r="BU17" s="11">
        <f t="shared" si="44"/>
        <v>0</v>
      </c>
      <c r="BV17" s="11">
        <f t="shared" si="44"/>
        <v>0</v>
      </c>
      <c r="BW17" s="11">
        <f t="shared" si="44"/>
        <v>0</v>
      </c>
      <c r="BX17" s="11">
        <f t="shared" si="44"/>
        <v>0</v>
      </c>
      <c r="BY17" s="11">
        <f t="shared" si="44"/>
        <v>0</v>
      </c>
      <c r="BZ17" s="11">
        <f t="shared" si="44"/>
        <v>0</v>
      </c>
      <c r="CA17" s="11">
        <f t="shared" si="44"/>
        <v>0</v>
      </c>
      <c r="CB17" s="11">
        <f t="shared" si="44"/>
        <v>0</v>
      </c>
      <c r="CC17" s="11">
        <f t="shared" si="44"/>
        <v>0</v>
      </c>
      <c r="CD17" s="11">
        <f t="shared" si="44"/>
        <v>0</v>
      </c>
      <c r="CE17" s="11">
        <f t="shared" si="44"/>
        <v>0</v>
      </c>
      <c r="CF17" s="11">
        <f t="shared" si="44"/>
        <v>0</v>
      </c>
      <c r="CG17" s="11">
        <f t="shared" si="44"/>
        <v>0</v>
      </c>
      <c r="CH17" s="11">
        <f t="shared" si="44"/>
        <v>0</v>
      </c>
      <c r="CI17" s="11">
        <f t="shared" si="44"/>
        <v>0</v>
      </c>
      <c r="CJ17" s="11">
        <f t="shared" si="44"/>
        <v>0</v>
      </c>
      <c r="CK17" s="11">
        <f t="shared" si="44"/>
        <v>0</v>
      </c>
      <c r="CL17" s="11">
        <f t="shared" si="44"/>
        <v>0</v>
      </c>
      <c r="CM17" s="11">
        <f t="shared" si="44"/>
        <v>0</v>
      </c>
      <c r="CN17" s="11">
        <f t="shared" si="44"/>
        <v>0</v>
      </c>
      <c r="CO17" s="11">
        <f t="shared" si="44"/>
        <v>0</v>
      </c>
      <c r="CP17" s="11">
        <f t="shared" si="44"/>
        <v>0</v>
      </c>
      <c r="CQ17" s="11">
        <f t="shared" si="44"/>
        <v>0</v>
      </c>
      <c r="CR17" s="11">
        <f t="shared" si="44"/>
        <v>0</v>
      </c>
      <c r="CS17" s="11">
        <f t="shared" si="44"/>
        <v>0</v>
      </c>
      <c r="CT17" s="11">
        <f t="shared" si="44"/>
        <v>0</v>
      </c>
      <c r="CU17" s="11">
        <f t="shared" si="44"/>
        <v>0</v>
      </c>
      <c r="CV17" s="11">
        <f t="shared" si="44"/>
        <v>0</v>
      </c>
      <c r="CW17" s="11">
        <f t="shared" si="44"/>
        <v>0</v>
      </c>
      <c r="CX17" s="11">
        <f t="shared" si="44"/>
        <v>0</v>
      </c>
      <c r="CY17" s="11">
        <f t="shared" si="44"/>
        <v>0</v>
      </c>
      <c r="CZ17" s="11">
        <f t="shared" si="44"/>
        <v>0</v>
      </c>
      <c r="DA17" s="11">
        <f t="shared" si="44"/>
        <v>0</v>
      </c>
      <c r="DB17" s="11">
        <f t="shared" si="44"/>
        <v>0</v>
      </c>
      <c r="DC17" s="11">
        <f t="shared" si="44"/>
        <v>0</v>
      </c>
      <c r="DD17" s="11">
        <f t="shared" si="44"/>
        <v>0</v>
      </c>
      <c r="DE17" s="11">
        <f t="shared" si="44"/>
        <v>0</v>
      </c>
      <c r="DF17" s="11">
        <f t="shared" si="44"/>
        <v>0</v>
      </c>
      <c r="DG17" s="11">
        <f t="shared" si="44"/>
        <v>0</v>
      </c>
      <c r="DH17" s="11">
        <f t="shared" si="44"/>
        <v>0</v>
      </c>
      <c r="DI17" s="11">
        <f t="shared" si="44"/>
        <v>0</v>
      </c>
      <c r="DJ17" s="11">
        <f t="shared" si="44"/>
        <v>0</v>
      </c>
      <c r="DK17" s="11">
        <f t="shared" si="44"/>
        <v>0</v>
      </c>
      <c r="DL17" s="11">
        <f t="shared" si="44"/>
        <v>0</v>
      </c>
      <c r="DM17" s="11">
        <f t="shared" si="44"/>
        <v>0</v>
      </c>
      <c r="DN17" s="11">
        <f t="shared" si="44"/>
        <v>0</v>
      </c>
      <c r="DO17" s="11">
        <f t="shared" si="44"/>
        <v>0</v>
      </c>
      <c r="DP17" s="11">
        <f t="shared" si="44"/>
        <v>0</v>
      </c>
      <c r="DQ17" s="11">
        <f t="shared" si="44"/>
        <v>0</v>
      </c>
      <c r="DR17" s="11">
        <f t="shared" si="44"/>
        <v>0</v>
      </c>
      <c r="DS17" s="11">
        <f t="shared" si="44"/>
        <v>0</v>
      </c>
      <c r="DT17" s="11">
        <f t="shared" si="44"/>
        <v>0</v>
      </c>
      <c r="DU17" s="11">
        <f t="shared" si="44"/>
        <v>0</v>
      </c>
      <c r="DV17" s="11">
        <f t="shared" si="44"/>
        <v>0</v>
      </c>
      <c r="DW17" s="11">
        <f t="shared" si="44"/>
        <v>0</v>
      </c>
      <c r="DX17" s="11">
        <f t="shared" si="44"/>
        <v>0</v>
      </c>
      <c r="DY17" s="11">
        <f t="shared" si="44"/>
        <v>0</v>
      </c>
      <c r="DZ17" s="11">
        <f t="shared" si="44"/>
        <v>0</v>
      </c>
      <c r="EA17" s="11">
        <f t="shared" si="44"/>
        <v>0</v>
      </c>
      <c r="EB17" s="11">
        <f t="shared" ref="EB17:GM17" si="45">(EB16/12)*9</f>
        <v>0</v>
      </c>
      <c r="EC17" s="11">
        <f t="shared" si="45"/>
        <v>0</v>
      </c>
      <c r="ED17" s="11">
        <f t="shared" si="45"/>
        <v>0</v>
      </c>
      <c r="EE17" s="11">
        <f t="shared" si="45"/>
        <v>0</v>
      </c>
      <c r="EF17" s="11">
        <f t="shared" si="45"/>
        <v>0</v>
      </c>
      <c r="EG17" s="11">
        <f t="shared" si="45"/>
        <v>0</v>
      </c>
      <c r="EH17" s="11">
        <f t="shared" si="45"/>
        <v>0</v>
      </c>
      <c r="EI17" s="11">
        <f t="shared" si="45"/>
        <v>0</v>
      </c>
      <c r="EJ17" s="11">
        <f t="shared" si="45"/>
        <v>0</v>
      </c>
      <c r="EK17" s="11">
        <f t="shared" si="45"/>
        <v>0</v>
      </c>
      <c r="EL17" s="11">
        <f t="shared" si="45"/>
        <v>0</v>
      </c>
      <c r="EM17" s="11">
        <f t="shared" si="45"/>
        <v>0</v>
      </c>
      <c r="EN17" s="11">
        <f t="shared" si="45"/>
        <v>0</v>
      </c>
      <c r="EO17" s="11">
        <f t="shared" si="45"/>
        <v>0</v>
      </c>
      <c r="EP17" s="11">
        <f t="shared" si="45"/>
        <v>0</v>
      </c>
      <c r="EQ17" s="11">
        <f t="shared" si="45"/>
        <v>0</v>
      </c>
      <c r="ER17" s="11">
        <f t="shared" si="45"/>
        <v>0</v>
      </c>
      <c r="ES17" s="11">
        <f t="shared" si="45"/>
        <v>0</v>
      </c>
      <c r="ET17" s="11">
        <f t="shared" si="45"/>
        <v>0</v>
      </c>
      <c r="EU17" s="11">
        <f t="shared" si="45"/>
        <v>0</v>
      </c>
      <c r="EV17" s="11">
        <f t="shared" si="45"/>
        <v>0</v>
      </c>
      <c r="EW17" s="11">
        <f t="shared" si="45"/>
        <v>0</v>
      </c>
      <c r="EX17" s="11">
        <f t="shared" si="45"/>
        <v>0</v>
      </c>
      <c r="EY17" s="11">
        <f t="shared" si="45"/>
        <v>0</v>
      </c>
      <c r="EZ17" s="11">
        <f t="shared" si="45"/>
        <v>0</v>
      </c>
      <c r="FA17" s="11">
        <f t="shared" si="45"/>
        <v>0</v>
      </c>
      <c r="FB17" s="11">
        <f t="shared" si="45"/>
        <v>0</v>
      </c>
      <c r="FC17" s="11">
        <f t="shared" si="45"/>
        <v>0</v>
      </c>
      <c r="FD17" s="11">
        <f t="shared" si="45"/>
        <v>0</v>
      </c>
      <c r="FE17" s="11">
        <f t="shared" si="45"/>
        <v>0</v>
      </c>
      <c r="FF17" s="11">
        <f t="shared" si="45"/>
        <v>0</v>
      </c>
      <c r="FG17" s="11">
        <f t="shared" si="45"/>
        <v>0</v>
      </c>
      <c r="FH17" s="11">
        <f t="shared" si="45"/>
        <v>0</v>
      </c>
      <c r="FI17" s="11">
        <f t="shared" si="45"/>
        <v>0</v>
      </c>
      <c r="FJ17" s="11">
        <f t="shared" si="45"/>
        <v>0</v>
      </c>
      <c r="FK17" s="11">
        <f t="shared" si="45"/>
        <v>0</v>
      </c>
      <c r="FL17" s="11">
        <f t="shared" si="45"/>
        <v>0</v>
      </c>
      <c r="FM17" s="11">
        <f t="shared" si="45"/>
        <v>0</v>
      </c>
      <c r="FN17" s="11">
        <f t="shared" si="45"/>
        <v>0</v>
      </c>
      <c r="FO17" s="11">
        <f t="shared" si="45"/>
        <v>0</v>
      </c>
      <c r="FP17" s="11">
        <f t="shared" si="45"/>
        <v>0</v>
      </c>
      <c r="FQ17" s="11">
        <f t="shared" si="45"/>
        <v>0</v>
      </c>
      <c r="FR17" s="11">
        <f t="shared" si="45"/>
        <v>0</v>
      </c>
      <c r="FS17" s="11">
        <f t="shared" si="45"/>
        <v>0</v>
      </c>
      <c r="FT17" s="11">
        <f t="shared" si="45"/>
        <v>0</v>
      </c>
      <c r="FU17" s="11">
        <f t="shared" si="45"/>
        <v>0</v>
      </c>
      <c r="FV17" s="11">
        <f t="shared" si="45"/>
        <v>0</v>
      </c>
      <c r="FW17" s="11">
        <f t="shared" si="45"/>
        <v>0</v>
      </c>
      <c r="FX17" s="11">
        <f t="shared" si="45"/>
        <v>0</v>
      </c>
      <c r="FY17" s="11">
        <f t="shared" si="45"/>
        <v>0</v>
      </c>
      <c r="FZ17" s="11">
        <f t="shared" si="45"/>
        <v>0</v>
      </c>
      <c r="GA17" s="11">
        <f t="shared" si="45"/>
        <v>0</v>
      </c>
      <c r="GB17" s="11">
        <f t="shared" si="45"/>
        <v>0</v>
      </c>
      <c r="GC17" s="11">
        <f t="shared" si="45"/>
        <v>0</v>
      </c>
      <c r="GD17" s="11">
        <f t="shared" si="45"/>
        <v>0</v>
      </c>
      <c r="GE17" s="11">
        <f t="shared" si="45"/>
        <v>0</v>
      </c>
      <c r="GF17" s="11">
        <f t="shared" si="45"/>
        <v>0</v>
      </c>
      <c r="GG17" s="11">
        <f t="shared" si="45"/>
        <v>0</v>
      </c>
      <c r="GH17" s="11">
        <f t="shared" si="45"/>
        <v>0</v>
      </c>
      <c r="GI17" s="11">
        <f t="shared" si="45"/>
        <v>0</v>
      </c>
      <c r="GJ17" s="11">
        <f t="shared" si="45"/>
        <v>0</v>
      </c>
      <c r="GK17" s="11">
        <f t="shared" si="45"/>
        <v>0</v>
      </c>
      <c r="GL17" s="11">
        <f t="shared" si="45"/>
        <v>0</v>
      </c>
      <c r="GM17" s="11">
        <f t="shared" si="45"/>
        <v>0</v>
      </c>
      <c r="GN17" s="11">
        <f t="shared" ref="GN17:IY17" si="46">(GN16/12)*9</f>
        <v>0</v>
      </c>
      <c r="GO17" s="11">
        <f t="shared" si="46"/>
        <v>0</v>
      </c>
      <c r="GP17" s="11">
        <f t="shared" si="46"/>
        <v>0</v>
      </c>
      <c r="GQ17" s="11">
        <f t="shared" si="46"/>
        <v>0</v>
      </c>
      <c r="GR17" s="11">
        <f t="shared" si="46"/>
        <v>0</v>
      </c>
      <c r="GS17" s="11">
        <f t="shared" si="46"/>
        <v>0</v>
      </c>
      <c r="GT17" s="11">
        <f t="shared" si="46"/>
        <v>0</v>
      </c>
      <c r="GU17" s="11">
        <f t="shared" si="46"/>
        <v>0</v>
      </c>
      <c r="GV17" s="11">
        <f t="shared" si="46"/>
        <v>0</v>
      </c>
      <c r="GW17" s="11">
        <f t="shared" si="46"/>
        <v>0</v>
      </c>
      <c r="GX17" s="11">
        <f t="shared" si="46"/>
        <v>0</v>
      </c>
      <c r="GY17" s="11">
        <f t="shared" si="46"/>
        <v>0</v>
      </c>
      <c r="GZ17" s="11">
        <f t="shared" si="46"/>
        <v>0</v>
      </c>
      <c r="HA17" s="11">
        <f t="shared" si="46"/>
        <v>0</v>
      </c>
      <c r="HB17" s="11">
        <f t="shared" si="46"/>
        <v>0</v>
      </c>
      <c r="HC17" s="11">
        <f t="shared" si="46"/>
        <v>0</v>
      </c>
      <c r="HD17" s="11">
        <f t="shared" si="46"/>
        <v>0</v>
      </c>
      <c r="HE17" s="11">
        <f t="shared" si="46"/>
        <v>0</v>
      </c>
      <c r="HF17" s="11">
        <f t="shared" si="46"/>
        <v>0</v>
      </c>
      <c r="HG17" s="11">
        <f t="shared" si="46"/>
        <v>0</v>
      </c>
      <c r="HH17" s="11">
        <f t="shared" si="46"/>
        <v>0</v>
      </c>
      <c r="HI17" s="11">
        <f t="shared" si="46"/>
        <v>0</v>
      </c>
      <c r="HJ17" s="11">
        <f t="shared" si="46"/>
        <v>0</v>
      </c>
      <c r="HK17" s="11">
        <f t="shared" si="46"/>
        <v>0</v>
      </c>
      <c r="HL17" s="11">
        <f t="shared" si="46"/>
        <v>0</v>
      </c>
      <c r="HM17" s="11">
        <f t="shared" si="46"/>
        <v>0</v>
      </c>
      <c r="HN17" s="11">
        <f t="shared" si="46"/>
        <v>0</v>
      </c>
      <c r="HO17" s="11">
        <f t="shared" si="46"/>
        <v>0</v>
      </c>
      <c r="HP17" s="11">
        <f t="shared" si="46"/>
        <v>0</v>
      </c>
      <c r="HQ17" s="11">
        <f t="shared" si="46"/>
        <v>0</v>
      </c>
      <c r="HR17" s="11">
        <f t="shared" si="46"/>
        <v>0</v>
      </c>
      <c r="HS17" s="11">
        <f t="shared" si="46"/>
        <v>0</v>
      </c>
      <c r="HT17" s="11">
        <f t="shared" si="46"/>
        <v>0</v>
      </c>
      <c r="HU17" s="11">
        <f t="shared" si="46"/>
        <v>0</v>
      </c>
      <c r="HV17" s="11">
        <f t="shared" si="46"/>
        <v>0</v>
      </c>
      <c r="HW17" s="11">
        <f t="shared" si="46"/>
        <v>0</v>
      </c>
      <c r="HX17" s="11">
        <f t="shared" si="46"/>
        <v>0</v>
      </c>
      <c r="HY17" s="11">
        <f t="shared" si="46"/>
        <v>0</v>
      </c>
      <c r="HZ17" s="11">
        <f t="shared" si="46"/>
        <v>0</v>
      </c>
      <c r="IA17" s="11">
        <f t="shared" si="46"/>
        <v>0</v>
      </c>
      <c r="IB17" s="11">
        <f t="shared" si="46"/>
        <v>0</v>
      </c>
      <c r="IC17" s="11">
        <f t="shared" si="46"/>
        <v>0</v>
      </c>
      <c r="ID17" s="11">
        <f t="shared" si="46"/>
        <v>0</v>
      </c>
      <c r="IE17" s="11">
        <f t="shared" si="46"/>
        <v>0</v>
      </c>
      <c r="IF17" s="11">
        <f t="shared" si="46"/>
        <v>0</v>
      </c>
      <c r="IG17" s="11">
        <f t="shared" si="46"/>
        <v>0</v>
      </c>
      <c r="IH17" s="11">
        <f t="shared" si="46"/>
        <v>0</v>
      </c>
      <c r="II17" s="11">
        <f t="shared" si="46"/>
        <v>0</v>
      </c>
      <c r="IJ17" s="11">
        <f t="shared" si="46"/>
        <v>0</v>
      </c>
      <c r="IK17" s="11">
        <f t="shared" si="46"/>
        <v>0</v>
      </c>
      <c r="IL17" s="11">
        <f t="shared" si="46"/>
        <v>0</v>
      </c>
      <c r="IM17" s="11">
        <f t="shared" si="46"/>
        <v>0</v>
      </c>
      <c r="IN17" s="11">
        <f t="shared" si="46"/>
        <v>0</v>
      </c>
      <c r="IO17" s="11">
        <f t="shared" si="46"/>
        <v>0</v>
      </c>
      <c r="IP17" s="11">
        <f t="shared" si="46"/>
        <v>0</v>
      </c>
      <c r="IQ17" s="11">
        <f t="shared" si="46"/>
        <v>0</v>
      </c>
      <c r="IR17" s="11">
        <f t="shared" si="46"/>
        <v>0</v>
      </c>
      <c r="IS17" s="11">
        <f t="shared" si="46"/>
        <v>0</v>
      </c>
      <c r="IT17" s="11">
        <f t="shared" si="46"/>
        <v>0</v>
      </c>
      <c r="IU17" s="11">
        <f t="shared" si="46"/>
        <v>0</v>
      </c>
      <c r="IV17" s="11">
        <f t="shared" si="46"/>
        <v>0</v>
      </c>
      <c r="IW17" s="11">
        <f t="shared" si="46"/>
        <v>0</v>
      </c>
      <c r="IX17" s="11">
        <f t="shared" si="46"/>
        <v>0</v>
      </c>
      <c r="IY17" s="11">
        <f t="shared" si="46"/>
        <v>0</v>
      </c>
      <c r="IZ17" s="11">
        <f t="shared" ref="IZ17:LK17" si="47">(IZ16/12)*9</f>
        <v>0</v>
      </c>
      <c r="JA17" s="11">
        <f t="shared" si="47"/>
        <v>0</v>
      </c>
      <c r="JB17" s="11">
        <f t="shared" si="47"/>
        <v>0</v>
      </c>
      <c r="JC17" s="11">
        <f t="shared" si="47"/>
        <v>0</v>
      </c>
      <c r="JD17" s="11">
        <f t="shared" si="47"/>
        <v>0</v>
      </c>
      <c r="JE17" s="11">
        <f t="shared" si="47"/>
        <v>0</v>
      </c>
      <c r="JF17" s="11">
        <f t="shared" si="47"/>
        <v>0</v>
      </c>
      <c r="JG17" s="11">
        <f t="shared" si="47"/>
        <v>0</v>
      </c>
      <c r="JH17" s="11">
        <f t="shared" si="47"/>
        <v>0</v>
      </c>
      <c r="JI17" s="11">
        <f t="shared" si="47"/>
        <v>0</v>
      </c>
      <c r="JJ17" s="11">
        <f t="shared" si="47"/>
        <v>0</v>
      </c>
      <c r="JK17" s="11">
        <f t="shared" si="47"/>
        <v>0</v>
      </c>
      <c r="JL17" s="11">
        <f t="shared" si="47"/>
        <v>0</v>
      </c>
      <c r="JM17" s="11">
        <f t="shared" si="47"/>
        <v>0</v>
      </c>
      <c r="JN17" s="11">
        <f t="shared" si="47"/>
        <v>0</v>
      </c>
      <c r="JO17" s="11">
        <f t="shared" si="47"/>
        <v>0</v>
      </c>
      <c r="JP17" s="11">
        <f t="shared" si="47"/>
        <v>0</v>
      </c>
      <c r="JQ17" s="11">
        <f t="shared" si="47"/>
        <v>0</v>
      </c>
      <c r="JR17" s="11">
        <f t="shared" si="47"/>
        <v>0</v>
      </c>
      <c r="JS17" s="11">
        <f t="shared" si="47"/>
        <v>0</v>
      </c>
      <c r="JT17" s="11">
        <f t="shared" si="47"/>
        <v>0</v>
      </c>
      <c r="JU17" s="11">
        <f t="shared" si="47"/>
        <v>0</v>
      </c>
      <c r="JV17" s="11">
        <f t="shared" si="47"/>
        <v>0</v>
      </c>
      <c r="JW17" s="11">
        <f t="shared" si="47"/>
        <v>637.5</v>
      </c>
      <c r="JX17" s="11">
        <f t="shared" si="47"/>
        <v>0</v>
      </c>
      <c r="JY17" s="11">
        <f t="shared" si="47"/>
        <v>0</v>
      </c>
      <c r="JZ17" s="11">
        <f t="shared" si="47"/>
        <v>0</v>
      </c>
      <c r="KA17" s="11">
        <f t="shared" si="47"/>
        <v>0</v>
      </c>
      <c r="KB17" s="11">
        <f t="shared" si="47"/>
        <v>0</v>
      </c>
      <c r="KC17" s="11">
        <f t="shared" si="47"/>
        <v>0</v>
      </c>
      <c r="KD17" s="11">
        <f t="shared" si="47"/>
        <v>0</v>
      </c>
      <c r="KE17" s="11">
        <f t="shared" si="47"/>
        <v>0</v>
      </c>
      <c r="KF17" s="11">
        <f t="shared" si="47"/>
        <v>0</v>
      </c>
      <c r="KG17" s="11">
        <f t="shared" si="47"/>
        <v>0</v>
      </c>
      <c r="KH17" s="11">
        <f t="shared" si="47"/>
        <v>0</v>
      </c>
      <c r="KI17" s="11">
        <f t="shared" si="47"/>
        <v>1500</v>
      </c>
      <c r="KJ17" s="11">
        <f t="shared" si="47"/>
        <v>0</v>
      </c>
      <c r="KK17" s="11">
        <f t="shared" si="47"/>
        <v>37.5</v>
      </c>
      <c r="KL17" s="11">
        <f t="shared" si="47"/>
        <v>0</v>
      </c>
      <c r="KM17" s="11">
        <f t="shared" si="47"/>
        <v>3.75</v>
      </c>
      <c r="KN17" s="11">
        <f t="shared" si="47"/>
        <v>0</v>
      </c>
      <c r="KO17" s="11">
        <f t="shared" si="47"/>
        <v>0</v>
      </c>
      <c r="KP17" s="11">
        <f t="shared" si="47"/>
        <v>0</v>
      </c>
      <c r="KQ17" s="11">
        <f t="shared" si="47"/>
        <v>0</v>
      </c>
      <c r="KR17" s="11">
        <f t="shared" si="47"/>
        <v>0</v>
      </c>
      <c r="KS17" s="11">
        <f t="shared" si="47"/>
        <v>0</v>
      </c>
      <c r="KT17" s="11">
        <f t="shared" si="47"/>
        <v>0</v>
      </c>
      <c r="KU17" s="11">
        <f t="shared" si="47"/>
        <v>0</v>
      </c>
      <c r="KV17" s="11">
        <f t="shared" si="47"/>
        <v>0</v>
      </c>
      <c r="KW17" s="11">
        <f t="shared" si="47"/>
        <v>0</v>
      </c>
      <c r="KX17" s="11">
        <f t="shared" si="47"/>
        <v>0</v>
      </c>
      <c r="KY17" s="11">
        <f t="shared" si="47"/>
        <v>0</v>
      </c>
      <c r="KZ17" s="11">
        <f t="shared" si="47"/>
        <v>0</v>
      </c>
      <c r="LA17" s="11">
        <f t="shared" si="47"/>
        <v>0</v>
      </c>
      <c r="LB17" s="11">
        <f t="shared" si="47"/>
        <v>0</v>
      </c>
      <c r="LC17" s="11">
        <f t="shared" si="47"/>
        <v>0</v>
      </c>
      <c r="LD17" s="11">
        <f t="shared" si="47"/>
        <v>7.5</v>
      </c>
      <c r="LE17" s="11">
        <f t="shared" si="47"/>
        <v>0</v>
      </c>
      <c r="LF17" s="11">
        <f t="shared" si="47"/>
        <v>0</v>
      </c>
      <c r="LG17" s="11">
        <f t="shared" si="47"/>
        <v>0</v>
      </c>
      <c r="LH17" s="11">
        <f t="shared" si="47"/>
        <v>0</v>
      </c>
      <c r="LI17" s="11">
        <f t="shared" si="47"/>
        <v>75</v>
      </c>
      <c r="LJ17" s="11">
        <f t="shared" si="47"/>
        <v>0</v>
      </c>
      <c r="LK17" s="11">
        <f t="shared" si="47"/>
        <v>0</v>
      </c>
      <c r="LL17" s="11">
        <f t="shared" ref="LL17:MG17" si="48">(LL16/12)*9</f>
        <v>0</v>
      </c>
      <c r="LM17" s="11">
        <f t="shared" si="48"/>
        <v>0</v>
      </c>
      <c r="LN17" s="11">
        <f t="shared" si="48"/>
        <v>0</v>
      </c>
      <c r="LO17" s="11">
        <f t="shared" si="48"/>
        <v>37.5</v>
      </c>
      <c r="LP17" s="11">
        <f t="shared" si="48"/>
        <v>0</v>
      </c>
      <c r="LQ17" s="11">
        <f t="shared" si="48"/>
        <v>0</v>
      </c>
      <c r="LR17" s="11">
        <f t="shared" si="48"/>
        <v>75</v>
      </c>
      <c r="LS17" s="11">
        <f t="shared" si="48"/>
        <v>0</v>
      </c>
      <c r="LT17" s="11">
        <f t="shared" si="48"/>
        <v>0</v>
      </c>
      <c r="LU17" s="11">
        <f t="shared" si="48"/>
        <v>0</v>
      </c>
      <c r="LV17" s="11">
        <f t="shared" si="48"/>
        <v>0</v>
      </c>
      <c r="LW17" s="11">
        <f t="shared" si="48"/>
        <v>0</v>
      </c>
      <c r="LX17" s="11">
        <f t="shared" si="48"/>
        <v>0</v>
      </c>
      <c r="LY17" s="11">
        <f t="shared" si="48"/>
        <v>7.5</v>
      </c>
      <c r="LZ17" s="11">
        <f t="shared" si="48"/>
        <v>7.5</v>
      </c>
      <c r="MA17" s="11">
        <f t="shared" si="48"/>
        <v>0</v>
      </c>
      <c r="MB17" s="11">
        <f t="shared" si="48"/>
        <v>0</v>
      </c>
      <c r="MC17" s="11">
        <f t="shared" si="48"/>
        <v>0</v>
      </c>
      <c r="MD17" s="11">
        <f t="shared" si="48"/>
        <v>0</v>
      </c>
      <c r="ME17" s="11">
        <f t="shared" si="48"/>
        <v>0</v>
      </c>
      <c r="MF17" s="11">
        <f t="shared" si="48"/>
        <v>0</v>
      </c>
      <c r="MG17" s="11">
        <f t="shared" si="48"/>
        <v>0</v>
      </c>
      <c r="MH17" s="11">
        <f t="shared" si="6"/>
        <v>2463.75</v>
      </c>
    </row>
    <row r="18" spans="1:346" ht="24.95" hidden="1" customHeight="1" x14ac:dyDescent="0.25">
      <c r="A18" s="14">
        <v>8.6999999999999993</v>
      </c>
      <c r="B18" s="1" t="s">
        <v>352</v>
      </c>
      <c r="C18" s="10">
        <v>100</v>
      </c>
      <c r="D18" s="10"/>
      <c r="E18" s="10"/>
      <c r="F18" s="10">
        <v>20</v>
      </c>
      <c r="G18" s="10">
        <v>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5</v>
      </c>
      <c r="AF18" s="10"/>
      <c r="AG18" s="10">
        <v>5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>
        <v>200</v>
      </c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>
        <v>0</v>
      </c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>
        <v>0</v>
      </c>
      <c r="HH18" s="10"/>
      <c r="HI18" s="10"/>
      <c r="HJ18" s="10"/>
      <c r="HK18" s="10"/>
      <c r="HL18" s="10"/>
      <c r="HM18" s="10">
        <v>5</v>
      </c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>
        <v>0</v>
      </c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>
        <v>200</v>
      </c>
      <c r="JW18" s="10">
        <v>70</v>
      </c>
      <c r="JX18" s="10">
        <v>1200</v>
      </c>
      <c r="JY18" s="10"/>
      <c r="JZ18" s="10"/>
      <c r="KA18" s="10">
        <v>0</v>
      </c>
      <c r="KB18" s="10"/>
      <c r="KC18" s="10"/>
      <c r="KD18" s="10">
        <v>240</v>
      </c>
      <c r="KE18" s="10"/>
      <c r="KF18" s="10"/>
      <c r="KG18" s="10">
        <v>30</v>
      </c>
      <c r="KH18" s="10"/>
      <c r="KI18" s="10"/>
      <c r="KJ18" s="10"/>
      <c r="KK18" s="10"/>
      <c r="KL18" s="10"/>
      <c r="KM18" s="10"/>
      <c r="KN18" s="10"/>
      <c r="KO18" s="10">
        <v>10</v>
      </c>
      <c r="KP18" s="10"/>
      <c r="KQ18" s="10"/>
      <c r="KR18" s="10">
        <v>200</v>
      </c>
      <c r="KS18" s="10"/>
      <c r="KT18" s="10"/>
      <c r="KU18" s="10">
        <v>100</v>
      </c>
      <c r="KV18" s="10"/>
      <c r="KW18" s="10"/>
      <c r="KX18" s="10"/>
      <c r="KY18" s="10"/>
      <c r="KZ18" s="10"/>
      <c r="LA18" s="10"/>
      <c r="LB18" s="10"/>
      <c r="LC18" s="10">
        <v>50</v>
      </c>
      <c r="LD18" s="10"/>
      <c r="LE18" s="10">
        <v>0</v>
      </c>
      <c r="LF18" s="10"/>
      <c r="LG18" s="10">
        <v>50</v>
      </c>
      <c r="LH18" s="10">
        <v>30</v>
      </c>
      <c r="LI18" s="10"/>
      <c r="LJ18" s="10"/>
      <c r="LK18" s="10"/>
      <c r="LL18" s="10"/>
      <c r="LM18" s="10"/>
      <c r="LN18" s="10"/>
      <c r="LO18" s="10">
        <v>200</v>
      </c>
      <c r="LP18" s="10"/>
      <c r="LQ18" s="10"/>
      <c r="LR18" s="10"/>
      <c r="LS18" s="10"/>
      <c r="LT18" s="10"/>
      <c r="LU18" s="10"/>
      <c r="LV18" s="10">
        <v>0</v>
      </c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>
        <f t="shared" si="6"/>
        <v>2722</v>
      </c>
    </row>
    <row r="19" spans="1:346" s="7" customFormat="1" ht="24.95" hidden="1" customHeight="1" x14ac:dyDescent="0.25">
      <c r="A19" s="13">
        <v>9.1999999999999993</v>
      </c>
      <c r="B19" s="6" t="s">
        <v>352</v>
      </c>
      <c r="C19" s="11">
        <f>(C18/12)*9</f>
        <v>75</v>
      </c>
      <c r="D19" s="11">
        <f t="shared" ref="D19:BO19" si="49">(D18/12)*9</f>
        <v>0</v>
      </c>
      <c r="E19" s="11">
        <f t="shared" si="49"/>
        <v>0</v>
      </c>
      <c r="F19" s="11">
        <f t="shared" si="49"/>
        <v>15</v>
      </c>
      <c r="G19" s="11">
        <f t="shared" si="49"/>
        <v>3</v>
      </c>
      <c r="H19" s="11">
        <f t="shared" si="49"/>
        <v>0</v>
      </c>
      <c r="I19" s="11">
        <f t="shared" si="49"/>
        <v>0</v>
      </c>
      <c r="J19" s="11">
        <f t="shared" si="49"/>
        <v>0</v>
      </c>
      <c r="K19" s="11">
        <f t="shared" si="49"/>
        <v>0</v>
      </c>
      <c r="L19" s="11">
        <f t="shared" si="49"/>
        <v>0</v>
      </c>
      <c r="M19" s="11">
        <f t="shared" si="49"/>
        <v>0</v>
      </c>
      <c r="N19" s="11">
        <f t="shared" si="49"/>
        <v>0</v>
      </c>
      <c r="O19" s="11">
        <f t="shared" si="49"/>
        <v>0</v>
      </c>
      <c r="P19" s="11">
        <f t="shared" si="49"/>
        <v>0</v>
      </c>
      <c r="Q19" s="11">
        <f t="shared" si="49"/>
        <v>0</v>
      </c>
      <c r="R19" s="11">
        <f t="shared" si="49"/>
        <v>0</v>
      </c>
      <c r="S19" s="11">
        <f t="shared" si="49"/>
        <v>2.25</v>
      </c>
      <c r="T19" s="11">
        <f t="shared" si="49"/>
        <v>0</v>
      </c>
      <c r="U19" s="11">
        <f t="shared" si="49"/>
        <v>0</v>
      </c>
      <c r="V19" s="11">
        <f t="shared" si="49"/>
        <v>0</v>
      </c>
      <c r="W19" s="11">
        <f t="shared" si="49"/>
        <v>0</v>
      </c>
      <c r="X19" s="11">
        <f t="shared" si="49"/>
        <v>0</v>
      </c>
      <c r="Y19" s="11">
        <f t="shared" si="49"/>
        <v>0</v>
      </c>
      <c r="Z19" s="11">
        <f t="shared" si="49"/>
        <v>0</v>
      </c>
      <c r="AA19" s="11">
        <f t="shared" si="49"/>
        <v>0</v>
      </c>
      <c r="AB19" s="11">
        <f t="shared" si="49"/>
        <v>0</v>
      </c>
      <c r="AC19" s="11">
        <f t="shared" si="49"/>
        <v>0</v>
      </c>
      <c r="AD19" s="11">
        <f t="shared" si="49"/>
        <v>0</v>
      </c>
      <c r="AE19" s="11">
        <f t="shared" si="49"/>
        <v>3.75</v>
      </c>
      <c r="AF19" s="11">
        <f t="shared" si="49"/>
        <v>0</v>
      </c>
      <c r="AG19" s="11">
        <f t="shared" si="49"/>
        <v>3.75</v>
      </c>
      <c r="AH19" s="11">
        <f t="shared" si="49"/>
        <v>0</v>
      </c>
      <c r="AI19" s="11">
        <f t="shared" si="49"/>
        <v>0</v>
      </c>
      <c r="AJ19" s="11">
        <f t="shared" si="49"/>
        <v>0</v>
      </c>
      <c r="AK19" s="11">
        <f t="shared" si="49"/>
        <v>0</v>
      </c>
      <c r="AL19" s="11">
        <f t="shared" si="49"/>
        <v>0</v>
      </c>
      <c r="AM19" s="11">
        <f t="shared" si="49"/>
        <v>0</v>
      </c>
      <c r="AN19" s="11">
        <f t="shared" si="49"/>
        <v>0</v>
      </c>
      <c r="AO19" s="11">
        <f t="shared" si="49"/>
        <v>0</v>
      </c>
      <c r="AP19" s="11">
        <f t="shared" si="49"/>
        <v>0</v>
      </c>
      <c r="AQ19" s="11">
        <f t="shared" si="49"/>
        <v>0</v>
      </c>
      <c r="AR19" s="11">
        <f t="shared" si="49"/>
        <v>0</v>
      </c>
      <c r="AS19" s="11">
        <f t="shared" si="49"/>
        <v>0</v>
      </c>
      <c r="AT19" s="11">
        <f t="shared" si="49"/>
        <v>0</v>
      </c>
      <c r="AU19" s="11">
        <f t="shared" si="49"/>
        <v>0</v>
      </c>
      <c r="AV19" s="11">
        <f t="shared" si="49"/>
        <v>0</v>
      </c>
      <c r="AW19" s="11">
        <f t="shared" si="49"/>
        <v>0</v>
      </c>
      <c r="AX19" s="11">
        <f t="shared" si="49"/>
        <v>0</v>
      </c>
      <c r="AY19" s="11">
        <f t="shared" si="49"/>
        <v>0</v>
      </c>
      <c r="AZ19" s="11">
        <f t="shared" si="49"/>
        <v>0</v>
      </c>
      <c r="BA19" s="11">
        <f t="shared" si="49"/>
        <v>0</v>
      </c>
      <c r="BB19" s="11">
        <f t="shared" si="49"/>
        <v>0</v>
      </c>
      <c r="BC19" s="11">
        <f t="shared" si="49"/>
        <v>0</v>
      </c>
      <c r="BD19" s="11">
        <f t="shared" si="49"/>
        <v>0</v>
      </c>
      <c r="BE19" s="11">
        <f t="shared" si="49"/>
        <v>0</v>
      </c>
      <c r="BF19" s="11">
        <f t="shared" si="49"/>
        <v>0</v>
      </c>
      <c r="BG19" s="11">
        <f t="shared" si="49"/>
        <v>0</v>
      </c>
      <c r="BH19" s="11">
        <f t="shared" si="49"/>
        <v>0</v>
      </c>
      <c r="BI19" s="11">
        <f t="shared" si="49"/>
        <v>0</v>
      </c>
      <c r="BJ19" s="11">
        <f t="shared" si="49"/>
        <v>0</v>
      </c>
      <c r="BK19" s="11">
        <f t="shared" si="49"/>
        <v>0</v>
      </c>
      <c r="BL19" s="11">
        <f t="shared" si="49"/>
        <v>0</v>
      </c>
      <c r="BM19" s="11">
        <f t="shared" si="49"/>
        <v>0</v>
      </c>
      <c r="BN19" s="11">
        <f t="shared" si="49"/>
        <v>0</v>
      </c>
      <c r="BO19" s="11">
        <f t="shared" si="49"/>
        <v>0</v>
      </c>
      <c r="BP19" s="11">
        <f t="shared" ref="BP19:EA19" si="50">(BP18/12)*9</f>
        <v>0</v>
      </c>
      <c r="BQ19" s="11">
        <f t="shared" si="50"/>
        <v>0</v>
      </c>
      <c r="BR19" s="11">
        <f t="shared" si="50"/>
        <v>0</v>
      </c>
      <c r="BS19" s="11">
        <f t="shared" si="50"/>
        <v>0</v>
      </c>
      <c r="BT19" s="11">
        <f t="shared" si="50"/>
        <v>0</v>
      </c>
      <c r="BU19" s="11">
        <f t="shared" si="50"/>
        <v>0</v>
      </c>
      <c r="BV19" s="11">
        <f t="shared" si="50"/>
        <v>0</v>
      </c>
      <c r="BW19" s="11">
        <f t="shared" si="50"/>
        <v>0</v>
      </c>
      <c r="BX19" s="11">
        <f t="shared" si="50"/>
        <v>0</v>
      </c>
      <c r="BY19" s="11">
        <f t="shared" si="50"/>
        <v>0</v>
      </c>
      <c r="BZ19" s="11">
        <f t="shared" si="50"/>
        <v>0</v>
      </c>
      <c r="CA19" s="11">
        <f t="shared" si="50"/>
        <v>0</v>
      </c>
      <c r="CB19" s="11">
        <f t="shared" si="50"/>
        <v>0</v>
      </c>
      <c r="CC19" s="11">
        <f t="shared" si="50"/>
        <v>0</v>
      </c>
      <c r="CD19" s="11">
        <f t="shared" si="50"/>
        <v>0</v>
      </c>
      <c r="CE19" s="11">
        <f t="shared" si="50"/>
        <v>0</v>
      </c>
      <c r="CF19" s="11">
        <f t="shared" si="50"/>
        <v>0</v>
      </c>
      <c r="CG19" s="11">
        <f t="shared" si="50"/>
        <v>0</v>
      </c>
      <c r="CH19" s="11">
        <f t="shared" si="50"/>
        <v>0</v>
      </c>
      <c r="CI19" s="11">
        <f t="shared" si="50"/>
        <v>0</v>
      </c>
      <c r="CJ19" s="11">
        <f t="shared" si="50"/>
        <v>0</v>
      </c>
      <c r="CK19" s="11">
        <f t="shared" si="50"/>
        <v>0</v>
      </c>
      <c r="CL19" s="11">
        <f t="shared" si="50"/>
        <v>0</v>
      </c>
      <c r="CM19" s="11">
        <f t="shared" si="50"/>
        <v>0</v>
      </c>
      <c r="CN19" s="11">
        <f t="shared" si="50"/>
        <v>0</v>
      </c>
      <c r="CO19" s="11">
        <f t="shared" si="50"/>
        <v>0</v>
      </c>
      <c r="CP19" s="11">
        <f t="shared" si="50"/>
        <v>0</v>
      </c>
      <c r="CQ19" s="11">
        <f t="shared" si="50"/>
        <v>0</v>
      </c>
      <c r="CR19" s="11">
        <f t="shared" si="50"/>
        <v>0</v>
      </c>
      <c r="CS19" s="11">
        <f t="shared" si="50"/>
        <v>0</v>
      </c>
      <c r="CT19" s="11">
        <f t="shared" si="50"/>
        <v>0</v>
      </c>
      <c r="CU19" s="11">
        <f t="shared" si="50"/>
        <v>0</v>
      </c>
      <c r="CV19" s="11">
        <f t="shared" si="50"/>
        <v>0</v>
      </c>
      <c r="CW19" s="11">
        <f t="shared" si="50"/>
        <v>0</v>
      </c>
      <c r="CX19" s="11">
        <f t="shared" si="50"/>
        <v>0</v>
      </c>
      <c r="CY19" s="11">
        <f t="shared" si="50"/>
        <v>0</v>
      </c>
      <c r="CZ19" s="11">
        <f t="shared" si="50"/>
        <v>0</v>
      </c>
      <c r="DA19" s="11">
        <f t="shared" si="50"/>
        <v>0</v>
      </c>
      <c r="DB19" s="11">
        <f t="shared" si="50"/>
        <v>0</v>
      </c>
      <c r="DC19" s="11">
        <f t="shared" si="50"/>
        <v>0</v>
      </c>
      <c r="DD19" s="11">
        <f t="shared" si="50"/>
        <v>0</v>
      </c>
      <c r="DE19" s="11">
        <f t="shared" si="50"/>
        <v>0</v>
      </c>
      <c r="DF19" s="11">
        <f t="shared" si="50"/>
        <v>0</v>
      </c>
      <c r="DG19" s="11">
        <f t="shared" si="50"/>
        <v>0</v>
      </c>
      <c r="DH19" s="11">
        <f t="shared" si="50"/>
        <v>0</v>
      </c>
      <c r="DI19" s="11">
        <f t="shared" si="50"/>
        <v>0</v>
      </c>
      <c r="DJ19" s="11">
        <f t="shared" si="50"/>
        <v>0</v>
      </c>
      <c r="DK19" s="11">
        <f t="shared" si="50"/>
        <v>0</v>
      </c>
      <c r="DL19" s="11">
        <f t="shared" si="50"/>
        <v>0</v>
      </c>
      <c r="DM19" s="11">
        <f t="shared" si="50"/>
        <v>0</v>
      </c>
      <c r="DN19" s="11">
        <f t="shared" si="50"/>
        <v>0</v>
      </c>
      <c r="DO19" s="11">
        <f t="shared" si="50"/>
        <v>0</v>
      </c>
      <c r="DP19" s="11">
        <f t="shared" si="50"/>
        <v>0</v>
      </c>
      <c r="DQ19" s="11">
        <f t="shared" si="50"/>
        <v>0</v>
      </c>
      <c r="DR19" s="11">
        <f t="shared" si="50"/>
        <v>0</v>
      </c>
      <c r="DS19" s="11">
        <f t="shared" si="50"/>
        <v>0</v>
      </c>
      <c r="DT19" s="11">
        <f t="shared" si="50"/>
        <v>0</v>
      </c>
      <c r="DU19" s="11">
        <f t="shared" si="50"/>
        <v>0</v>
      </c>
      <c r="DV19" s="11">
        <f t="shared" si="50"/>
        <v>0</v>
      </c>
      <c r="DW19" s="11">
        <f t="shared" si="50"/>
        <v>0</v>
      </c>
      <c r="DX19" s="11">
        <f t="shared" si="50"/>
        <v>0</v>
      </c>
      <c r="DY19" s="11">
        <f t="shared" si="50"/>
        <v>0</v>
      </c>
      <c r="DZ19" s="11">
        <f t="shared" si="50"/>
        <v>0</v>
      </c>
      <c r="EA19" s="11">
        <f t="shared" si="50"/>
        <v>0</v>
      </c>
      <c r="EB19" s="11">
        <f t="shared" ref="EB19:GM19" si="51">(EB18/12)*9</f>
        <v>0</v>
      </c>
      <c r="EC19" s="11">
        <f t="shared" si="51"/>
        <v>0</v>
      </c>
      <c r="ED19" s="11">
        <f t="shared" si="51"/>
        <v>0</v>
      </c>
      <c r="EE19" s="11">
        <f t="shared" si="51"/>
        <v>0</v>
      </c>
      <c r="EF19" s="11">
        <f t="shared" si="51"/>
        <v>0</v>
      </c>
      <c r="EG19" s="11">
        <f t="shared" si="51"/>
        <v>0</v>
      </c>
      <c r="EH19" s="11">
        <f t="shared" si="51"/>
        <v>0</v>
      </c>
      <c r="EI19" s="11">
        <f t="shared" si="51"/>
        <v>0</v>
      </c>
      <c r="EJ19" s="11">
        <f t="shared" si="51"/>
        <v>0</v>
      </c>
      <c r="EK19" s="11">
        <f t="shared" si="51"/>
        <v>150</v>
      </c>
      <c r="EL19" s="11">
        <f t="shared" si="51"/>
        <v>0</v>
      </c>
      <c r="EM19" s="11">
        <f t="shared" si="51"/>
        <v>0</v>
      </c>
      <c r="EN19" s="11">
        <f t="shared" si="51"/>
        <v>0</v>
      </c>
      <c r="EO19" s="11">
        <f t="shared" si="51"/>
        <v>0</v>
      </c>
      <c r="EP19" s="11">
        <f t="shared" si="51"/>
        <v>0</v>
      </c>
      <c r="EQ19" s="11">
        <f t="shared" si="51"/>
        <v>0</v>
      </c>
      <c r="ER19" s="11">
        <f t="shared" si="51"/>
        <v>0</v>
      </c>
      <c r="ES19" s="11">
        <f t="shared" si="51"/>
        <v>0</v>
      </c>
      <c r="ET19" s="11">
        <f t="shared" si="51"/>
        <v>0</v>
      </c>
      <c r="EU19" s="11">
        <f t="shared" si="51"/>
        <v>0</v>
      </c>
      <c r="EV19" s="11">
        <f t="shared" si="51"/>
        <v>0</v>
      </c>
      <c r="EW19" s="11">
        <f t="shared" si="51"/>
        <v>0</v>
      </c>
      <c r="EX19" s="11">
        <f t="shared" si="51"/>
        <v>0</v>
      </c>
      <c r="EY19" s="11">
        <f t="shared" si="51"/>
        <v>0</v>
      </c>
      <c r="EZ19" s="11">
        <f t="shared" si="51"/>
        <v>0</v>
      </c>
      <c r="FA19" s="11">
        <f t="shared" si="51"/>
        <v>0</v>
      </c>
      <c r="FB19" s="11">
        <f t="shared" si="51"/>
        <v>0</v>
      </c>
      <c r="FC19" s="11">
        <f t="shared" si="51"/>
        <v>0</v>
      </c>
      <c r="FD19" s="11">
        <f t="shared" si="51"/>
        <v>0</v>
      </c>
      <c r="FE19" s="11">
        <f t="shared" si="51"/>
        <v>0</v>
      </c>
      <c r="FF19" s="11">
        <f t="shared" si="51"/>
        <v>0</v>
      </c>
      <c r="FG19" s="11">
        <f t="shared" si="51"/>
        <v>0</v>
      </c>
      <c r="FH19" s="11">
        <f t="shared" si="51"/>
        <v>0</v>
      </c>
      <c r="FI19" s="11">
        <f t="shared" si="51"/>
        <v>0</v>
      </c>
      <c r="FJ19" s="11">
        <f t="shared" si="51"/>
        <v>0</v>
      </c>
      <c r="FK19" s="11">
        <f t="shared" si="51"/>
        <v>0</v>
      </c>
      <c r="FL19" s="11">
        <f t="shared" si="51"/>
        <v>0</v>
      </c>
      <c r="FM19" s="11">
        <f t="shared" si="51"/>
        <v>0</v>
      </c>
      <c r="FN19" s="11">
        <f t="shared" si="51"/>
        <v>0</v>
      </c>
      <c r="FO19" s="11">
        <f t="shared" si="51"/>
        <v>0</v>
      </c>
      <c r="FP19" s="11">
        <f t="shared" si="51"/>
        <v>0</v>
      </c>
      <c r="FQ19" s="11">
        <f t="shared" si="51"/>
        <v>0</v>
      </c>
      <c r="FR19" s="11">
        <f t="shared" si="51"/>
        <v>0</v>
      </c>
      <c r="FS19" s="11">
        <f t="shared" si="51"/>
        <v>0</v>
      </c>
      <c r="FT19" s="11">
        <f t="shared" si="51"/>
        <v>0</v>
      </c>
      <c r="FU19" s="11">
        <f t="shared" si="51"/>
        <v>0</v>
      </c>
      <c r="FV19" s="11">
        <f t="shared" si="51"/>
        <v>0</v>
      </c>
      <c r="FW19" s="11">
        <f t="shared" si="51"/>
        <v>0</v>
      </c>
      <c r="FX19" s="11">
        <f t="shared" si="51"/>
        <v>0</v>
      </c>
      <c r="FY19" s="11">
        <f t="shared" si="51"/>
        <v>0</v>
      </c>
      <c r="FZ19" s="11">
        <f t="shared" si="51"/>
        <v>0</v>
      </c>
      <c r="GA19" s="11">
        <f t="shared" si="51"/>
        <v>0</v>
      </c>
      <c r="GB19" s="11">
        <f t="shared" si="51"/>
        <v>0</v>
      </c>
      <c r="GC19" s="11">
        <f t="shared" si="51"/>
        <v>0</v>
      </c>
      <c r="GD19" s="11">
        <f t="shared" si="51"/>
        <v>0</v>
      </c>
      <c r="GE19" s="11">
        <f t="shared" si="51"/>
        <v>0</v>
      </c>
      <c r="GF19" s="11">
        <f t="shared" si="51"/>
        <v>0</v>
      </c>
      <c r="GG19" s="11">
        <f t="shared" si="51"/>
        <v>0</v>
      </c>
      <c r="GH19" s="11">
        <f t="shared" si="51"/>
        <v>0</v>
      </c>
      <c r="GI19" s="11">
        <f t="shared" si="51"/>
        <v>0</v>
      </c>
      <c r="GJ19" s="11">
        <f t="shared" si="51"/>
        <v>0</v>
      </c>
      <c r="GK19" s="11">
        <f t="shared" si="51"/>
        <v>0</v>
      </c>
      <c r="GL19" s="11">
        <f t="shared" si="51"/>
        <v>0</v>
      </c>
      <c r="GM19" s="11">
        <f t="shared" si="51"/>
        <v>0</v>
      </c>
      <c r="GN19" s="11">
        <f t="shared" ref="GN19:IY19" si="52">(GN18/12)*9</f>
        <v>0</v>
      </c>
      <c r="GO19" s="11">
        <f t="shared" si="52"/>
        <v>0</v>
      </c>
      <c r="GP19" s="11">
        <f t="shared" si="52"/>
        <v>0</v>
      </c>
      <c r="GQ19" s="11">
        <f t="shared" si="52"/>
        <v>0</v>
      </c>
      <c r="GR19" s="11">
        <f t="shared" si="52"/>
        <v>0</v>
      </c>
      <c r="GS19" s="11">
        <f t="shared" si="52"/>
        <v>0</v>
      </c>
      <c r="GT19" s="11">
        <f t="shared" si="52"/>
        <v>0</v>
      </c>
      <c r="GU19" s="11">
        <f t="shared" si="52"/>
        <v>0</v>
      </c>
      <c r="GV19" s="11">
        <f t="shared" si="52"/>
        <v>0</v>
      </c>
      <c r="GW19" s="11">
        <f t="shared" si="52"/>
        <v>0</v>
      </c>
      <c r="GX19" s="11">
        <f t="shared" si="52"/>
        <v>0</v>
      </c>
      <c r="GY19" s="11">
        <f t="shared" si="52"/>
        <v>0</v>
      </c>
      <c r="GZ19" s="11">
        <f t="shared" si="52"/>
        <v>0</v>
      </c>
      <c r="HA19" s="11">
        <f t="shared" si="52"/>
        <v>0</v>
      </c>
      <c r="HB19" s="11">
        <f t="shared" si="52"/>
        <v>0</v>
      </c>
      <c r="HC19" s="11">
        <f t="shared" si="52"/>
        <v>0</v>
      </c>
      <c r="HD19" s="11">
        <f t="shared" si="52"/>
        <v>0</v>
      </c>
      <c r="HE19" s="11">
        <f t="shared" si="52"/>
        <v>0</v>
      </c>
      <c r="HF19" s="11">
        <f t="shared" si="52"/>
        <v>0</v>
      </c>
      <c r="HG19" s="11">
        <f t="shared" si="52"/>
        <v>0</v>
      </c>
      <c r="HH19" s="11">
        <f t="shared" si="52"/>
        <v>0</v>
      </c>
      <c r="HI19" s="11">
        <f t="shared" si="52"/>
        <v>0</v>
      </c>
      <c r="HJ19" s="11">
        <f t="shared" si="52"/>
        <v>0</v>
      </c>
      <c r="HK19" s="11">
        <f t="shared" si="52"/>
        <v>0</v>
      </c>
      <c r="HL19" s="11">
        <f t="shared" si="52"/>
        <v>0</v>
      </c>
      <c r="HM19" s="11">
        <f t="shared" si="52"/>
        <v>3.75</v>
      </c>
      <c r="HN19" s="11">
        <f t="shared" si="52"/>
        <v>0</v>
      </c>
      <c r="HO19" s="11">
        <f t="shared" si="52"/>
        <v>0</v>
      </c>
      <c r="HP19" s="11">
        <f t="shared" si="52"/>
        <v>0</v>
      </c>
      <c r="HQ19" s="11">
        <f t="shared" si="52"/>
        <v>0</v>
      </c>
      <c r="HR19" s="11">
        <f t="shared" si="52"/>
        <v>0</v>
      </c>
      <c r="HS19" s="11">
        <f t="shared" si="52"/>
        <v>0</v>
      </c>
      <c r="HT19" s="11">
        <f t="shared" si="52"/>
        <v>0</v>
      </c>
      <c r="HU19" s="11">
        <f t="shared" si="52"/>
        <v>0</v>
      </c>
      <c r="HV19" s="11">
        <f t="shared" si="52"/>
        <v>0</v>
      </c>
      <c r="HW19" s="11">
        <f t="shared" si="52"/>
        <v>0</v>
      </c>
      <c r="HX19" s="11">
        <f t="shared" si="52"/>
        <v>0</v>
      </c>
      <c r="HY19" s="11">
        <f t="shared" si="52"/>
        <v>0</v>
      </c>
      <c r="HZ19" s="11">
        <f t="shared" si="52"/>
        <v>0</v>
      </c>
      <c r="IA19" s="11">
        <f t="shared" si="52"/>
        <v>0</v>
      </c>
      <c r="IB19" s="11">
        <f t="shared" si="52"/>
        <v>0</v>
      </c>
      <c r="IC19" s="11">
        <f t="shared" si="52"/>
        <v>0</v>
      </c>
      <c r="ID19" s="11">
        <f t="shared" si="52"/>
        <v>0</v>
      </c>
      <c r="IE19" s="11">
        <f t="shared" si="52"/>
        <v>0</v>
      </c>
      <c r="IF19" s="11">
        <f t="shared" si="52"/>
        <v>0</v>
      </c>
      <c r="IG19" s="11">
        <f t="shared" si="52"/>
        <v>0</v>
      </c>
      <c r="IH19" s="11">
        <f t="shared" si="52"/>
        <v>0</v>
      </c>
      <c r="II19" s="11">
        <f t="shared" si="52"/>
        <v>0</v>
      </c>
      <c r="IJ19" s="11">
        <f t="shared" si="52"/>
        <v>0</v>
      </c>
      <c r="IK19" s="11">
        <f t="shared" si="52"/>
        <v>0</v>
      </c>
      <c r="IL19" s="11">
        <f t="shared" si="52"/>
        <v>0</v>
      </c>
      <c r="IM19" s="11">
        <f t="shared" si="52"/>
        <v>0</v>
      </c>
      <c r="IN19" s="11">
        <f t="shared" si="52"/>
        <v>0</v>
      </c>
      <c r="IO19" s="11">
        <f t="shared" si="52"/>
        <v>0</v>
      </c>
      <c r="IP19" s="11">
        <f t="shared" si="52"/>
        <v>0</v>
      </c>
      <c r="IQ19" s="11">
        <f t="shared" si="52"/>
        <v>0</v>
      </c>
      <c r="IR19" s="11">
        <f t="shared" si="52"/>
        <v>0</v>
      </c>
      <c r="IS19" s="11">
        <f t="shared" si="52"/>
        <v>0</v>
      </c>
      <c r="IT19" s="11">
        <f t="shared" si="52"/>
        <v>0</v>
      </c>
      <c r="IU19" s="11">
        <f t="shared" si="52"/>
        <v>0</v>
      </c>
      <c r="IV19" s="11">
        <f t="shared" si="52"/>
        <v>0</v>
      </c>
      <c r="IW19" s="11">
        <f t="shared" si="52"/>
        <v>0</v>
      </c>
      <c r="IX19" s="11">
        <f t="shared" si="52"/>
        <v>0</v>
      </c>
      <c r="IY19" s="11">
        <f t="shared" si="52"/>
        <v>0</v>
      </c>
      <c r="IZ19" s="11">
        <f t="shared" ref="IZ19:LK19" si="53">(IZ18/12)*9</f>
        <v>0</v>
      </c>
      <c r="JA19" s="11">
        <f t="shared" si="53"/>
        <v>0</v>
      </c>
      <c r="JB19" s="11">
        <f t="shared" si="53"/>
        <v>0</v>
      </c>
      <c r="JC19" s="11">
        <f t="shared" si="53"/>
        <v>0</v>
      </c>
      <c r="JD19" s="11">
        <f t="shared" si="53"/>
        <v>0</v>
      </c>
      <c r="JE19" s="11">
        <f t="shared" si="53"/>
        <v>0</v>
      </c>
      <c r="JF19" s="11">
        <f t="shared" si="53"/>
        <v>0</v>
      </c>
      <c r="JG19" s="11">
        <f t="shared" si="53"/>
        <v>0</v>
      </c>
      <c r="JH19" s="11">
        <f t="shared" si="53"/>
        <v>0</v>
      </c>
      <c r="JI19" s="11">
        <f t="shared" si="53"/>
        <v>0</v>
      </c>
      <c r="JJ19" s="11">
        <f t="shared" si="53"/>
        <v>0</v>
      </c>
      <c r="JK19" s="11">
        <f t="shared" si="53"/>
        <v>0</v>
      </c>
      <c r="JL19" s="11">
        <f t="shared" si="53"/>
        <v>0</v>
      </c>
      <c r="JM19" s="11">
        <f t="shared" si="53"/>
        <v>0</v>
      </c>
      <c r="JN19" s="11">
        <f t="shared" si="53"/>
        <v>0</v>
      </c>
      <c r="JO19" s="11">
        <f t="shared" si="53"/>
        <v>0</v>
      </c>
      <c r="JP19" s="11">
        <f t="shared" si="53"/>
        <v>0</v>
      </c>
      <c r="JQ19" s="11">
        <f t="shared" si="53"/>
        <v>0</v>
      </c>
      <c r="JR19" s="11">
        <f t="shared" si="53"/>
        <v>0</v>
      </c>
      <c r="JS19" s="11">
        <f t="shared" si="53"/>
        <v>0</v>
      </c>
      <c r="JT19" s="11">
        <f t="shared" si="53"/>
        <v>0</v>
      </c>
      <c r="JU19" s="11">
        <f t="shared" si="53"/>
        <v>0</v>
      </c>
      <c r="JV19" s="11">
        <f t="shared" si="53"/>
        <v>150</v>
      </c>
      <c r="JW19" s="11">
        <f t="shared" si="53"/>
        <v>52.5</v>
      </c>
      <c r="JX19" s="11">
        <f t="shared" si="53"/>
        <v>900</v>
      </c>
      <c r="JY19" s="11">
        <f t="shared" si="53"/>
        <v>0</v>
      </c>
      <c r="JZ19" s="11">
        <f t="shared" si="53"/>
        <v>0</v>
      </c>
      <c r="KA19" s="11">
        <f t="shared" si="53"/>
        <v>0</v>
      </c>
      <c r="KB19" s="11">
        <f t="shared" si="53"/>
        <v>0</v>
      </c>
      <c r="KC19" s="11">
        <f t="shared" si="53"/>
        <v>0</v>
      </c>
      <c r="KD19" s="11">
        <f t="shared" si="53"/>
        <v>180</v>
      </c>
      <c r="KE19" s="11">
        <f t="shared" si="53"/>
        <v>0</v>
      </c>
      <c r="KF19" s="11">
        <f t="shared" si="53"/>
        <v>0</v>
      </c>
      <c r="KG19" s="11">
        <f t="shared" si="53"/>
        <v>22.5</v>
      </c>
      <c r="KH19" s="11">
        <f t="shared" si="53"/>
        <v>0</v>
      </c>
      <c r="KI19" s="11">
        <f t="shared" si="53"/>
        <v>0</v>
      </c>
      <c r="KJ19" s="11">
        <f t="shared" si="53"/>
        <v>0</v>
      </c>
      <c r="KK19" s="11">
        <f t="shared" si="53"/>
        <v>0</v>
      </c>
      <c r="KL19" s="11">
        <f t="shared" si="53"/>
        <v>0</v>
      </c>
      <c r="KM19" s="11">
        <f t="shared" si="53"/>
        <v>0</v>
      </c>
      <c r="KN19" s="11">
        <f t="shared" si="53"/>
        <v>0</v>
      </c>
      <c r="KO19" s="11">
        <f t="shared" si="53"/>
        <v>7.5</v>
      </c>
      <c r="KP19" s="11">
        <f t="shared" si="53"/>
        <v>0</v>
      </c>
      <c r="KQ19" s="11">
        <f t="shared" si="53"/>
        <v>0</v>
      </c>
      <c r="KR19" s="11">
        <f t="shared" si="53"/>
        <v>150</v>
      </c>
      <c r="KS19" s="11">
        <f t="shared" si="53"/>
        <v>0</v>
      </c>
      <c r="KT19" s="11">
        <f t="shared" si="53"/>
        <v>0</v>
      </c>
      <c r="KU19" s="11">
        <f t="shared" si="53"/>
        <v>75</v>
      </c>
      <c r="KV19" s="11">
        <f t="shared" si="53"/>
        <v>0</v>
      </c>
      <c r="KW19" s="11">
        <f t="shared" si="53"/>
        <v>0</v>
      </c>
      <c r="KX19" s="11">
        <f t="shared" si="53"/>
        <v>0</v>
      </c>
      <c r="KY19" s="11">
        <f t="shared" si="53"/>
        <v>0</v>
      </c>
      <c r="KZ19" s="11">
        <f t="shared" si="53"/>
        <v>0</v>
      </c>
      <c r="LA19" s="11">
        <f t="shared" si="53"/>
        <v>0</v>
      </c>
      <c r="LB19" s="11">
        <f t="shared" si="53"/>
        <v>0</v>
      </c>
      <c r="LC19" s="11">
        <f t="shared" si="53"/>
        <v>37.5</v>
      </c>
      <c r="LD19" s="11">
        <f t="shared" si="53"/>
        <v>0</v>
      </c>
      <c r="LE19" s="11">
        <f t="shared" si="53"/>
        <v>0</v>
      </c>
      <c r="LF19" s="11">
        <f t="shared" si="53"/>
        <v>0</v>
      </c>
      <c r="LG19" s="11">
        <f t="shared" si="53"/>
        <v>37.5</v>
      </c>
      <c r="LH19" s="11">
        <f t="shared" si="53"/>
        <v>22.5</v>
      </c>
      <c r="LI19" s="11">
        <f t="shared" si="53"/>
        <v>0</v>
      </c>
      <c r="LJ19" s="11">
        <f t="shared" si="53"/>
        <v>0</v>
      </c>
      <c r="LK19" s="11">
        <f t="shared" si="53"/>
        <v>0</v>
      </c>
      <c r="LL19" s="11">
        <f t="shared" ref="LL19:MG19" si="54">(LL18/12)*9</f>
        <v>0</v>
      </c>
      <c r="LM19" s="11">
        <f t="shared" si="54"/>
        <v>0</v>
      </c>
      <c r="LN19" s="11">
        <f t="shared" si="54"/>
        <v>0</v>
      </c>
      <c r="LO19" s="11">
        <f t="shared" si="54"/>
        <v>150</v>
      </c>
      <c r="LP19" s="11">
        <f t="shared" si="54"/>
        <v>0</v>
      </c>
      <c r="LQ19" s="11">
        <f t="shared" si="54"/>
        <v>0</v>
      </c>
      <c r="LR19" s="11">
        <f t="shared" si="54"/>
        <v>0</v>
      </c>
      <c r="LS19" s="11">
        <f t="shared" si="54"/>
        <v>0</v>
      </c>
      <c r="LT19" s="11">
        <f t="shared" si="54"/>
        <v>0</v>
      </c>
      <c r="LU19" s="11">
        <f t="shared" si="54"/>
        <v>0</v>
      </c>
      <c r="LV19" s="11">
        <f t="shared" si="54"/>
        <v>0</v>
      </c>
      <c r="LW19" s="11">
        <f t="shared" si="54"/>
        <v>0</v>
      </c>
      <c r="LX19" s="11">
        <f t="shared" si="54"/>
        <v>0</v>
      </c>
      <c r="LY19" s="11">
        <f t="shared" si="54"/>
        <v>0</v>
      </c>
      <c r="LZ19" s="11">
        <f t="shared" si="54"/>
        <v>0</v>
      </c>
      <c r="MA19" s="11">
        <f t="shared" si="54"/>
        <v>0</v>
      </c>
      <c r="MB19" s="11">
        <f t="shared" si="54"/>
        <v>0</v>
      </c>
      <c r="MC19" s="11">
        <f t="shared" si="54"/>
        <v>0</v>
      </c>
      <c r="MD19" s="11">
        <f t="shared" si="54"/>
        <v>0</v>
      </c>
      <c r="ME19" s="11">
        <f t="shared" si="54"/>
        <v>0</v>
      </c>
      <c r="MF19" s="11">
        <f t="shared" si="54"/>
        <v>0</v>
      </c>
      <c r="MG19" s="11">
        <f t="shared" si="54"/>
        <v>0</v>
      </c>
      <c r="MH19" s="11">
        <f t="shared" si="6"/>
        <v>2041.5</v>
      </c>
    </row>
    <row r="20" spans="1:346" ht="24.95" hidden="1" customHeight="1" x14ac:dyDescent="0.25">
      <c r="A20" s="14">
        <v>9.6999999999999993</v>
      </c>
      <c r="B20" s="1" t="s">
        <v>353</v>
      </c>
      <c r="C20" s="10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300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>
        <v>0</v>
      </c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>
        <v>0</v>
      </c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>
        <v>0</v>
      </c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>
        <v>150</v>
      </c>
      <c r="JT20" s="10"/>
      <c r="JU20" s="10"/>
      <c r="JV20" s="10">
        <v>50</v>
      </c>
      <c r="JW20" s="10">
        <v>100</v>
      </c>
      <c r="JX20" s="10"/>
      <c r="JY20" s="10"/>
      <c r="JZ20" s="10"/>
      <c r="KA20" s="10">
        <v>0</v>
      </c>
      <c r="KB20" s="10"/>
      <c r="KC20" s="10"/>
      <c r="KD20" s="10"/>
      <c r="KE20" s="10"/>
      <c r="KF20" s="10"/>
      <c r="KG20" s="10">
        <v>2000</v>
      </c>
      <c r="KH20" s="10"/>
      <c r="KI20" s="10">
        <v>2000</v>
      </c>
      <c r="KJ20" s="10"/>
      <c r="KK20" s="10"/>
      <c r="KL20" s="10"/>
      <c r="KM20" s="10">
        <v>300</v>
      </c>
      <c r="KN20" s="10"/>
      <c r="KO20" s="10"/>
      <c r="KP20" s="10">
        <v>15</v>
      </c>
      <c r="KQ20" s="10"/>
      <c r="KR20" s="10"/>
      <c r="KS20" s="10"/>
      <c r="KT20" s="10"/>
      <c r="KU20" s="10">
        <v>100</v>
      </c>
      <c r="KV20" s="10"/>
      <c r="KW20" s="10"/>
      <c r="KX20" s="10">
        <v>50</v>
      </c>
      <c r="KY20" s="10"/>
      <c r="KZ20" s="10"/>
      <c r="LA20" s="10"/>
      <c r="LB20" s="10">
        <v>30</v>
      </c>
      <c r="LC20" s="10">
        <v>500</v>
      </c>
      <c r="LD20" s="10"/>
      <c r="LE20" s="10">
        <v>0</v>
      </c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>
        <v>5</v>
      </c>
      <c r="LQ20" s="10"/>
      <c r="LR20" s="10"/>
      <c r="LS20" s="10"/>
      <c r="LT20" s="10"/>
      <c r="LU20" s="10"/>
      <c r="LV20" s="10">
        <v>0</v>
      </c>
      <c r="LW20" s="10"/>
      <c r="LX20" s="10"/>
      <c r="LY20" s="10"/>
      <c r="LZ20" s="10"/>
      <c r="MA20" s="10"/>
      <c r="MB20" s="10"/>
      <c r="MC20" s="10">
        <v>100</v>
      </c>
      <c r="MD20" s="10"/>
      <c r="ME20" s="10"/>
      <c r="MF20" s="10"/>
      <c r="MG20" s="10"/>
      <c r="MH20" s="10">
        <f t="shared" si="6"/>
        <v>5700</v>
      </c>
    </row>
    <row r="21" spans="1:346" s="7" customFormat="1" ht="24.95" hidden="1" customHeight="1" x14ac:dyDescent="0.25">
      <c r="A21" s="13">
        <v>10.199999999999999</v>
      </c>
      <c r="B21" s="6" t="s">
        <v>353</v>
      </c>
      <c r="C21" s="11">
        <f>(C20/12)*9</f>
        <v>0</v>
      </c>
      <c r="D21" s="11">
        <f t="shared" ref="D21:BO21" si="55">(D20/12)*9</f>
        <v>0</v>
      </c>
      <c r="E21" s="11">
        <f t="shared" si="55"/>
        <v>0</v>
      </c>
      <c r="F21" s="11">
        <f t="shared" si="55"/>
        <v>0</v>
      </c>
      <c r="G21" s="11">
        <f t="shared" si="55"/>
        <v>0</v>
      </c>
      <c r="H21" s="11">
        <f t="shared" si="55"/>
        <v>0</v>
      </c>
      <c r="I21" s="11">
        <f t="shared" si="55"/>
        <v>0</v>
      </c>
      <c r="J21" s="11">
        <f t="shared" si="55"/>
        <v>0</v>
      </c>
      <c r="K21" s="11">
        <f t="shared" si="55"/>
        <v>0</v>
      </c>
      <c r="L21" s="11">
        <f t="shared" si="55"/>
        <v>0</v>
      </c>
      <c r="M21" s="11">
        <f t="shared" si="55"/>
        <v>0</v>
      </c>
      <c r="N21" s="11">
        <f t="shared" si="55"/>
        <v>0</v>
      </c>
      <c r="O21" s="11">
        <f t="shared" si="55"/>
        <v>0</v>
      </c>
      <c r="P21" s="11">
        <f t="shared" si="55"/>
        <v>0</v>
      </c>
      <c r="Q21" s="11">
        <f t="shared" si="55"/>
        <v>0</v>
      </c>
      <c r="R21" s="11">
        <f t="shared" si="55"/>
        <v>0</v>
      </c>
      <c r="S21" s="11">
        <f t="shared" si="55"/>
        <v>0</v>
      </c>
      <c r="T21" s="11">
        <f t="shared" si="55"/>
        <v>0</v>
      </c>
      <c r="U21" s="11">
        <f t="shared" si="55"/>
        <v>0</v>
      </c>
      <c r="V21" s="11">
        <f t="shared" si="55"/>
        <v>0</v>
      </c>
      <c r="W21" s="11">
        <f t="shared" si="55"/>
        <v>0</v>
      </c>
      <c r="X21" s="11">
        <f t="shared" si="55"/>
        <v>0</v>
      </c>
      <c r="Y21" s="11">
        <f t="shared" si="55"/>
        <v>0</v>
      </c>
      <c r="Z21" s="11">
        <f t="shared" si="55"/>
        <v>0</v>
      </c>
      <c r="AA21" s="11">
        <f t="shared" si="55"/>
        <v>0</v>
      </c>
      <c r="AB21" s="11">
        <f t="shared" si="55"/>
        <v>0</v>
      </c>
      <c r="AC21" s="11">
        <f t="shared" si="55"/>
        <v>225</v>
      </c>
      <c r="AD21" s="11">
        <f t="shared" si="55"/>
        <v>0</v>
      </c>
      <c r="AE21" s="11">
        <f t="shared" si="55"/>
        <v>0</v>
      </c>
      <c r="AF21" s="11">
        <f t="shared" si="55"/>
        <v>0</v>
      </c>
      <c r="AG21" s="11">
        <f t="shared" si="55"/>
        <v>0</v>
      </c>
      <c r="AH21" s="11">
        <f t="shared" si="55"/>
        <v>0</v>
      </c>
      <c r="AI21" s="11">
        <f t="shared" si="55"/>
        <v>0</v>
      </c>
      <c r="AJ21" s="11">
        <f t="shared" si="55"/>
        <v>0</v>
      </c>
      <c r="AK21" s="11">
        <f t="shared" si="55"/>
        <v>0</v>
      </c>
      <c r="AL21" s="11">
        <f t="shared" si="55"/>
        <v>0</v>
      </c>
      <c r="AM21" s="11">
        <f t="shared" si="55"/>
        <v>0</v>
      </c>
      <c r="AN21" s="11">
        <f t="shared" si="55"/>
        <v>0</v>
      </c>
      <c r="AO21" s="11">
        <f t="shared" si="55"/>
        <v>0</v>
      </c>
      <c r="AP21" s="11">
        <f t="shared" si="55"/>
        <v>0</v>
      </c>
      <c r="AQ21" s="11">
        <f t="shared" si="55"/>
        <v>0</v>
      </c>
      <c r="AR21" s="11">
        <f t="shared" si="55"/>
        <v>0</v>
      </c>
      <c r="AS21" s="11">
        <f t="shared" si="55"/>
        <v>0</v>
      </c>
      <c r="AT21" s="11">
        <f t="shared" si="55"/>
        <v>0</v>
      </c>
      <c r="AU21" s="11">
        <f t="shared" si="55"/>
        <v>0</v>
      </c>
      <c r="AV21" s="11">
        <f t="shared" si="55"/>
        <v>0</v>
      </c>
      <c r="AW21" s="11">
        <f t="shared" si="55"/>
        <v>0</v>
      </c>
      <c r="AX21" s="11">
        <f t="shared" si="55"/>
        <v>0</v>
      </c>
      <c r="AY21" s="11">
        <f t="shared" si="55"/>
        <v>0</v>
      </c>
      <c r="AZ21" s="11">
        <f t="shared" si="55"/>
        <v>0</v>
      </c>
      <c r="BA21" s="11">
        <f t="shared" si="55"/>
        <v>0</v>
      </c>
      <c r="BB21" s="11">
        <f t="shared" si="55"/>
        <v>0</v>
      </c>
      <c r="BC21" s="11">
        <f t="shared" si="55"/>
        <v>0</v>
      </c>
      <c r="BD21" s="11">
        <f t="shared" si="55"/>
        <v>0</v>
      </c>
      <c r="BE21" s="11">
        <f t="shared" si="55"/>
        <v>0</v>
      </c>
      <c r="BF21" s="11">
        <f t="shared" si="55"/>
        <v>0</v>
      </c>
      <c r="BG21" s="11">
        <f t="shared" si="55"/>
        <v>0</v>
      </c>
      <c r="BH21" s="11">
        <f t="shared" si="55"/>
        <v>0</v>
      </c>
      <c r="BI21" s="11">
        <f t="shared" si="55"/>
        <v>0</v>
      </c>
      <c r="BJ21" s="11">
        <f t="shared" si="55"/>
        <v>0</v>
      </c>
      <c r="BK21" s="11">
        <f t="shared" si="55"/>
        <v>0</v>
      </c>
      <c r="BL21" s="11">
        <f t="shared" si="55"/>
        <v>0</v>
      </c>
      <c r="BM21" s="11">
        <f t="shared" si="55"/>
        <v>0</v>
      </c>
      <c r="BN21" s="11">
        <f t="shared" si="55"/>
        <v>0</v>
      </c>
      <c r="BO21" s="11">
        <f t="shared" si="55"/>
        <v>0</v>
      </c>
      <c r="BP21" s="11">
        <f t="shared" ref="BP21:EA21" si="56">(BP20/12)*9</f>
        <v>0</v>
      </c>
      <c r="BQ21" s="11">
        <f t="shared" si="56"/>
        <v>0</v>
      </c>
      <c r="BR21" s="11">
        <f t="shared" si="56"/>
        <v>0</v>
      </c>
      <c r="BS21" s="11">
        <f t="shared" si="56"/>
        <v>0</v>
      </c>
      <c r="BT21" s="11">
        <f t="shared" si="56"/>
        <v>0</v>
      </c>
      <c r="BU21" s="11">
        <f t="shared" si="56"/>
        <v>0</v>
      </c>
      <c r="BV21" s="11">
        <f t="shared" si="56"/>
        <v>0</v>
      </c>
      <c r="BW21" s="11">
        <f t="shared" si="56"/>
        <v>0</v>
      </c>
      <c r="BX21" s="11">
        <f t="shared" si="56"/>
        <v>0</v>
      </c>
      <c r="BY21" s="11">
        <f t="shared" si="56"/>
        <v>0</v>
      </c>
      <c r="BZ21" s="11">
        <f t="shared" si="56"/>
        <v>0</v>
      </c>
      <c r="CA21" s="11">
        <f t="shared" si="56"/>
        <v>0</v>
      </c>
      <c r="CB21" s="11">
        <f t="shared" si="56"/>
        <v>0</v>
      </c>
      <c r="CC21" s="11">
        <f t="shared" si="56"/>
        <v>0</v>
      </c>
      <c r="CD21" s="11">
        <f t="shared" si="56"/>
        <v>0</v>
      </c>
      <c r="CE21" s="11">
        <f t="shared" si="56"/>
        <v>0</v>
      </c>
      <c r="CF21" s="11">
        <f t="shared" si="56"/>
        <v>0</v>
      </c>
      <c r="CG21" s="11">
        <f t="shared" si="56"/>
        <v>0</v>
      </c>
      <c r="CH21" s="11">
        <f t="shared" si="56"/>
        <v>0</v>
      </c>
      <c r="CI21" s="11">
        <f t="shared" si="56"/>
        <v>0</v>
      </c>
      <c r="CJ21" s="11">
        <f t="shared" si="56"/>
        <v>0</v>
      </c>
      <c r="CK21" s="11">
        <f t="shared" si="56"/>
        <v>0</v>
      </c>
      <c r="CL21" s="11">
        <f t="shared" si="56"/>
        <v>0</v>
      </c>
      <c r="CM21" s="11">
        <f t="shared" si="56"/>
        <v>0</v>
      </c>
      <c r="CN21" s="11">
        <f t="shared" si="56"/>
        <v>0</v>
      </c>
      <c r="CO21" s="11">
        <f t="shared" si="56"/>
        <v>0</v>
      </c>
      <c r="CP21" s="11">
        <f t="shared" si="56"/>
        <v>0</v>
      </c>
      <c r="CQ21" s="11">
        <f t="shared" si="56"/>
        <v>0</v>
      </c>
      <c r="CR21" s="11">
        <f t="shared" si="56"/>
        <v>0</v>
      </c>
      <c r="CS21" s="11">
        <f t="shared" si="56"/>
        <v>0</v>
      </c>
      <c r="CT21" s="11">
        <f t="shared" si="56"/>
        <v>0</v>
      </c>
      <c r="CU21" s="11">
        <f t="shared" si="56"/>
        <v>0</v>
      </c>
      <c r="CV21" s="11">
        <f t="shared" si="56"/>
        <v>0</v>
      </c>
      <c r="CW21" s="11">
        <f t="shared" si="56"/>
        <v>0</v>
      </c>
      <c r="CX21" s="11">
        <f t="shared" si="56"/>
        <v>0</v>
      </c>
      <c r="CY21" s="11">
        <f t="shared" si="56"/>
        <v>0</v>
      </c>
      <c r="CZ21" s="11">
        <f t="shared" si="56"/>
        <v>0</v>
      </c>
      <c r="DA21" s="11">
        <f t="shared" si="56"/>
        <v>0</v>
      </c>
      <c r="DB21" s="11">
        <f t="shared" si="56"/>
        <v>0</v>
      </c>
      <c r="DC21" s="11">
        <f t="shared" si="56"/>
        <v>0</v>
      </c>
      <c r="DD21" s="11">
        <f t="shared" si="56"/>
        <v>0</v>
      </c>
      <c r="DE21" s="11">
        <f t="shared" si="56"/>
        <v>0</v>
      </c>
      <c r="DF21" s="11">
        <f t="shared" si="56"/>
        <v>0</v>
      </c>
      <c r="DG21" s="11">
        <f t="shared" si="56"/>
        <v>0</v>
      </c>
      <c r="DH21" s="11">
        <f t="shared" si="56"/>
        <v>0</v>
      </c>
      <c r="DI21" s="11">
        <f t="shared" si="56"/>
        <v>0</v>
      </c>
      <c r="DJ21" s="11">
        <f t="shared" si="56"/>
        <v>0</v>
      </c>
      <c r="DK21" s="11">
        <f t="shared" si="56"/>
        <v>0</v>
      </c>
      <c r="DL21" s="11">
        <f t="shared" si="56"/>
        <v>0</v>
      </c>
      <c r="DM21" s="11">
        <f t="shared" si="56"/>
        <v>0</v>
      </c>
      <c r="DN21" s="11">
        <f t="shared" si="56"/>
        <v>0</v>
      </c>
      <c r="DO21" s="11">
        <f t="shared" si="56"/>
        <v>0</v>
      </c>
      <c r="DP21" s="11">
        <f t="shared" si="56"/>
        <v>0</v>
      </c>
      <c r="DQ21" s="11">
        <f t="shared" si="56"/>
        <v>0</v>
      </c>
      <c r="DR21" s="11">
        <f t="shared" si="56"/>
        <v>0</v>
      </c>
      <c r="DS21" s="11">
        <f t="shared" si="56"/>
        <v>0</v>
      </c>
      <c r="DT21" s="11">
        <f t="shared" si="56"/>
        <v>0</v>
      </c>
      <c r="DU21" s="11">
        <f t="shared" si="56"/>
        <v>0</v>
      </c>
      <c r="DV21" s="11">
        <f t="shared" si="56"/>
        <v>0</v>
      </c>
      <c r="DW21" s="11">
        <f t="shared" si="56"/>
        <v>0</v>
      </c>
      <c r="DX21" s="11">
        <f t="shared" si="56"/>
        <v>0</v>
      </c>
      <c r="DY21" s="11">
        <f t="shared" si="56"/>
        <v>0</v>
      </c>
      <c r="DZ21" s="11">
        <f t="shared" si="56"/>
        <v>0</v>
      </c>
      <c r="EA21" s="11">
        <f t="shared" si="56"/>
        <v>0</v>
      </c>
      <c r="EB21" s="11">
        <f t="shared" ref="EB21:GM21" si="57">(EB20/12)*9</f>
        <v>0</v>
      </c>
      <c r="EC21" s="11">
        <f t="shared" si="57"/>
        <v>0</v>
      </c>
      <c r="ED21" s="11">
        <f t="shared" si="57"/>
        <v>0</v>
      </c>
      <c r="EE21" s="11">
        <f t="shared" si="57"/>
        <v>0</v>
      </c>
      <c r="EF21" s="11">
        <f t="shared" si="57"/>
        <v>0</v>
      </c>
      <c r="EG21" s="11">
        <f t="shared" si="57"/>
        <v>0</v>
      </c>
      <c r="EH21" s="11">
        <f t="shared" si="57"/>
        <v>0</v>
      </c>
      <c r="EI21" s="11">
        <f t="shared" si="57"/>
        <v>0</v>
      </c>
      <c r="EJ21" s="11">
        <f t="shared" si="57"/>
        <v>0</v>
      </c>
      <c r="EK21" s="11">
        <f t="shared" si="57"/>
        <v>0</v>
      </c>
      <c r="EL21" s="11">
        <f t="shared" si="57"/>
        <v>0</v>
      </c>
      <c r="EM21" s="11">
        <f t="shared" si="57"/>
        <v>0</v>
      </c>
      <c r="EN21" s="11">
        <f t="shared" si="57"/>
        <v>0</v>
      </c>
      <c r="EO21" s="11">
        <f t="shared" si="57"/>
        <v>0</v>
      </c>
      <c r="EP21" s="11">
        <f t="shared" si="57"/>
        <v>0</v>
      </c>
      <c r="EQ21" s="11">
        <f t="shared" si="57"/>
        <v>0</v>
      </c>
      <c r="ER21" s="11">
        <f t="shared" si="57"/>
        <v>0</v>
      </c>
      <c r="ES21" s="11">
        <f t="shared" si="57"/>
        <v>0</v>
      </c>
      <c r="ET21" s="11">
        <f t="shared" si="57"/>
        <v>0</v>
      </c>
      <c r="EU21" s="11">
        <f t="shared" si="57"/>
        <v>0</v>
      </c>
      <c r="EV21" s="11">
        <f t="shared" si="57"/>
        <v>0</v>
      </c>
      <c r="EW21" s="11">
        <f t="shared" si="57"/>
        <v>0</v>
      </c>
      <c r="EX21" s="11">
        <f t="shared" si="57"/>
        <v>0</v>
      </c>
      <c r="EY21" s="11">
        <f t="shared" si="57"/>
        <v>0</v>
      </c>
      <c r="EZ21" s="11">
        <f t="shared" si="57"/>
        <v>0</v>
      </c>
      <c r="FA21" s="11">
        <f t="shared" si="57"/>
        <v>0</v>
      </c>
      <c r="FB21" s="11">
        <f t="shared" si="57"/>
        <v>0</v>
      </c>
      <c r="FC21" s="11">
        <f t="shared" si="57"/>
        <v>0</v>
      </c>
      <c r="FD21" s="11">
        <f t="shared" si="57"/>
        <v>0</v>
      </c>
      <c r="FE21" s="11">
        <f t="shared" si="57"/>
        <v>0</v>
      </c>
      <c r="FF21" s="11">
        <f t="shared" si="57"/>
        <v>0</v>
      </c>
      <c r="FG21" s="11">
        <f t="shared" si="57"/>
        <v>0</v>
      </c>
      <c r="FH21" s="11">
        <f t="shared" si="57"/>
        <v>0</v>
      </c>
      <c r="FI21" s="11">
        <f t="shared" si="57"/>
        <v>0</v>
      </c>
      <c r="FJ21" s="11">
        <f t="shared" si="57"/>
        <v>0</v>
      </c>
      <c r="FK21" s="11">
        <f t="shared" si="57"/>
        <v>0</v>
      </c>
      <c r="FL21" s="11">
        <f t="shared" si="57"/>
        <v>0</v>
      </c>
      <c r="FM21" s="11">
        <f t="shared" si="57"/>
        <v>0</v>
      </c>
      <c r="FN21" s="11">
        <f t="shared" si="57"/>
        <v>0</v>
      </c>
      <c r="FO21" s="11">
        <f t="shared" si="57"/>
        <v>0</v>
      </c>
      <c r="FP21" s="11">
        <f t="shared" si="57"/>
        <v>0</v>
      </c>
      <c r="FQ21" s="11">
        <f t="shared" si="57"/>
        <v>0</v>
      </c>
      <c r="FR21" s="11">
        <f t="shared" si="57"/>
        <v>0</v>
      </c>
      <c r="FS21" s="11">
        <f t="shared" si="57"/>
        <v>0</v>
      </c>
      <c r="FT21" s="11">
        <f t="shared" si="57"/>
        <v>0</v>
      </c>
      <c r="FU21" s="11">
        <f t="shared" si="57"/>
        <v>0</v>
      </c>
      <c r="FV21" s="11">
        <f t="shared" si="57"/>
        <v>0</v>
      </c>
      <c r="FW21" s="11">
        <f t="shared" si="57"/>
        <v>0</v>
      </c>
      <c r="FX21" s="11">
        <f t="shared" si="57"/>
        <v>0</v>
      </c>
      <c r="FY21" s="11">
        <f t="shared" si="57"/>
        <v>0</v>
      </c>
      <c r="FZ21" s="11">
        <f t="shared" si="57"/>
        <v>0</v>
      </c>
      <c r="GA21" s="11">
        <f t="shared" si="57"/>
        <v>0</v>
      </c>
      <c r="GB21" s="11">
        <f t="shared" si="57"/>
        <v>0</v>
      </c>
      <c r="GC21" s="11">
        <f t="shared" si="57"/>
        <v>0</v>
      </c>
      <c r="GD21" s="11">
        <f t="shared" si="57"/>
        <v>0</v>
      </c>
      <c r="GE21" s="11">
        <f t="shared" si="57"/>
        <v>0</v>
      </c>
      <c r="GF21" s="11">
        <f t="shared" si="57"/>
        <v>0</v>
      </c>
      <c r="GG21" s="11">
        <f t="shared" si="57"/>
        <v>0</v>
      </c>
      <c r="GH21" s="11">
        <f t="shared" si="57"/>
        <v>0</v>
      </c>
      <c r="GI21" s="11">
        <f t="shared" si="57"/>
        <v>0</v>
      </c>
      <c r="GJ21" s="11">
        <f t="shared" si="57"/>
        <v>0</v>
      </c>
      <c r="GK21" s="11">
        <f t="shared" si="57"/>
        <v>0</v>
      </c>
      <c r="GL21" s="11">
        <f t="shared" si="57"/>
        <v>0</v>
      </c>
      <c r="GM21" s="11">
        <f t="shared" si="57"/>
        <v>0</v>
      </c>
      <c r="GN21" s="11">
        <f t="shared" ref="GN21:IY21" si="58">(GN20/12)*9</f>
        <v>0</v>
      </c>
      <c r="GO21" s="11">
        <f t="shared" si="58"/>
        <v>0</v>
      </c>
      <c r="GP21" s="11">
        <f t="shared" si="58"/>
        <v>0</v>
      </c>
      <c r="GQ21" s="11">
        <f t="shared" si="58"/>
        <v>0</v>
      </c>
      <c r="GR21" s="11">
        <f t="shared" si="58"/>
        <v>0</v>
      </c>
      <c r="GS21" s="11">
        <f t="shared" si="58"/>
        <v>0</v>
      </c>
      <c r="GT21" s="11">
        <f t="shared" si="58"/>
        <v>0</v>
      </c>
      <c r="GU21" s="11">
        <f t="shared" si="58"/>
        <v>0</v>
      </c>
      <c r="GV21" s="11">
        <f t="shared" si="58"/>
        <v>0</v>
      </c>
      <c r="GW21" s="11">
        <f t="shared" si="58"/>
        <v>0</v>
      </c>
      <c r="GX21" s="11">
        <f t="shared" si="58"/>
        <v>0</v>
      </c>
      <c r="GY21" s="11">
        <f t="shared" si="58"/>
        <v>0</v>
      </c>
      <c r="GZ21" s="11">
        <f t="shared" si="58"/>
        <v>0</v>
      </c>
      <c r="HA21" s="11">
        <f t="shared" si="58"/>
        <v>0</v>
      </c>
      <c r="HB21" s="11">
        <f t="shared" si="58"/>
        <v>0</v>
      </c>
      <c r="HC21" s="11">
        <f t="shared" si="58"/>
        <v>0</v>
      </c>
      <c r="HD21" s="11">
        <f t="shared" si="58"/>
        <v>0</v>
      </c>
      <c r="HE21" s="11">
        <f t="shared" si="58"/>
        <v>0</v>
      </c>
      <c r="HF21" s="11">
        <f t="shared" si="58"/>
        <v>0</v>
      </c>
      <c r="HG21" s="11">
        <f t="shared" si="58"/>
        <v>0</v>
      </c>
      <c r="HH21" s="11">
        <f t="shared" si="58"/>
        <v>0</v>
      </c>
      <c r="HI21" s="11">
        <f t="shared" si="58"/>
        <v>0</v>
      </c>
      <c r="HJ21" s="11">
        <f t="shared" si="58"/>
        <v>0</v>
      </c>
      <c r="HK21" s="11">
        <f t="shared" si="58"/>
        <v>0</v>
      </c>
      <c r="HL21" s="11">
        <f t="shared" si="58"/>
        <v>0</v>
      </c>
      <c r="HM21" s="11">
        <f t="shared" si="58"/>
        <v>0</v>
      </c>
      <c r="HN21" s="11">
        <f t="shared" si="58"/>
        <v>0</v>
      </c>
      <c r="HO21" s="11">
        <f t="shared" si="58"/>
        <v>0</v>
      </c>
      <c r="HP21" s="11">
        <f t="shared" si="58"/>
        <v>0</v>
      </c>
      <c r="HQ21" s="11">
        <f t="shared" si="58"/>
        <v>0</v>
      </c>
      <c r="HR21" s="11">
        <f t="shared" si="58"/>
        <v>0</v>
      </c>
      <c r="HS21" s="11">
        <f t="shared" si="58"/>
        <v>0</v>
      </c>
      <c r="HT21" s="11">
        <f t="shared" si="58"/>
        <v>0</v>
      </c>
      <c r="HU21" s="11">
        <f t="shared" si="58"/>
        <v>0</v>
      </c>
      <c r="HV21" s="11">
        <f t="shared" si="58"/>
        <v>0</v>
      </c>
      <c r="HW21" s="11">
        <f t="shared" si="58"/>
        <v>0</v>
      </c>
      <c r="HX21" s="11">
        <f t="shared" si="58"/>
        <v>0</v>
      </c>
      <c r="HY21" s="11">
        <f t="shared" si="58"/>
        <v>0</v>
      </c>
      <c r="HZ21" s="11">
        <f t="shared" si="58"/>
        <v>0</v>
      </c>
      <c r="IA21" s="11">
        <f t="shared" si="58"/>
        <v>0</v>
      </c>
      <c r="IB21" s="11">
        <f t="shared" si="58"/>
        <v>0</v>
      </c>
      <c r="IC21" s="11">
        <f t="shared" si="58"/>
        <v>0</v>
      </c>
      <c r="ID21" s="11">
        <f t="shared" si="58"/>
        <v>0</v>
      </c>
      <c r="IE21" s="11">
        <f t="shared" si="58"/>
        <v>0</v>
      </c>
      <c r="IF21" s="11">
        <f t="shared" si="58"/>
        <v>0</v>
      </c>
      <c r="IG21" s="11">
        <f t="shared" si="58"/>
        <v>0</v>
      </c>
      <c r="IH21" s="11">
        <f t="shared" si="58"/>
        <v>0</v>
      </c>
      <c r="II21" s="11">
        <f t="shared" si="58"/>
        <v>0</v>
      </c>
      <c r="IJ21" s="11">
        <f t="shared" si="58"/>
        <v>0</v>
      </c>
      <c r="IK21" s="11">
        <f t="shared" si="58"/>
        <v>0</v>
      </c>
      <c r="IL21" s="11">
        <f t="shared" si="58"/>
        <v>0</v>
      </c>
      <c r="IM21" s="11">
        <f t="shared" si="58"/>
        <v>0</v>
      </c>
      <c r="IN21" s="11">
        <f t="shared" si="58"/>
        <v>0</v>
      </c>
      <c r="IO21" s="11">
        <f t="shared" si="58"/>
        <v>0</v>
      </c>
      <c r="IP21" s="11">
        <f t="shared" si="58"/>
        <v>0</v>
      </c>
      <c r="IQ21" s="11">
        <f t="shared" si="58"/>
        <v>0</v>
      </c>
      <c r="IR21" s="11">
        <f t="shared" si="58"/>
        <v>0</v>
      </c>
      <c r="IS21" s="11">
        <f t="shared" si="58"/>
        <v>0</v>
      </c>
      <c r="IT21" s="11">
        <f t="shared" si="58"/>
        <v>0</v>
      </c>
      <c r="IU21" s="11">
        <f t="shared" si="58"/>
        <v>0</v>
      </c>
      <c r="IV21" s="11">
        <f t="shared" si="58"/>
        <v>0</v>
      </c>
      <c r="IW21" s="11">
        <f t="shared" si="58"/>
        <v>0</v>
      </c>
      <c r="IX21" s="11">
        <f t="shared" si="58"/>
        <v>0</v>
      </c>
      <c r="IY21" s="11">
        <f t="shared" si="58"/>
        <v>0</v>
      </c>
      <c r="IZ21" s="11">
        <f t="shared" ref="IZ21:LK21" si="59">(IZ20/12)*9</f>
        <v>0</v>
      </c>
      <c r="JA21" s="11">
        <f t="shared" si="59"/>
        <v>0</v>
      </c>
      <c r="JB21" s="11">
        <f t="shared" si="59"/>
        <v>0</v>
      </c>
      <c r="JC21" s="11">
        <f t="shared" si="59"/>
        <v>0</v>
      </c>
      <c r="JD21" s="11">
        <f t="shared" si="59"/>
        <v>0</v>
      </c>
      <c r="JE21" s="11">
        <f t="shared" si="59"/>
        <v>0</v>
      </c>
      <c r="JF21" s="11">
        <f t="shared" si="59"/>
        <v>0</v>
      </c>
      <c r="JG21" s="11">
        <f t="shared" si="59"/>
        <v>0</v>
      </c>
      <c r="JH21" s="11">
        <f t="shared" si="59"/>
        <v>0</v>
      </c>
      <c r="JI21" s="11">
        <f t="shared" si="59"/>
        <v>0</v>
      </c>
      <c r="JJ21" s="11">
        <f t="shared" si="59"/>
        <v>0</v>
      </c>
      <c r="JK21" s="11">
        <f t="shared" si="59"/>
        <v>0</v>
      </c>
      <c r="JL21" s="11">
        <f t="shared" si="59"/>
        <v>0</v>
      </c>
      <c r="JM21" s="11">
        <f t="shared" si="59"/>
        <v>0</v>
      </c>
      <c r="JN21" s="11">
        <f t="shared" si="59"/>
        <v>0</v>
      </c>
      <c r="JO21" s="11">
        <f t="shared" si="59"/>
        <v>0</v>
      </c>
      <c r="JP21" s="11">
        <f t="shared" si="59"/>
        <v>0</v>
      </c>
      <c r="JQ21" s="11">
        <f t="shared" si="59"/>
        <v>0</v>
      </c>
      <c r="JR21" s="11">
        <f t="shared" si="59"/>
        <v>0</v>
      </c>
      <c r="JS21" s="11">
        <f t="shared" si="59"/>
        <v>112.5</v>
      </c>
      <c r="JT21" s="11">
        <f t="shared" si="59"/>
        <v>0</v>
      </c>
      <c r="JU21" s="11">
        <f t="shared" si="59"/>
        <v>0</v>
      </c>
      <c r="JV21" s="11">
        <f t="shared" si="59"/>
        <v>37.5</v>
      </c>
      <c r="JW21" s="11">
        <f t="shared" si="59"/>
        <v>75</v>
      </c>
      <c r="JX21" s="11">
        <f t="shared" si="59"/>
        <v>0</v>
      </c>
      <c r="JY21" s="11">
        <f t="shared" si="59"/>
        <v>0</v>
      </c>
      <c r="JZ21" s="11">
        <f t="shared" si="59"/>
        <v>0</v>
      </c>
      <c r="KA21" s="11">
        <f t="shared" si="59"/>
        <v>0</v>
      </c>
      <c r="KB21" s="11">
        <f t="shared" si="59"/>
        <v>0</v>
      </c>
      <c r="KC21" s="11">
        <f t="shared" si="59"/>
        <v>0</v>
      </c>
      <c r="KD21" s="11">
        <f t="shared" si="59"/>
        <v>0</v>
      </c>
      <c r="KE21" s="11">
        <f t="shared" si="59"/>
        <v>0</v>
      </c>
      <c r="KF21" s="11">
        <f t="shared" si="59"/>
        <v>0</v>
      </c>
      <c r="KG21" s="11">
        <f t="shared" si="59"/>
        <v>1500</v>
      </c>
      <c r="KH21" s="11">
        <f t="shared" si="59"/>
        <v>0</v>
      </c>
      <c r="KI21" s="11">
        <f t="shared" si="59"/>
        <v>1500</v>
      </c>
      <c r="KJ21" s="11">
        <f t="shared" si="59"/>
        <v>0</v>
      </c>
      <c r="KK21" s="11">
        <f t="shared" si="59"/>
        <v>0</v>
      </c>
      <c r="KL21" s="11">
        <f t="shared" si="59"/>
        <v>0</v>
      </c>
      <c r="KM21" s="11">
        <f t="shared" si="59"/>
        <v>225</v>
      </c>
      <c r="KN21" s="11">
        <f t="shared" si="59"/>
        <v>0</v>
      </c>
      <c r="KO21" s="11">
        <f t="shared" si="59"/>
        <v>0</v>
      </c>
      <c r="KP21" s="11">
        <f t="shared" si="59"/>
        <v>11.25</v>
      </c>
      <c r="KQ21" s="11">
        <f t="shared" si="59"/>
        <v>0</v>
      </c>
      <c r="KR21" s="11">
        <f t="shared" si="59"/>
        <v>0</v>
      </c>
      <c r="KS21" s="11">
        <f t="shared" si="59"/>
        <v>0</v>
      </c>
      <c r="KT21" s="11">
        <f t="shared" si="59"/>
        <v>0</v>
      </c>
      <c r="KU21" s="11">
        <f t="shared" si="59"/>
        <v>75</v>
      </c>
      <c r="KV21" s="11">
        <f t="shared" si="59"/>
        <v>0</v>
      </c>
      <c r="KW21" s="11">
        <f t="shared" si="59"/>
        <v>0</v>
      </c>
      <c r="KX21" s="11">
        <f t="shared" si="59"/>
        <v>37.5</v>
      </c>
      <c r="KY21" s="11">
        <f t="shared" si="59"/>
        <v>0</v>
      </c>
      <c r="KZ21" s="11">
        <f t="shared" si="59"/>
        <v>0</v>
      </c>
      <c r="LA21" s="11">
        <f t="shared" si="59"/>
        <v>0</v>
      </c>
      <c r="LB21" s="11">
        <f t="shared" si="59"/>
        <v>22.5</v>
      </c>
      <c r="LC21" s="11">
        <f t="shared" si="59"/>
        <v>375</v>
      </c>
      <c r="LD21" s="11">
        <f t="shared" si="59"/>
        <v>0</v>
      </c>
      <c r="LE21" s="11">
        <f t="shared" si="59"/>
        <v>0</v>
      </c>
      <c r="LF21" s="11">
        <f t="shared" si="59"/>
        <v>0</v>
      </c>
      <c r="LG21" s="11">
        <f t="shared" si="59"/>
        <v>0</v>
      </c>
      <c r="LH21" s="11">
        <f t="shared" si="59"/>
        <v>0</v>
      </c>
      <c r="LI21" s="11">
        <f t="shared" si="59"/>
        <v>0</v>
      </c>
      <c r="LJ21" s="11">
        <f t="shared" si="59"/>
        <v>0</v>
      </c>
      <c r="LK21" s="11">
        <f t="shared" si="59"/>
        <v>0</v>
      </c>
      <c r="LL21" s="11">
        <f t="shared" ref="LL21:MG21" si="60">(LL20/12)*9</f>
        <v>0</v>
      </c>
      <c r="LM21" s="11">
        <f t="shared" si="60"/>
        <v>0</v>
      </c>
      <c r="LN21" s="11">
        <f t="shared" si="60"/>
        <v>0</v>
      </c>
      <c r="LO21" s="11">
        <f t="shared" si="60"/>
        <v>0</v>
      </c>
      <c r="LP21" s="11">
        <f t="shared" si="60"/>
        <v>3.75</v>
      </c>
      <c r="LQ21" s="11">
        <f t="shared" si="60"/>
        <v>0</v>
      </c>
      <c r="LR21" s="11">
        <f t="shared" si="60"/>
        <v>0</v>
      </c>
      <c r="LS21" s="11">
        <f t="shared" si="60"/>
        <v>0</v>
      </c>
      <c r="LT21" s="11">
        <f t="shared" si="60"/>
        <v>0</v>
      </c>
      <c r="LU21" s="11">
        <f t="shared" si="60"/>
        <v>0</v>
      </c>
      <c r="LV21" s="11">
        <f t="shared" si="60"/>
        <v>0</v>
      </c>
      <c r="LW21" s="11">
        <f t="shared" si="60"/>
        <v>0</v>
      </c>
      <c r="LX21" s="11">
        <f t="shared" si="60"/>
        <v>0</v>
      </c>
      <c r="LY21" s="11">
        <f t="shared" si="60"/>
        <v>0</v>
      </c>
      <c r="LZ21" s="11">
        <f t="shared" si="60"/>
        <v>0</v>
      </c>
      <c r="MA21" s="11">
        <f t="shared" si="60"/>
        <v>0</v>
      </c>
      <c r="MB21" s="11">
        <f t="shared" si="60"/>
        <v>0</v>
      </c>
      <c r="MC21" s="11">
        <f t="shared" si="60"/>
        <v>75</v>
      </c>
      <c r="MD21" s="11">
        <f t="shared" si="60"/>
        <v>0</v>
      </c>
      <c r="ME21" s="11">
        <f t="shared" si="60"/>
        <v>0</v>
      </c>
      <c r="MF21" s="11">
        <f t="shared" si="60"/>
        <v>0</v>
      </c>
      <c r="MG21" s="11">
        <f t="shared" si="60"/>
        <v>0</v>
      </c>
      <c r="MH21" s="11">
        <f t="shared" si="6"/>
        <v>4275</v>
      </c>
    </row>
    <row r="22" spans="1:346" ht="24.95" hidden="1" customHeight="1" x14ac:dyDescent="0.25">
      <c r="A22" s="14">
        <v>10.7</v>
      </c>
      <c r="B22" s="1" t="s">
        <v>354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v>20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>
        <v>0</v>
      </c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>
        <v>0</v>
      </c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>
        <v>0</v>
      </c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>
        <v>500</v>
      </c>
      <c r="JU22" s="10"/>
      <c r="JV22" s="10"/>
      <c r="JW22" s="10">
        <v>1200</v>
      </c>
      <c r="JX22" s="10"/>
      <c r="JY22" s="10"/>
      <c r="JZ22" s="10">
        <v>10</v>
      </c>
      <c r="KA22" s="10">
        <v>0</v>
      </c>
      <c r="KB22" s="10"/>
      <c r="KC22" s="10"/>
      <c r="KD22" s="10"/>
      <c r="KE22" s="10"/>
      <c r="KF22" s="10">
        <v>1000</v>
      </c>
      <c r="KG22" s="10"/>
      <c r="KH22" s="10"/>
      <c r="KI22" s="10">
        <v>1000</v>
      </c>
      <c r="KJ22" s="10"/>
      <c r="KK22" s="10"/>
      <c r="KL22" s="10"/>
      <c r="KM22" s="10">
        <v>500</v>
      </c>
      <c r="KN22" s="10"/>
      <c r="KO22" s="10"/>
      <c r="KP22" s="10"/>
      <c r="KQ22" s="10">
        <v>7600</v>
      </c>
      <c r="KR22" s="10"/>
      <c r="KS22" s="10"/>
      <c r="KT22" s="10"/>
      <c r="KU22" s="10">
        <v>100</v>
      </c>
      <c r="KV22" s="10"/>
      <c r="KW22" s="10"/>
      <c r="KX22" s="10"/>
      <c r="KY22" s="10"/>
      <c r="KZ22" s="10"/>
      <c r="LA22" s="10"/>
      <c r="LB22" s="10">
        <v>30</v>
      </c>
      <c r="LC22" s="10">
        <v>1050</v>
      </c>
      <c r="LD22" s="10"/>
      <c r="LE22" s="10">
        <v>0</v>
      </c>
      <c r="LF22" s="10">
        <v>100</v>
      </c>
      <c r="LG22" s="10"/>
      <c r="LH22" s="10">
        <v>200</v>
      </c>
      <c r="LI22" s="10"/>
      <c r="LJ22" s="10"/>
      <c r="LK22" s="10"/>
      <c r="LL22" s="10"/>
      <c r="LM22" s="10"/>
      <c r="LN22" s="10">
        <v>30</v>
      </c>
      <c r="LO22" s="10"/>
      <c r="LP22" s="10">
        <v>5</v>
      </c>
      <c r="LQ22" s="10"/>
      <c r="LR22" s="10"/>
      <c r="LS22" s="10"/>
      <c r="LT22" s="10">
        <v>100</v>
      </c>
      <c r="LU22" s="10"/>
      <c r="LV22" s="10">
        <v>0</v>
      </c>
      <c r="LW22" s="10">
        <v>50</v>
      </c>
      <c r="LX22" s="10">
        <v>20</v>
      </c>
      <c r="LY22" s="10"/>
      <c r="LZ22" s="10"/>
      <c r="MA22" s="10"/>
      <c r="MB22" s="10"/>
      <c r="MC22" s="10"/>
      <c r="MD22" s="10"/>
      <c r="ME22" s="10"/>
      <c r="MF22" s="10"/>
      <c r="MG22" s="10"/>
      <c r="MH22" s="10">
        <f t="shared" si="6"/>
        <v>13515</v>
      </c>
    </row>
    <row r="23" spans="1:346" s="7" customFormat="1" ht="24.95" hidden="1" customHeight="1" x14ac:dyDescent="0.25">
      <c r="A23" s="14">
        <v>11.2</v>
      </c>
      <c r="B23" s="6" t="s">
        <v>354</v>
      </c>
      <c r="C23" s="11">
        <f>(C22/12)*9</f>
        <v>0</v>
      </c>
      <c r="D23" s="11">
        <f t="shared" ref="D23:BO23" si="61">(D22/12)*9</f>
        <v>0</v>
      </c>
      <c r="E23" s="11">
        <f t="shared" si="61"/>
        <v>0</v>
      </c>
      <c r="F23" s="11">
        <f t="shared" si="61"/>
        <v>0</v>
      </c>
      <c r="G23" s="11">
        <f t="shared" si="61"/>
        <v>0</v>
      </c>
      <c r="H23" s="11">
        <f t="shared" si="61"/>
        <v>0</v>
      </c>
      <c r="I23" s="11">
        <f t="shared" si="61"/>
        <v>0</v>
      </c>
      <c r="J23" s="11">
        <f t="shared" si="61"/>
        <v>0</v>
      </c>
      <c r="K23" s="11">
        <f t="shared" si="61"/>
        <v>0</v>
      </c>
      <c r="L23" s="11">
        <f t="shared" si="61"/>
        <v>0</v>
      </c>
      <c r="M23" s="11">
        <f t="shared" si="61"/>
        <v>0</v>
      </c>
      <c r="N23" s="11">
        <f t="shared" si="61"/>
        <v>0</v>
      </c>
      <c r="O23" s="11">
        <f t="shared" si="61"/>
        <v>0</v>
      </c>
      <c r="P23" s="11">
        <f t="shared" si="61"/>
        <v>0</v>
      </c>
      <c r="Q23" s="11">
        <f t="shared" si="61"/>
        <v>0</v>
      </c>
      <c r="R23" s="11">
        <f t="shared" si="61"/>
        <v>0</v>
      </c>
      <c r="S23" s="11">
        <f t="shared" si="61"/>
        <v>0</v>
      </c>
      <c r="T23" s="11">
        <f t="shared" si="61"/>
        <v>0</v>
      </c>
      <c r="U23" s="11">
        <f t="shared" si="61"/>
        <v>0</v>
      </c>
      <c r="V23" s="11">
        <f t="shared" si="61"/>
        <v>0</v>
      </c>
      <c r="W23" s="11">
        <f t="shared" si="61"/>
        <v>0</v>
      </c>
      <c r="X23" s="11">
        <f t="shared" si="61"/>
        <v>0</v>
      </c>
      <c r="Y23" s="11">
        <f t="shared" si="61"/>
        <v>0</v>
      </c>
      <c r="Z23" s="11">
        <f t="shared" si="61"/>
        <v>0</v>
      </c>
      <c r="AA23" s="11">
        <f t="shared" si="61"/>
        <v>0</v>
      </c>
      <c r="AB23" s="11">
        <f t="shared" si="61"/>
        <v>0</v>
      </c>
      <c r="AC23" s="11">
        <f t="shared" si="61"/>
        <v>0</v>
      </c>
      <c r="AD23" s="11">
        <f t="shared" si="61"/>
        <v>0</v>
      </c>
      <c r="AE23" s="11">
        <f t="shared" si="61"/>
        <v>15</v>
      </c>
      <c r="AF23" s="11">
        <f t="shared" si="61"/>
        <v>0</v>
      </c>
      <c r="AG23" s="11">
        <f t="shared" si="61"/>
        <v>0</v>
      </c>
      <c r="AH23" s="11">
        <f t="shared" si="61"/>
        <v>0</v>
      </c>
      <c r="AI23" s="11">
        <f t="shared" si="61"/>
        <v>0</v>
      </c>
      <c r="AJ23" s="11">
        <f t="shared" si="61"/>
        <v>0</v>
      </c>
      <c r="AK23" s="11">
        <f t="shared" si="61"/>
        <v>0</v>
      </c>
      <c r="AL23" s="11">
        <f t="shared" si="61"/>
        <v>0</v>
      </c>
      <c r="AM23" s="11">
        <f t="shared" si="61"/>
        <v>0</v>
      </c>
      <c r="AN23" s="11">
        <f t="shared" si="61"/>
        <v>0</v>
      </c>
      <c r="AO23" s="11">
        <f t="shared" si="61"/>
        <v>0</v>
      </c>
      <c r="AP23" s="11">
        <f t="shared" si="61"/>
        <v>0</v>
      </c>
      <c r="AQ23" s="11">
        <f t="shared" si="61"/>
        <v>0</v>
      </c>
      <c r="AR23" s="11">
        <f t="shared" si="61"/>
        <v>0</v>
      </c>
      <c r="AS23" s="11">
        <f t="shared" si="61"/>
        <v>0</v>
      </c>
      <c r="AT23" s="11">
        <f t="shared" si="61"/>
        <v>0</v>
      </c>
      <c r="AU23" s="11">
        <f t="shared" si="61"/>
        <v>0</v>
      </c>
      <c r="AV23" s="11">
        <f t="shared" si="61"/>
        <v>0</v>
      </c>
      <c r="AW23" s="11">
        <f t="shared" si="61"/>
        <v>0</v>
      </c>
      <c r="AX23" s="11">
        <f t="shared" si="61"/>
        <v>0</v>
      </c>
      <c r="AY23" s="11">
        <f t="shared" si="61"/>
        <v>0</v>
      </c>
      <c r="AZ23" s="11">
        <f t="shared" si="61"/>
        <v>0</v>
      </c>
      <c r="BA23" s="11">
        <f t="shared" si="61"/>
        <v>0</v>
      </c>
      <c r="BB23" s="11">
        <f t="shared" si="61"/>
        <v>0</v>
      </c>
      <c r="BC23" s="11">
        <f t="shared" si="61"/>
        <v>0</v>
      </c>
      <c r="BD23" s="11">
        <f t="shared" si="61"/>
        <v>0</v>
      </c>
      <c r="BE23" s="11">
        <f t="shared" si="61"/>
        <v>0</v>
      </c>
      <c r="BF23" s="11">
        <f t="shared" si="61"/>
        <v>0</v>
      </c>
      <c r="BG23" s="11">
        <f t="shared" si="61"/>
        <v>0</v>
      </c>
      <c r="BH23" s="11">
        <f t="shared" si="61"/>
        <v>0</v>
      </c>
      <c r="BI23" s="11">
        <f t="shared" si="61"/>
        <v>0</v>
      </c>
      <c r="BJ23" s="11">
        <f t="shared" si="61"/>
        <v>0</v>
      </c>
      <c r="BK23" s="11">
        <f t="shared" si="61"/>
        <v>0</v>
      </c>
      <c r="BL23" s="11">
        <f t="shared" si="61"/>
        <v>0</v>
      </c>
      <c r="BM23" s="11">
        <f t="shared" si="61"/>
        <v>0</v>
      </c>
      <c r="BN23" s="11">
        <f t="shared" si="61"/>
        <v>0</v>
      </c>
      <c r="BO23" s="11">
        <f t="shared" si="61"/>
        <v>0</v>
      </c>
      <c r="BP23" s="11">
        <f t="shared" ref="BP23:EA23" si="62">(BP22/12)*9</f>
        <v>0</v>
      </c>
      <c r="BQ23" s="11">
        <f t="shared" si="62"/>
        <v>0</v>
      </c>
      <c r="BR23" s="11">
        <f t="shared" si="62"/>
        <v>0</v>
      </c>
      <c r="BS23" s="11">
        <f t="shared" si="62"/>
        <v>0</v>
      </c>
      <c r="BT23" s="11">
        <f t="shared" si="62"/>
        <v>0</v>
      </c>
      <c r="BU23" s="11">
        <f t="shared" si="62"/>
        <v>0</v>
      </c>
      <c r="BV23" s="11">
        <f t="shared" si="62"/>
        <v>0</v>
      </c>
      <c r="BW23" s="11">
        <f t="shared" si="62"/>
        <v>0</v>
      </c>
      <c r="BX23" s="11">
        <f t="shared" si="62"/>
        <v>0</v>
      </c>
      <c r="BY23" s="11">
        <f t="shared" si="62"/>
        <v>0</v>
      </c>
      <c r="BZ23" s="11">
        <f t="shared" si="62"/>
        <v>0</v>
      </c>
      <c r="CA23" s="11">
        <f t="shared" si="62"/>
        <v>0</v>
      </c>
      <c r="CB23" s="11">
        <f t="shared" si="62"/>
        <v>0</v>
      </c>
      <c r="CC23" s="11">
        <f t="shared" si="62"/>
        <v>0</v>
      </c>
      <c r="CD23" s="11">
        <f t="shared" si="62"/>
        <v>0</v>
      </c>
      <c r="CE23" s="11">
        <f t="shared" si="62"/>
        <v>0</v>
      </c>
      <c r="CF23" s="11">
        <f t="shared" si="62"/>
        <v>0</v>
      </c>
      <c r="CG23" s="11">
        <f t="shared" si="62"/>
        <v>0</v>
      </c>
      <c r="CH23" s="11">
        <f t="shared" si="62"/>
        <v>0</v>
      </c>
      <c r="CI23" s="11">
        <f t="shared" si="62"/>
        <v>0</v>
      </c>
      <c r="CJ23" s="11">
        <f t="shared" si="62"/>
        <v>0</v>
      </c>
      <c r="CK23" s="11">
        <f t="shared" si="62"/>
        <v>0</v>
      </c>
      <c r="CL23" s="11">
        <f t="shared" si="62"/>
        <v>0</v>
      </c>
      <c r="CM23" s="11">
        <f t="shared" si="62"/>
        <v>0</v>
      </c>
      <c r="CN23" s="11">
        <f t="shared" si="62"/>
        <v>0</v>
      </c>
      <c r="CO23" s="11">
        <f t="shared" si="62"/>
        <v>0</v>
      </c>
      <c r="CP23" s="11">
        <f t="shared" si="62"/>
        <v>0</v>
      </c>
      <c r="CQ23" s="11">
        <f t="shared" si="62"/>
        <v>0</v>
      </c>
      <c r="CR23" s="11">
        <f t="shared" si="62"/>
        <v>0</v>
      </c>
      <c r="CS23" s="11">
        <f t="shared" si="62"/>
        <v>0</v>
      </c>
      <c r="CT23" s="11">
        <f t="shared" si="62"/>
        <v>0</v>
      </c>
      <c r="CU23" s="11">
        <f t="shared" si="62"/>
        <v>0</v>
      </c>
      <c r="CV23" s="11">
        <f t="shared" si="62"/>
        <v>0</v>
      </c>
      <c r="CW23" s="11">
        <f t="shared" si="62"/>
        <v>0</v>
      </c>
      <c r="CX23" s="11">
        <f t="shared" si="62"/>
        <v>0</v>
      </c>
      <c r="CY23" s="11">
        <f t="shared" si="62"/>
        <v>0</v>
      </c>
      <c r="CZ23" s="11">
        <f t="shared" si="62"/>
        <v>0</v>
      </c>
      <c r="DA23" s="11">
        <f t="shared" si="62"/>
        <v>0</v>
      </c>
      <c r="DB23" s="11">
        <f t="shared" si="62"/>
        <v>0</v>
      </c>
      <c r="DC23" s="11">
        <f t="shared" si="62"/>
        <v>0</v>
      </c>
      <c r="DD23" s="11">
        <f t="shared" si="62"/>
        <v>0</v>
      </c>
      <c r="DE23" s="11">
        <f t="shared" si="62"/>
        <v>0</v>
      </c>
      <c r="DF23" s="11">
        <f t="shared" si="62"/>
        <v>0</v>
      </c>
      <c r="DG23" s="11">
        <f t="shared" si="62"/>
        <v>0</v>
      </c>
      <c r="DH23" s="11">
        <f t="shared" si="62"/>
        <v>0</v>
      </c>
      <c r="DI23" s="11">
        <f t="shared" si="62"/>
        <v>0</v>
      </c>
      <c r="DJ23" s="11">
        <f t="shared" si="62"/>
        <v>0</v>
      </c>
      <c r="DK23" s="11">
        <f t="shared" si="62"/>
        <v>0</v>
      </c>
      <c r="DL23" s="11">
        <f t="shared" si="62"/>
        <v>0</v>
      </c>
      <c r="DM23" s="11">
        <f t="shared" si="62"/>
        <v>0</v>
      </c>
      <c r="DN23" s="11">
        <f t="shared" si="62"/>
        <v>0</v>
      </c>
      <c r="DO23" s="11">
        <f t="shared" si="62"/>
        <v>0</v>
      </c>
      <c r="DP23" s="11">
        <f t="shared" si="62"/>
        <v>0</v>
      </c>
      <c r="DQ23" s="11">
        <f t="shared" si="62"/>
        <v>0</v>
      </c>
      <c r="DR23" s="11">
        <f t="shared" si="62"/>
        <v>0</v>
      </c>
      <c r="DS23" s="11">
        <f t="shared" si="62"/>
        <v>0</v>
      </c>
      <c r="DT23" s="11">
        <f t="shared" si="62"/>
        <v>0</v>
      </c>
      <c r="DU23" s="11">
        <f t="shared" si="62"/>
        <v>0</v>
      </c>
      <c r="DV23" s="11">
        <f t="shared" si="62"/>
        <v>0</v>
      </c>
      <c r="DW23" s="11">
        <f t="shared" si="62"/>
        <v>0</v>
      </c>
      <c r="DX23" s="11">
        <f t="shared" si="62"/>
        <v>0</v>
      </c>
      <c r="DY23" s="11">
        <f t="shared" si="62"/>
        <v>0</v>
      </c>
      <c r="DZ23" s="11">
        <f t="shared" si="62"/>
        <v>0</v>
      </c>
      <c r="EA23" s="11">
        <f t="shared" si="62"/>
        <v>0</v>
      </c>
      <c r="EB23" s="11">
        <f t="shared" ref="EB23:GM23" si="63">(EB22/12)*9</f>
        <v>0</v>
      </c>
      <c r="EC23" s="11">
        <f t="shared" si="63"/>
        <v>0</v>
      </c>
      <c r="ED23" s="11">
        <f t="shared" si="63"/>
        <v>0</v>
      </c>
      <c r="EE23" s="11">
        <f t="shared" si="63"/>
        <v>0</v>
      </c>
      <c r="EF23" s="11">
        <f t="shared" si="63"/>
        <v>0</v>
      </c>
      <c r="EG23" s="11">
        <f t="shared" si="63"/>
        <v>0</v>
      </c>
      <c r="EH23" s="11">
        <f t="shared" si="63"/>
        <v>0</v>
      </c>
      <c r="EI23" s="11">
        <f t="shared" si="63"/>
        <v>0</v>
      </c>
      <c r="EJ23" s="11">
        <f t="shared" si="63"/>
        <v>0</v>
      </c>
      <c r="EK23" s="11">
        <f t="shared" si="63"/>
        <v>0</v>
      </c>
      <c r="EL23" s="11">
        <f t="shared" si="63"/>
        <v>0</v>
      </c>
      <c r="EM23" s="11">
        <f t="shared" si="63"/>
        <v>0</v>
      </c>
      <c r="EN23" s="11">
        <f t="shared" si="63"/>
        <v>0</v>
      </c>
      <c r="EO23" s="11">
        <f t="shared" si="63"/>
        <v>0</v>
      </c>
      <c r="EP23" s="11">
        <f t="shared" si="63"/>
        <v>0</v>
      </c>
      <c r="EQ23" s="11">
        <f t="shared" si="63"/>
        <v>0</v>
      </c>
      <c r="ER23" s="11">
        <f t="shared" si="63"/>
        <v>0</v>
      </c>
      <c r="ES23" s="11">
        <f t="shared" si="63"/>
        <v>0</v>
      </c>
      <c r="ET23" s="11">
        <f t="shared" si="63"/>
        <v>0</v>
      </c>
      <c r="EU23" s="11">
        <f t="shared" si="63"/>
        <v>0</v>
      </c>
      <c r="EV23" s="11">
        <f t="shared" si="63"/>
        <v>0</v>
      </c>
      <c r="EW23" s="11">
        <f t="shared" si="63"/>
        <v>0</v>
      </c>
      <c r="EX23" s="11">
        <f t="shared" si="63"/>
        <v>0</v>
      </c>
      <c r="EY23" s="11">
        <f t="shared" si="63"/>
        <v>0</v>
      </c>
      <c r="EZ23" s="11">
        <f t="shared" si="63"/>
        <v>0</v>
      </c>
      <c r="FA23" s="11">
        <f t="shared" si="63"/>
        <v>0</v>
      </c>
      <c r="FB23" s="11">
        <f t="shared" si="63"/>
        <v>0</v>
      </c>
      <c r="FC23" s="11">
        <f t="shared" si="63"/>
        <v>0</v>
      </c>
      <c r="FD23" s="11">
        <f t="shared" si="63"/>
        <v>0</v>
      </c>
      <c r="FE23" s="11">
        <f t="shared" si="63"/>
        <v>0</v>
      </c>
      <c r="FF23" s="11">
        <f t="shared" si="63"/>
        <v>0</v>
      </c>
      <c r="FG23" s="11">
        <f t="shared" si="63"/>
        <v>0</v>
      </c>
      <c r="FH23" s="11">
        <f t="shared" si="63"/>
        <v>0</v>
      </c>
      <c r="FI23" s="11">
        <f t="shared" si="63"/>
        <v>0</v>
      </c>
      <c r="FJ23" s="11">
        <f t="shared" si="63"/>
        <v>0</v>
      </c>
      <c r="FK23" s="11">
        <f t="shared" si="63"/>
        <v>0</v>
      </c>
      <c r="FL23" s="11">
        <f t="shared" si="63"/>
        <v>0</v>
      </c>
      <c r="FM23" s="11">
        <f t="shared" si="63"/>
        <v>0</v>
      </c>
      <c r="FN23" s="11">
        <f t="shared" si="63"/>
        <v>0</v>
      </c>
      <c r="FO23" s="11">
        <f t="shared" si="63"/>
        <v>0</v>
      </c>
      <c r="FP23" s="11">
        <f t="shared" si="63"/>
        <v>0</v>
      </c>
      <c r="FQ23" s="11">
        <f t="shared" si="63"/>
        <v>0</v>
      </c>
      <c r="FR23" s="11">
        <f t="shared" si="63"/>
        <v>0</v>
      </c>
      <c r="FS23" s="11">
        <f t="shared" si="63"/>
        <v>0</v>
      </c>
      <c r="FT23" s="11">
        <f t="shared" si="63"/>
        <v>0</v>
      </c>
      <c r="FU23" s="11">
        <f t="shared" si="63"/>
        <v>0</v>
      </c>
      <c r="FV23" s="11">
        <f t="shared" si="63"/>
        <v>0</v>
      </c>
      <c r="FW23" s="11">
        <f t="shared" si="63"/>
        <v>0</v>
      </c>
      <c r="FX23" s="11">
        <f t="shared" si="63"/>
        <v>0</v>
      </c>
      <c r="FY23" s="11">
        <f t="shared" si="63"/>
        <v>0</v>
      </c>
      <c r="FZ23" s="11">
        <f t="shared" si="63"/>
        <v>0</v>
      </c>
      <c r="GA23" s="11">
        <f t="shared" si="63"/>
        <v>0</v>
      </c>
      <c r="GB23" s="11">
        <f t="shared" si="63"/>
        <v>0</v>
      </c>
      <c r="GC23" s="11">
        <f t="shared" si="63"/>
        <v>0</v>
      </c>
      <c r="GD23" s="11">
        <f t="shared" si="63"/>
        <v>0</v>
      </c>
      <c r="GE23" s="11">
        <f t="shared" si="63"/>
        <v>0</v>
      </c>
      <c r="GF23" s="11">
        <f t="shared" si="63"/>
        <v>0</v>
      </c>
      <c r="GG23" s="11">
        <f t="shared" si="63"/>
        <v>0</v>
      </c>
      <c r="GH23" s="11">
        <f t="shared" si="63"/>
        <v>0</v>
      </c>
      <c r="GI23" s="11">
        <f t="shared" si="63"/>
        <v>0</v>
      </c>
      <c r="GJ23" s="11">
        <f t="shared" si="63"/>
        <v>0</v>
      </c>
      <c r="GK23" s="11">
        <f t="shared" si="63"/>
        <v>0</v>
      </c>
      <c r="GL23" s="11">
        <f t="shared" si="63"/>
        <v>0</v>
      </c>
      <c r="GM23" s="11">
        <f t="shared" si="63"/>
        <v>0</v>
      </c>
      <c r="GN23" s="11">
        <f t="shared" ref="GN23:IY23" si="64">(GN22/12)*9</f>
        <v>0</v>
      </c>
      <c r="GO23" s="11">
        <f t="shared" si="64"/>
        <v>0</v>
      </c>
      <c r="GP23" s="11">
        <f t="shared" si="64"/>
        <v>0</v>
      </c>
      <c r="GQ23" s="11">
        <f t="shared" si="64"/>
        <v>0</v>
      </c>
      <c r="GR23" s="11">
        <f t="shared" si="64"/>
        <v>0</v>
      </c>
      <c r="GS23" s="11">
        <f t="shared" si="64"/>
        <v>0</v>
      </c>
      <c r="GT23" s="11">
        <f t="shared" si="64"/>
        <v>0</v>
      </c>
      <c r="GU23" s="11">
        <f t="shared" si="64"/>
        <v>0</v>
      </c>
      <c r="GV23" s="11">
        <f t="shared" si="64"/>
        <v>0</v>
      </c>
      <c r="GW23" s="11">
        <f t="shared" si="64"/>
        <v>0</v>
      </c>
      <c r="GX23" s="11">
        <f t="shared" si="64"/>
        <v>0</v>
      </c>
      <c r="GY23" s="11">
        <f t="shared" si="64"/>
        <v>0</v>
      </c>
      <c r="GZ23" s="11">
        <f t="shared" si="64"/>
        <v>0</v>
      </c>
      <c r="HA23" s="11">
        <f t="shared" si="64"/>
        <v>0</v>
      </c>
      <c r="HB23" s="11">
        <f t="shared" si="64"/>
        <v>0</v>
      </c>
      <c r="HC23" s="11">
        <f t="shared" si="64"/>
        <v>0</v>
      </c>
      <c r="HD23" s="11">
        <f t="shared" si="64"/>
        <v>0</v>
      </c>
      <c r="HE23" s="11">
        <f t="shared" si="64"/>
        <v>0</v>
      </c>
      <c r="HF23" s="11">
        <f t="shared" si="64"/>
        <v>0</v>
      </c>
      <c r="HG23" s="11">
        <f t="shared" si="64"/>
        <v>0</v>
      </c>
      <c r="HH23" s="11">
        <f t="shared" si="64"/>
        <v>0</v>
      </c>
      <c r="HI23" s="11">
        <f t="shared" si="64"/>
        <v>0</v>
      </c>
      <c r="HJ23" s="11">
        <f t="shared" si="64"/>
        <v>0</v>
      </c>
      <c r="HK23" s="11">
        <f t="shared" si="64"/>
        <v>0</v>
      </c>
      <c r="HL23" s="11">
        <f t="shared" si="64"/>
        <v>0</v>
      </c>
      <c r="HM23" s="11">
        <f t="shared" si="64"/>
        <v>0</v>
      </c>
      <c r="HN23" s="11">
        <f t="shared" si="64"/>
        <v>0</v>
      </c>
      <c r="HO23" s="11">
        <f t="shared" si="64"/>
        <v>0</v>
      </c>
      <c r="HP23" s="11">
        <f t="shared" si="64"/>
        <v>0</v>
      </c>
      <c r="HQ23" s="11">
        <f t="shared" si="64"/>
        <v>0</v>
      </c>
      <c r="HR23" s="11">
        <f t="shared" si="64"/>
        <v>0</v>
      </c>
      <c r="HS23" s="11">
        <f t="shared" si="64"/>
        <v>0</v>
      </c>
      <c r="HT23" s="11">
        <f t="shared" si="64"/>
        <v>0</v>
      </c>
      <c r="HU23" s="11">
        <f t="shared" si="64"/>
        <v>0</v>
      </c>
      <c r="HV23" s="11">
        <f t="shared" si="64"/>
        <v>0</v>
      </c>
      <c r="HW23" s="11">
        <f t="shared" si="64"/>
        <v>0</v>
      </c>
      <c r="HX23" s="11">
        <f t="shared" si="64"/>
        <v>0</v>
      </c>
      <c r="HY23" s="11">
        <f t="shared" si="64"/>
        <v>0</v>
      </c>
      <c r="HZ23" s="11">
        <f t="shared" si="64"/>
        <v>0</v>
      </c>
      <c r="IA23" s="11">
        <f t="shared" si="64"/>
        <v>0</v>
      </c>
      <c r="IB23" s="11">
        <f t="shared" si="64"/>
        <v>0</v>
      </c>
      <c r="IC23" s="11">
        <f t="shared" si="64"/>
        <v>0</v>
      </c>
      <c r="ID23" s="11">
        <f t="shared" si="64"/>
        <v>0</v>
      </c>
      <c r="IE23" s="11">
        <f t="shared" si="64"/>
        <v>0</v>
      </c>
      <c r="IF23" s="11">
        <f t="shared" si="64"/>
        <v>0</v>
      </c>
      <c r="IG23" s="11">
        <f t="shared" si="64"/>
        <v>0</v>
      </c>
      <c r="IH23" s="11">
        <f t="shared" si="64"/>
        <v>0</v>
      </c>
      <c r="II23" s="11">
        <f t="shared" si="64"/>
        <v>0</v>
      </c>
      <c r="IJ23" s="11">
        <f t="shared" si="64"/>
        <v>0</v>
      </c>
      <c r="IK23" s="11">
        <f t="shared" si="64"/>
        <v>0</v>
      </c>
      <c r="IL23" s="11">
        <f t="shared" si="64"/>
        <v>0</v>
      </c>
      <c r="IM23" s="11">
        <f t="shared" si="64"/>
        <v>0</v>
      </c>
      <c r="IN23" s="11">
        <f t="shared" si="64"/>
        <v>0</v>
      </c>
      <c r="IO23" s="11">
        <f t="shared" si="64"/>
        <v>0</v>
      </c>
      <c r="IP23" s="11">
        <f t="shared" si="64"/>
        <v>0</v>
      </c>
      <c r="IQ23" s="11">
        <f t="shared" si="64"/>
        <v>0</v>
      </c>
      <c r="IR23" s="11">
        <f t="shared" si="64"/>
        <v>0</v>
      </c>
      <c r="IS23" s="11">
        <f t="shared" si="64"/>
        <v>0</v>
      </c>
      <c r="IT23" s="11">
        <f t="shared" si="64"/>
        <v>0</v>
      </c>
      <c r="IU23" s="11">
        <f t="shared" si="64"/>
        <v>0</v>
      </c>
      <c r="IV23" s="11">
        <f t="shared" si="64"/>
        <v>0</v>
      </c>
      <c r="IW23" s="11">
        <f t="shared" si="64"/>
        <v>0</v>
      </c>
      <c r="IX23" s="11">
        <f t="shared" si="64"/>
        <v>0</v>
      </c>
      <c r="IY23" s="11">
        <f t="shared" si="64"/>
        <v>0</v>
      </c>
      <c r="IZ23" s="11">
        <f t="shared" ref="IZ23:LK23" si="65">(IZ22/12)*9</f>
        <v>0</v>
      </c>
      <c r="JA23" s="11">
        <f t="shared" si="65"/>
        <v>0</v>
      </c>
      <c r="JB23" s="11">
        <f t="shared" si="65"/>
        <v>0</v>
      </c>
      <c r="JC23" s="11">
        <f t="shared" si="65"/>
        <v>0</v>
      </c>
      <c r="JD23" s="11">
        <f t="shared" si="65"/>
        <v>0</v>
      </c>
      <c r="JE23" s="11">
        <f t="shared" si="65"/>
        <v>0</v>
      </c>
      <c r="JF23" s="11">
        <f t="shared" si="65"/>
        <v>0</v>
      </c>
      <c r="JG23" s="11">
        <f t="shared" si="65"/>
        <v>0</v>
      </c>
      <c r="JH23" s="11">
        <f t="shared" si="65"/>
        <v>0</v>
      </c>
      <c r="JI23" s="11">
        <f t="shared" si="65"/>
        <v>0</v>
      </c>
      <c r="JJ23" s="11">
        <f t="shared" si="65"/>
        <v>0</v>
      </c>
      <c r="JK23" s="11">
        <f t="shared" si="65"/>
        <v>0</v>
      </c>
      <c r="JL23" s="11">
        <f t="shared" si="65"/>
        <v>0</v>
      </c>
      <c r="JM23" s="11">
        <f t="shared" si="65"/>
        <v>0</v>
      </c>
      <c r="JN23" s="11">
        <f t="shared" si="65"/>
        <v>0</v>
      </c>
      <c r="JO23" s="11">
        <f t="shared" si="65"/>
        <v>0</v>
      </c>
      <c r="JP23" s="11">
        <f t="shared" si="65"/>
        <v>0</v>
      </c>
      <c r="JQ23" s="11">
        <f t="shared" si="65"/>
        <v>0</v>
      </c>
      <c r="JR23" s="11">
        <f t="shared" si="65"/>
        <v>0</v>
      </c>
      <c r="JS23" s="11">
        <f t="shared" si="65"/>
        <v>0</v>
      </c>
      <c r="JT23" s="11">
        <f t="shared" si="65"/>
        <v>375</v>
      </c>
      <c r="JU23" s="11">
        <f t="shared" si="65"/>
        <v>0</v>
      </c>
      <c r="JV23" s="11">
        <f t="shared" si="65"/>
        <v>0</v>
      </c>
      <c r="JW23" s="11">
        <f t="shared" si="65"/>
        <v>900</v>
      </c>
      <c r="JX23" s="11">
        <f t="shared" si="65"/>
        <v>0</v>
      </c>
      <c r="JY23" s="11">
        <f t="shared" si="65"/>
        <v>0</v>
      </c>
      <c r="JZ23" s="11">
        <f t="shared" si="65"/>
        <v>7.5</v>
      </c>
      <c r="KA23" s="11">
        <f t="shared" si="65"/>
        <v>0</v>
      </c>
      <c r="KB23" s="11">
        <f t="shared" si="65"/>
        <v>0</v>
      </c>
      <c r="KC23" s="11">
        <f t="shared" si="65"/>
        <v>0</v>
      </c>
      <c r="KD23" s="11">
        <f t="shared" si="65"/>
        <v>0</v>
      </c>
      <c r="KE23" s="11">
        <f t="shared" si="65"/>
        <v>0</v>
      </c>
      <c r="KF23" s="11">
        <f t="shared" si="65"/>
        <v>750</v>
      </c>
      <c r="KG23" s="11">
        <f t="shared" si="65"/>
        <v>0</v>
      </c>
      <c r="KH23" s="11">
        <f t="shared" si="65"/>
        <v>0</v>
      </c>
      <c r="KI23" s="11">
        <f t="shared" si="65"/>
        <v>750</v>
      </c>
      <c r="KJ23" s="11">
        <f t="shared" si="65"/>
        <v>0</v>
      </c>
      <c r="KK23" s="11">
        <f t="shared" si="65"/>
        <v>0</v>
      </c>
      <c r="KL23" s="11">
        <f t="shared" si="65"/>
        <v>0</v>
      </c>
      <c r="KM23" s="11">
        <f t="shared" si="65"/>
        <v>375</v>
      </c>
      <c r="KN23" s="11">
        <f t="shared" si="65"/>
        <v>0</v>
      </c>
      <c r="KO23" s="11">
        <f t="shared" si="65"/>
        <v>0</v>
      </c>
      <c r="KP23" s="11">
        <f t="shared" si="65"/>
        <v>0</v>
      </c>
      <c r="KQ23" s="11">
        <f t="shared" si="65"/>
        <v>5700</v>
      </c>
      <c r="KR23" s="11">
        <f t="shared" si="65"/>
        <v>0</v>
      </c>
      <c r="KS23" s="11">
        <f t="shared" si="65"/>
        <v>0</v>
      </c>
      <c r="KT23" s="11">
        <f t="shared" si="65"/>
        <v>0</v>
      </c>
      <c r="KU23" s="11">
        <f t="shared" si="65"/>
        <v>75</v>
      </c>
      <c r="KV23" s="11">
        <f t="shared" si="65"/>
        <v>0</v>
      </c>
      <c r="KW23" s="11">
        <f t="shared" si="65"/>
        <v>0</v>
      </c>
      <c r="KX23" s="11">
        <f t="shared" si="65"/>
        <v>0</v>
      </c>
      <c r="KY23" s="11">
        <f t="shared" si="65"/>
        <v>0</v>
      </c>
      <c r="KZ23" s="11">
        <f t="shared" si="65"/>
        <v>0</v>
      </c>
      <c r="LA23" s="11">
        <f t="shared" si="65"/>
        <v>0</v>
      </c>
      <c r="LB23" s="11">
        <f t="shared" si="65"/>
        <v>22.5</v>
      </c>
      <c r="LC23" s="11">
        <f t="shared" si="65"/>
        <v>787.5</v>
      </c>
      <c r="LD23" s="11">
        <f t="shared" si="65"/>
        <v>0</v>
      </c>
      <c r="LE23" s="11">
        <f t="shared" si="65"/>
        <v>0</v>
      </c>
      <c r="LF23" s="11">
        <f t="shared" si="65"/>
        <v>75</v>
      </c>
      <c r="LG23" s="11">
        <f t="shared" si="65"/>
        <v>0</v>
      </c>
      <c r="LH23" s="11">
        <f t="shared" si="65"/>
        <v>150</v>
      </c>
      <c r="LI23" s="11">
        <f t="shared" si="65"/>
        <v>0</v>
      </c>
      <c r="LJ23" s="11">
        <f t="shared" si="65"/>
        <v>0</v>
      </c>
      <c r="LK23" s="11">
        <f t="shared" si="65"/>
        <v>0</v>
      </c>
      <c r="LL23" s="11">
        <f t="shared" ref="LL23:MG23" si="66">(LL22/12)*9</f>
        <v>0</v>
      </c>
      <c r="LM23" s="11">
        <f t="shared" si="66"/>
        <v>0</v>
      </c>
      <c r="LN23" s="11">
        <f t="shared" si="66"/>
        <v>22.5</v>
      </c>
      <c r="LO23" s="11">
        <f t="shared" si="66"/>
        <v>0</v>
      </c>
      <c r="LP23" s="11">
        <f t="shared" si="66"/>
        <v>3.75</v>
      </c>
      <c r="LQ23" s="11">
        <f t="shared" si="66"/>
        <v>0</v>
      </c>
      <c r="LR23" s="11">
        <f t="shared" si="66"/>
        <v>0</v>
      </c>
      <c r="LS23" s="11">
        <f t="shared" si="66"/>
        <v>0</v>
      </c>
      <c r="LT23" s="11">
        <f t="shared" si="66"/>
        <v>75</v>
      </c>
      <c r="LU23" s="11">
        <f t="shared" si="66"/>
        <v>0</v>
      </c>
      <c r="LV23" s="11">
        <f t="shared" si="66"/>
        <v>0</v>
      </c>
      <c r="LW23" s="11">
        <f t="shared" si="66"/>
        <v>37.5</v>
      </c>
      <c r="LX23" s="11">
        <f t="shared" si="66"/>
        <v>15</v>
      </c>
      <c r="LY23" s="11">
        <f t="shared" si="66"/>
        <v>0</v>
      </c>
      <c r="LZ23" s="11">
        <f t="shared" si="66"/>
        <v>0</v>
      </c>
      <c r="MA23" s="11">
        <f t="shared" si="66"/>
        <v>0</v>
      </c>
      <c r="MB23" s="11">
        <f t="shared" si="66"/>
        <v>0</v>
      </c>
      <c r="MC23" s="11">
        <f t="shared" si="66"/>
        <v>0</v>
      </c>
      <c r="MD23" s="11">
        <f t="shared" si="66"/>
        <v>0</v>
      </c>
      <c r="ME23" s="11">
        <f t="shared" si="66"/>
        <v>0</v>
      </c>
      <c r="MF23" s="11">
        <f t="shared" si="66"/>
        <v>0</v>
      </c>
      <c r="MG23" s="11">
        <f t="shared" si="66"/>
        <v>0</v>
      </c>
      <c r="MH23" s="11">
        <f t="shared" si="6"/>
        <v>10136.25</v>
      </c>
    </row>
    <row r="24" spans="1:346" ht="24.95" hidden="1" customHeight="1" x14ac:dyDescent="0.25">
      <c r="A24" s="13">
        <v>11.7</v>
      </c>
      <c r="B24" s="1" t="s">
        <v>355</v>
      </c>
      <c r="C24" s="10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300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>
        <v>0</v>
      </c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>
        <v>0</v>
      </c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>
        <v>0</v>
      </c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>
        <v>100</v>
      </c>
      <c r="JT24" s="10"/>
      <c r="JU24" s="10"/>
      <c r="JV24" s="10"/>
      <c r="JW24" s="10">
        <v>100</v>
      </c>
      <c r="JX24" s="10"/>
      <c r="JY24" s="10"/>
      <c r="JZ24" s="10">
        <v>10</v>
      </c>
      <c r="KA24" s="10">
        <v>0</v>
      </c>
      <c r="KB24" s="10"/>
      <c r="KC24" s="10"/>
      <c r="KD24" s="10"/>
      <c r="KE24" s="10"/>
      <c r="KF24" s="10"/>
      <c r="KG24" s="10"/>
      <c r="KH24" s="10"/>
      <c r="KI24" s="10">
        <v>2000</v>
      </c>
      <c r="KJ24" s="10"/>
      <c r="KK24" s="10"/>
      <c r="KL24" s="10"/>
      <c r="KM24" s="10">
        <v>300</v>
      </c>
      <c r="KN24" s="10"/>
      <c r="KO24" s="10"/>
      <c r="KP24" s="10">
        <v>15</v>
      </c>
      <c r="KQ24" s="10"/>
      <c r="KR24" s="10"/>
      <c r="KS24" s="10"/>
      <c r="KT24" s="10"/>
      <c r="KU24" s="10">
        <v>100</v>
      </c>
      <c r="KV24" s="10"/>
      <c r="KW24" s="10"/>
      <c r="KX24" s="10">
        <v>50</v>
      </c>
      <c r="KY24" s="10"/>
      <c r="KZ24" s="10"/>
      <c r="LA24" s="10"/>
      <c r="LB24" s="10"/>
      <c r="LC24" s="10">
        <v>1030</v>
      </c>
      <c r="LD24" s="10">
        <v>0</v>
      </c>
      <c r="LE24" s="10">
        <v>0</v>
      </c>
      <c r="LF24" s="10"/>
      <c r="LG24" s="10">
        <v>100</v>
      </c>
      <c r="LH24" s="10"/>
      <c r="LI24" s="10"/>
      <c r="LJ24" s="10"/>
      <c r="LK24" s="10"/>
      <c r="LL24" s="10"/>
      <c r="LM24" s="10"/>
      <c r="LN24" s="10"/>
      <c r="LO24" s="10"/>
      <c r="LP24" s="10">
        <v>5</v>
      </c>
      <c r="LQ24" s="10"/>
      <c r="LR24" s="10"/>
      <c r="LS24" s="10"/>
      <c r="LT24" s="10">
        <v>50</v>
      </c>
      <c r="LU24" s="10"/>
      <c r="LV24" s="10">
        <v>400</v>
      </c>
      <c r="LW24" s="10">
        <v>50</v>
      </c>
      <c r="LX24" s="10">
        <v>10</v>
      </c>
      <c r="LY24" s="10"/>
      <c r="LZ24" s="10">
        <v>100</v>
      </c>
      <c r="MA24" s="10"/>
      <c r="MB24" s="10"/>
      <c r="MC24" s="10"/>
      <c r="MD24" s="10"/>
      <c r="ME24" s="10"/>
      <c r="MF24" s="10"/>
      <c r="MG24" s="10"/>
      <c r="MH24" s="10">
        <f t="shared" si="6"/>
        <v>4720</v>
      </c>
    </row>
    <row r="25" spans="1:346" s="7" customFormat="1" ht="24.95" hidden="1" customHeight="1" x14ac:dyDescent="0.25">
      <c r="A25" s="14">
        <v>12.2</v>
      </c>
      <c r="B25" s="6" t="s">
        <v>355</v>
      </c>
      <c r="C25" s="11">
        <f>(C24/12)*9</f>
        <v>0</v>
      </c>
      <c r="D25" s="11">
        <f t="shared" ref="D25:BO25" si="67">(D24/12)*9</f>
        <v>0</v>
      </c>
      <c r="E25" s="11">
        <f t="shared" si="67"/>
        <v>0</v>
      </c>
      <c r="F25" s="11">
        <f t="shared" si="67"/>
        <v>0</v>
      </c>
      <c r="G25" s="11">
        <f t="shared" si="67"/>
        <v>0</v>
      </c>
      <c r="H25" s="11">
        <f t="shared" si="67"/>
        <v>0</v>
      </c>
      <c r="I25" s="11">
        <f t="shared" si="67"/>
        <v>0</v>
      </c>
      <c r="J25" s="11">
        <f t="shared" si="67"/>
        <v>0</v>
      </c>
      <c r="K25" s="11">
        <f t="shared" si="67"/>
        <v>0</v>
      </c>
      <c r="L25" s="11">
        <f t="shared" si="67"/>
        <v>0</v>
      </c>
      <c r="M25" s="11">
        <f t="shared" si="67"/>
        <v>0</v>
      </c>
      <c r="N25" s="11">
        <f t="shared" si="67"/>
        <v>0</v>
      </c>
      <c r="O25" s="11">
        <f t="shared" si="67"/>
        <v>0</v>
      </c>
      <c r="P25" s="11">
        <f t="shared" si="67"/>
        <v>0</v>
      </c>
      <c r="Q25" s="11">
        <f t="shared" si="67"/>
        <v>0</v>
      </c>
      <c r="R25" s="11">
        <f t="shared" si="67"/>
        <v>0</v>
      </c>
      <c r="S25" s="11">
        <f t="shared" si="67"/>
        <v>0</v>
      </c>
      <c r="T25" s="11">
        <f t="shared" si="67"/>
        <v>0</v>
      </c>
      <c r="U25" s="11">
        <f t="shared" si="67"/>
        <v>0</v>
      </c>
      <c r="V25" s="11">
        <f t="shared" si="67"/>
        <v>0</v>
      </c>
      <c r="W25" s="11">
        <f t="shared" si="67"/>
        <v>0</v>
      </c>
      <c r="X25" s="11">
        <f t="shared" si="67"/>
        <v>0</v>
      </c>
      <c r="Y25" s="11">
        <f t="shared" si="67"/>
        <v>0</v>
      </c>
      <c r="Z25" s="11">
        <f t="shared" si="67"/>
        <v>0</v>
      </c>
      <c r="AA25" s="11">
        <f t="shared" si="67"/>
        <v>0</v>
      </c>
      <c r="AB25" s="11">
        <f t="shared" si="67"/>
        <v>0</v>
      </c>
      <c r="AC25" s="11">
        <f t="shared" si="67"/>
        <v>225</v>
      </c>
      <c r="AD25" s="11">
        <f t="shared" si="67"/>
        <v>0</v>
      </c>
      <c r="AE25" s="11">
        <f t="shared" si="67"/>
        <v>0</v>
      </c>
      <c r="AF25" s="11">
        <f t="shared" si="67"/>
        <v>0</v>
      </c>
      <c r="AG25" s="11">
        <f t="shared" si="67"/>
        <v>0</v>
      </c>
      <c r="AH25" s="11">
        <f t="shared" si="67"/>
        <v>0</v>
      </c>
      <c r="AI25" s="11">
        <f t="shared" si="67"/>
        <v>0</v>
      </c>
      <c r="AJ25" s="11">
        <f t="shared" si="67"/>
        <v>0</v>
      </c>
      <c r="AK25" s="11">
        <f t="shared" si="67"/>
        <v>0</v>
      </c>
      <c r="AL25" s="11">
        <f t="shared" si="67"/>
        <v>0</v>
      </c>
      <c r="AM25" s="11">
        <f t="shared" si="67"/>
        <v>0</v>
      </c>
      <c r="AN25" s="11">
        <f t="shared" si="67"/>
        <v>0</v>
      </c>
      <c r="AO25" s="11">
        <f t="shared" si="67"/>
        <v>0</v>
      </c>
      <c r="AP25" s="11">
        <f t="shared" si="67"/>
        <v>0</v>
      </c>
      <c r="AQ25" s="11">
        <f t="shared" si="67"/>
        <v>0</v>
      </c>
      <c r="AR25" s="11">
        <f t="shared" si="67"/>
        <v>0</v>
      </c>
      <c r="AS25" s="11">
        <f t="shared" si="67"/>
        <v>0</v>
      </c>
      <c r="AT25" s="11">
        <f t="shared" si="67"/>
        <v>0</v>
      </c>
      <c r="AU25" s="11">
        <f t="shared" si="67"/>
        <v>0</v>
      </c>
      <c r="AV25" s="11">
        <f t="shared" si="67"/>
        <v>0</v>
      </c>
      <c r="AW25" s="11">
        <f t="shared" si="67"/>
        <v>0</v>
      </c>
      <c r="AX25" s="11">
        <f t="shared" si="67"/>
        <v>0</v>
      </c>
      <c r="AY25" s="11">
        <f t="shared" si="67"/>
        <v>0</v>
      </c>
      <c r="AZ25" s="11">
        <f t="shared" si="67"/>
        <v>0</v>
      </c>
      <c r="BA25" s="11">
        <f t="shared" si="67"/>
        <v>0</v>
      </c>
      <c r="BB25" s="11">
        <f t="shared" si="67"/>
        <v>0</v>
      </c>
      <c r="BC25" s="11">
        <f t="shared" si="67"/>
        <v>0</v>
      </c>
      <c r="BD25" s="11">
        <f t="shared" si="67"/>
        <v>0</v>
      </c>
      <c r="BE25" s="11">
        <f t="shared" si="67"/>
        <v>0</v>
      </c>
      <c r="BF25" s="11">
        <f t="shared" si="67"/>
        <v>0</v>
      </c>
      <c r="BG25" s="11">
        <f t="shared" si="67"/>
        <v>0</v>
      </c>
      <c r="BH25" s="11">
        <f t="shared" si="67"/>
        <v>0</v>
      </c>
      <c r="BI25" s="11">
        <f t="shared" si="67"/>
        <v>0</v>
      </c>
      <c r="BJ25" s="11">
        <f t="shared" si="67"/>
        <v>0</v>
      </c>
      <c r="BK25" s="11">
        <f t="shared" si="67"/>
        <v>0</v>
      </c>
      <c r="BL25" s="11">
        <f t="shared" si="67"/>
        <v>0</v>
      </c>
      <c r="BM25" s="11">
        <f t="shared" si="67"/>
        <v>0</v>
      </c>
      <c r="BN25" s="11">
        <f t="shared" si="67"/>
        <v>0</v>
      </c>
      <c r="BO25" s="11">
        <f t="shared" si="67"/>
        <v>0</v>
      </c>
      <c r="BP25" s="11">
        <f t="shared" ref="BP25:EA25" si="68">(BP24/12)*9</f>
        <v>0</v>
      </c>
      <c r="BQ25" s="11">
        <f t="shared" si="68"/>
        <v>0</v>
      </c>
      <c r="BR25" s="11">
        <f t="shared" si="68"/>
        <v>0</v>
      </c>
      <c r="BS25" s="11">
        <f t="shared" si="68"/>
        <v>0</v>
      </c>
      <c r="BT25" s="11">
        <f t="shared" si="68"/>
        <v>0</v>
      </c>
      <c r="BU25" s="11">
        <f t="shared" si="68"/>
        <v>0</v>
      </c>
      <c r="BV25" s="11">
        <f t="shared" si="68"/>
        <v>0</v>
      </c>
      <c r="BW25" s="11">
        <f t="shared" si="68"/>
        <v>0</v>
      </c>
      <c r="BX25" s="11">
        <f t="shared" si="68"/>
        <v>0</v>
      </c>
      <c r="BY25" s="11">
        <f t="shared" si="68"/>
        <v>0</v>
      </c>
      <c r="BZ25" s="11">
        <f t="shared" si="68"/>
        <v>0</v>
      </c>
      <c r="CA25" s="11">
        <f t="shared" si="68"/>
        <v>0</v>
      </c>
      <c r="CB25" s="11">
        <f t="shared" si="68"/>
        <v>0</v>
      </c>
      <c r="CC25" s="11">
        <f t="shared" si="68"/>
        <v>0</v>
      </c>
      <c r="CD25" s="11">
        <f t="shared" si="68"/>
        <v>0</v>
      </c>
      <c r="CE25" s="11">
        <f t="shared" si="68"/>
        <v>0</v>
      </c>
      <c r="CF25" s="11">
        <f t="shared" si="68"/>
        <v>0</v>
      </c>
      <c r="CG25" s="11">
        <f t="shared" si="68"/>
        <v>0</v>
      </c>
      <c r="CH25" s="11">
        <f t="shared" si="68"/>
        <v>0</v>
      </c>
      <c r="CI25" s="11">
        <f t="shared" si="68"/>
        <v>0</v>
      </c>
      <c r="CJ25" s="11">
        <f t="shared" si="68"/>
        <v>0</v>
      </c>
      <c r="CK25" s="11">
        <f t="shared" si="68"/>
        <v>0</v>
      </c>
      <c r="CL25" s="11">
        <f t="shared" si="68"/>
        <v>0</v>
      </c>
      <c r="CM25" s="11">
        <f t="shared" si="68"/>
        <v>0</v>
      </c>
      <c r="CN25" s="11">
        <f t="shared" si="68"/>
        <v>0</v>
      </c>
      <c r="CO25" s="11">
        <f t="shared" si="68"/>
        <v>0</v>
      </c>
      <c r="CP25" s="11">
        <f t="shared" si="68"/>
        <v>0</v>
      </c>
      <c r="CQ25" s="11">
        <f t="shared" si="68"/>
        <v>0</v>
      </c>
      <c r="CR25" s="11">
        <f t="shared" si="68"/>
        <v>0</v>
      </c>
      <c r="CS25" s="11">
        <f t="shared" si="68"/>
        <v>0</v>
      </c>
      <c r="CT25" s="11">
        <f t="shared" si="68"/>
        <v>0</v>
      </c>
      <c r="CU25" s="11">
        <f t="shared" si="68"/>
        <v>0</v>
      </c>
      <c r="CV25" s="11">
        <f t="shared" si="68"/>
        <v>0</v>
      </c>
      <c r="CW25" s="11">
        <f t="shared" si="68"/>
        <v>0</v>
      </c>
      <c r="CX25" s="11">
        <f t="shared" si="68"/>
        <v>0</v>
      </c>
      <c r="CY25" s="11">
        <f t="shared" si="68"/>
        <v>0</v>
      </c>
      <c r="CZ25" s="11">
        <f t="shared" si="68"/>
        <v>0</v>
      </c>
      <c r="DA25" s="11">
        <f t="shared" si="68"/>
        <v>0</v>
      </c>
      <c r="DB25" s="11">
        <f t="shared" si="68"/>
        <v>0</v>
      </c>
      <c r="DC25" s="11">
        <f t="shared" si="68"/>
        <v>0</v>
      </c>
      <c r="DD25" s="11">
        <f t="shared" si="68"/>
        <v>0</v>
      </c>
      <c r="DE25" s="11">
        <f t="shared" si="68"/>
        <v>0</v>
      </c>
      <c r="DF25" s="11">
        <f t="shared" si="68"/>
        <v>0</v>
      </c>
      <c r="DG25" s="11">
        <f t="shared" si="68"/>
        <v>0</v>
      </c>
      <c r="DH25" s="11">
        <f t="shared" si="68"/>
        <v>0</v>
      </c>
      <c r="DI25" s="11">
        <f t="shared" si="68"/>
        <v>0</v>
      </c>
      <c r="DJ25" s="11">
        <f t="shared" si="68"/>
        <v>0</v>
      </c>
      <c r="DK25" s="11">
        <f t="shared" si="68"/>
        <v>0</v>
      </c>
      <c r="DL25" s="11">
        <f t="shared" si="68"/>
        <v>0</v>
      </c>
      <c r="DM25" s="11">
        <f t="shared" si="68"/>
        <v>0</v>
      </c>
      <c r="DN25" s="11">
        <f t="shared" si="68"/>
        <v>0</v>
      </c>
      <c r="DO25" s="11">
        <f t="shared" si="68"/>
        <v>0</v>
      </c>
      <c r="DP25" s="11">
        <f t="shared" si="68"/>
        <v>0</v>
      </c>
      <c r="DQ25" s="11">
        <f t="shared" si="68"/>
        <v>0</v>
      </c>
      <c r="DR25" s="11">
        <f t="shared" si="68"/>
        <v>0</v>
      </c>
      <c r="DS25" s="11">
        <f t="shared" si="68"/>
        <v>0</v>
      </c>
      <c r="DT25" s="11">
        <f t="shared" si="68"/>
        <v>0</v>
      </c>
      <c r="DU25" s="11">
        <f t="shared" si="68"/>
        <v>0</v>
      </c>
      <c r="DV25" s="11">
        <f t="shared" si="68"/>
        <v>0</v>
      </c>
      <c r="DW25" s="11">
        <f t="shared" si="68"/>
        <v>0</v>
      </c>
      <c r="DX25" s="11">
        <f t="shared" si="68"/>
        <v>0</v>
      </c>
      <c r="DY25" s="11">
        <f t="shared" si="68"/>
        <v>0</v>
      </c>
      <c r="DZ25" s="11">
        <f t="shared" si="68"/>
        <v>0</v>
      </c>
      <c r="EA25" s="11">
        <f t="shared" si="68"/>
        <v>0</v>
      </c>
      <c r="EB25" s="11">
        <f t="shared" ref="EB25:GM25" si="69">(EB24/12)*9</f>
        <v>0</v>
      </c>
      <c r="EC25" s="11">
        <f t="shared" si="69"/>
        <v>0</v>
      </c>
      <c r="ED25" s="11">
        <f t="shared" si="69"/>
        <v>0</v>
      </c>
      <c r="EE25" s="11">
        <f t="shared" si="69"/>
        <v>0</v>
      </c>
      <c r="EF25" s="11">
        <f t="shared" si="69"/>
        <v>0</v>
      </c>
      <c r="EG25" s="11">
        <f t="shared" si="69"/>
        <v>0</v>
      </c>
      <c r="EH25" s="11">
        <f t="shared" si="69"/>
        <v>0</v>
      </c>
      <c r="EI25" s="11">
        <f t="shared" si="69"/>
        <v>0</v>
      </c>
      <c r="EJ25" s="11">
        <f t="shared" si="69"/>
        <v>0</v>
      </c>
      <c r="EK25" s="11">
        <f t="shared" si="69"/>
        <v>0</v>
      </c>
      <c r="EL25" s="11">
        <f t="shared" si="69"/>
        <v>0</v>
      </c>
      <c r="EM25" s="11">
        <f t="shared" si="69"/>
        <v>0</v>
      </c>
      <c r="EN25" s="11">
        <f t="shared" si="69"/>
        <v>0</v>
      </c>
      <c r="EO25" s="11">
        <f t="shared" si="69"/>
        <v>0</v>
      </c>
      <c r="EP25" s="11">
        <f t="shared" si="69"/>
        <v>0</v>
      </c>
      <c r="EQ25" s="11">
        <f t="shared" si="69"/>
        <v>0</v>
      </c>
      <c r="ER25" s="11">
        <f t="shared" si="69"/>
        <v>0</v>
      </c>
      <c r="ES25" s="11">
        <f t="shared" si="69"/>
        <v>0</v>
      </c>
      <c r="ET25" s="11">
        <f t="shared" si="69"/>
        <v>0</v>
      </c>
      <c r="EU25" s="11">
        <f t="shared" si="69"/>
        <v>0</v>
      </c>
      <c r="EV25" s="11">
        <f t="shared" si="69"/>
        <v>0</v>
      </c>
      <c r="EW25" s="11">
        <f t="shared" si="69"/>
        <v>0</v>
      </c>
      <c r="EX25" s="11">
        <f t="shared" si="69"/>
        <v>0</v>
      </c>
      <c r="EY25" s="11">
        <f t="shared" si="69"/>
        <v>0</v>
      </c>
      <c r="EZ25" s="11">
        <f t="shared" si="69"/>
        <v>0</v>
      </c>
      <c r="FA25" s="11">
        <f t="shared" si="69"/>
        <v>0</v>
      </c>
      <c r="FB25" s="11">
        <f t="shared" si="69"/>
        <v>0</v>
      </c>
      <c r="FC25" s="11">
        <f t="shared" si="69"/>
        <v>0</v>
      </c>
      <c r="FD25" s="11">
        <f t="shared" si="69"/>
        <v>0</v>
      </c>
      <c r="FE25" s="11">
        <f t="shared" si="69"/>
        <v>0</v>
      </c>
      <c r="FF25" s="11">
        <f t="shared" si="69"/>
        <v>0</v>
      </c>
      <c r="FG25" s="11">
        <f t="shared" si="69"/>
        <v>0</v>
      </c>
      <c r="FH25" s="11">
        <f t="shared" si="69"/>
        <v>0</v>
      </c>
      <c r="FI25" s="11">
        <f t="shared" si="69"/>
        <v>0</v>
      </c>
      <c r="FJ25" s="11">
        <f t="shared" si="69"/>
        <v>0</v>
      </c>
      <c r="FK25" s="11">
        <f t="shared" si="69"/>
        <v>0</v>
      </c>
      <c r="FL25" s="11">
        <f t="shared" si="69"/>
        <v>0</v>
      </c>
      <c r="FM25" s="11">
        <f t="shared" si="69"/>
        <v>0</v>
      </c>
      <c r="FN25" s="11">
        <f t="shared" si="69"/>
        <v>0</v>
      </c>
      <c r="FO25" s="11">
        <f t="shared" si="69"/>
        <v>0</v>
      </c>
      <c r="FP25" s="11">
        <f t="shared" si="69"/>
        <v>0</v>
      </c>
      <c r="FQ25" s="11">
        <f t="shared" si="69"/>
        <v>0</v>
      </c>
      <c r="FR25" s="11">
        <f t="shared" si="69"/>
        <v>0</v>
      </c>
      <c r="FS25" s="11">
        <f t="shared" si="69"/>
        <v>0</v>
      </c>
      <c r="FT25" s="11">
        <f t="shared" si="69"/>
        <v>0</v>
      </c>
      <c r="FU25" s="11">
        <f t="shared" si="69"/>
        <v>0</v>
      </c>
      <c r="FV25" s="11">
        <f t="shared" si="69"/>
        <v>0</v>
      </c>
      <c r="FW25" s="11">
        <f t="shared" si="69"/>
        <v>0</v>
      </c>
      <c r="FX25" s="11">
        <f t="shared" si="69"/>
        <v>0</v>
      </c>
      <c r="FY25" s="11">
        <f t="shared" si="69"/>
        <v>0</v>
      </c>
      <c r="FZ25" s="11">
        <f t="shared" si="69"/>
        <v>0</v>
      </c>
      <c r="GA25" s="11">
        <f t="shared" si="69"/>
        <v>0</v>
      </c>
      <c r="GB25" s="11">
        <f t="shared" si="69"/>
        <v>0</v>
      </c>
      <c r="GC25" s="11">
        <f t="shared" si="69"/>
        <v>0</v>
      </c>
      <c r="GD25" s="11">
        <f t="shared" si="69"/>
        <v>0</v>
      </c>
      <c r="GE25" s="11">
        <f t="shared" si="69"/>
        <v>0</v>
      </c>
      <c r="GF25" s="11">
        <f t="shared" si="69"/>
        <v>0</v>
      </c>
      <c r="GG25" s="11">
        <f t="shared" si="69"/>
        <v>0</v>
      </c>
      <c r="GH25" s="11">
        <f t="shared" si="69"/>
        <v>0</v>
      </c>
      <c r="GI25" s="11">
        <f t="shared" si="69"/>
        <v>0</v>
      </c>
      <c r="GJ25" s="11">
        <f t="shared" si="69"/>
        <v>0</v>
      </c>
      <c r="GK25" s="11">
        <f t="shared" si="69"/>
        <v>0</v>
      </c>
      <c r="GL25" s="11">
        <f t="shared" si="69"/>
        <v>0</v>
      </c>
      <c r="GM25" s="11">
        <f t="shared" si="69"/>
        <v>0</v>
      </c>
      <c r="GN25" s="11">
        <f t="shared" ref="GN25:IY25" si="70">(GN24/12)*9</f>
        <v>0</v>
      </c>
      <c r="GO25" s="11">
        <f t="shared" si="70"/>
        <v>0</v>
      </c>
      <c r="GP25" s="11">
        <f t="shared" si="70"/>
        <v>0</v>
      </c>
      <c r="GQ25" s="11">
        <f t="shared" si="70"/>
        <v>0</v>
      </c>
      <c r="GR25" s="11">
        <f t="shared" si="70"/>
        <v>0</v>
      </c>
      <c r="GS25" s="11">
        <f t="shared" si="70"/>
        <v>0</v>
      </c>
      <c r="GT25" s="11">
        <f t="shared" si="70"/>
        <v>0</v>
      </c>
      <c r="GU25" s="11">
        <f t="shared" si="70"/>
        <v>0</v>
      </c>
      <c r="GV25" s="11">
        <f t="shared" si="70"/>
        <v>0</v>
      </c>
      <c r="GW25" s="11">
        <f t="shared" si="70"/>
        <v>0</v>
      </c>
      <c r="GX25" s="11">
        <f t="shared" si="70"/>
        <v>0</v>
      </c>
      <c r="GY25" s="11">
        <f t="shared" si="70"/>
        <v>0</v>
      </c>
      <c r="GZ25" s="11">
        <f t="shared" si="70"/>
        <v>0</v>
      </c>
      <c r="HA25" s="11">
        <f t="shared" si="70"/>
        <v>0</v>
      </c>
      <c r="HB25" s="11">
        <f t="shared" si="70"/>
        <v>0</v>
      </c>
      <c r="HC25" s="11">
        <f t="shared" si="70"/>
        <v>0</v>
      </c>
      <c r="HD25" s="11">
        <f t="shared" si="70"/>
        <v>0</v>
      </c>
      <c r="HE25" s="11">
        <f t="shared" si="70"/>
        <v>0</v>
      </c>
      <c r="HF25" s="11">
        <f t="shared" si="70"/>
        <v>0</v>
      </c>
      <c r="HG25" s="11">
        <f t="shared" si="70"/>
        <v>0</v>
      </c>
      <c r="HH25" s="11">
        <f t="shared" si="70"/>
        <v>0</v>
      </c>
      <c r="HI25" s="11">
        <f t="shared" si="70"/>
        <v>0</v>
      </c>
      <c r="HJ25" s="11">
        <f t="shared" si="70"/>
        <v>0</v>
      </c>
      <c r="HK25" s="11">
        <f t="shared" si="70"/>
        <v>0</v>
      </c>
      <c r="HL25" s="11">
        <f t="shared" si="70"/>
        <v>0</v>
      </c>
      <c r="HM25" s="11">
        <f t="shared" si="70"/>
        <v>0</v>
      </c>
      <c r="HN25" s="11">
        <f t="shared" si="70"/>
        <v>0</v>
      </c>
      <c r="HO25" s="11">
        <f t="shared" si="70"/>
        <v>0</v>
      </c>
      <c r="HP25" s="11">
        <f t="shared" si="70"/>
        <v>0</v>
      </c>
      <c r="HQ25" s="11">
        <f t="shared" si="70"/>
        <v>0</v>
      </c>
      <c r="HR25" s="11">
        <f t="shared" si="70"/>
        <v>0</v>
      </c>
      <c r="HS25" s="11">
        <f t="shared" si="70"/>
        <v>0</v>
      </c>
      <c r="HT25" s="11">
        <f t="shared" si="70"/>
        <v>0</v>
      </c>
      <c r="HU25" s="11">
        <f t="shared" si="70"/>
        <v>0</v>
      </c>
      <c r="HV25" s="11">
        <f t="shared" si="70"/>
        <v>0</v>
      </c>
      <c r="HW25" s="11">
        <f t="shared" si="70"/>
        <v>0</v>
      </c>
      <c r="HX25" s="11">
        <f t="shared" si="70"/>
        <v>0</v>
      </c>
      <c r="HY25" s="11">
        <f t="shared" si="70"/>
        <v>0</v>
      </c>
      <c r="HZ25" s="11">
        <f t="shared" si="70"/>
        <v>0</v>
      </c>
      <c r="IA25" s="11">
        <f t="shared" si="70"/>
        <v>0</v>
      </c>
      <c r="IB25" s="11">
        <f t="shared" si="70"/>
        <v>0</v>
      </c>
      <c r="IC25" s="11">
        <f t="shared" si="70"/>
        <v>0</v>
      </c>
      <c r="ID25" s="11">
        <f t="shared" si="70"/>
        <v>0</v>
      </c>
      <c r="IE25" s="11">
        <f t="shared" si="70"/>
        <v>0</v>
      </c>
      <c r="IF25" s="11">
        <f t="shared" si="70"/>
        <v>0</v>
      </c>
      <c r="IG25" s="11">
        <f t="shared" si="70"/>
        <v>0</v>
      </c>
      <c r="IH25" s="11">
        <f t="shared" si="70"/>
        <v>0</v>
      </c>
      <c r="II25" s="11">
        <f t="shared" si="70"/>
        <v>0</v>
      </c>
      <c r="IJ25" s="11">
        <f t="shared" si="70"/>
        <v>0</v>
      </c>
      <c r="IK25" s="11">
        <f t="shared" si="70"/>
        <v>0</v>
      </c>
      <c r="IL25" s="11">
        <f t="shared" si="70"/>
        <v>0</v>
      </c>
      <c r="IM25" s="11">
        <f t="shared" si="70"/>
        <v>0</v>
      </c>
      <c r="IN25" s="11">
        <f t="shared" si="70"/>
        <v>0</v>
      </c>
      <c r="IO25" s="11">
        <f t="shared" si="70"/>
        <v>0</v>
      </c>
      <c r="IP25" s="11">
        <f t="shared" si="70"/>
        <v>0</v>
      </c>
      <c r="IQ25" s="11">
        <f t="shared" si="70"/>
        <v>0</v>
      </c>
      <c r="IR25" s="11">
        <f t="shared" si="70"/>
        <v>0</v>
      </c>
      <c r="IS25" s="11">
        <f t="shared" si="70"/>
        <v>0</v>
      </c>
      <c r="IT25" s="11">
        <f t="shared" si="70"/>
        <v>0</v>
      </c>
      <c r="IU25" s="11">
        <f t="shared" si="70"/>
        <v>0</v>
      </c>
      <c r="IV25" s="11">
        <f t="shared" si="70"/>
        <v>0</v>
      </c>
      <c r="IW25" s="11">
        <f t="shared" si="70"/>
        <v>0</v>
      </c>
      <c r="IX25" s="11">
        <f t="shared" si="70"/>
        <v>0</v>
      </c>
      <c r="IY25" s="11">
        <f t="shared" si="70"/>
        <v>0</v>
      </c>
      <c r="IZ25" s="11">
        <f t="shared" ref="IZ25:LK25" si="71">(IZ24/12)*9</f>
        <v>0</v>
      </c>
      <c r="JA25" s="11">
        <f t="shared" si="71"/>
        <v>0</v>
      </c>
      <c r="JB25" s="11">
        <f t="shared" si="71"/>
        <v>0</v>
      </c>
      <c r="JC25" s="11">
        <f t="shared" si="71"/>
        <v>0</v>
      </c>
      <c r="JD25" s="11">
        <f t="shared" si="71"/>
        <v>0</v>
      </c>
      <c r="JE25" s="11">
        <f t="shared" si="71"/>
        <v>0</v>
      </c>
      <c r="JF25" s="11">
        <f t="shared" si="71"/>
        <v>0</v>
      </c>
      <c r="JG25" s="11">
        <f t="shared" si="71"/>
        <v>0</v>
      </c>
      <c r="JH25" s="11">
        <f t="shared" si="71"/>
        <v>0</v>
      </c>
      <c r="JI25" s="11">
        <f t="shared" si="71"/>
        <v>0</v>
      </c>
      <c r="JJ25" s="11">
        <f t="shared" si="71"/>
        <v>0</v>
      </c>
      <c r="JK25" s="11">
        <f t="shared" si="71"/>
        <v>0</v>
      </c>
      <c r="JL25" s="11">
        <f t="shared" si="71"/>
        <v>0</v>
      </c>
      <c r="JM25" s="11">
        <f t="shared" si="71"/>
        <v>0</v>
      </c>
      <c r="JN25" s="11">
        <f t="shared" si="71"/>
        <v>0</v>
      </c>
      <c r="JO25" s="11">
        <f t="shared" si="71"/>
        <v>0</v>
      </c>
      <c r="JP25" s="11">
        <f t="shared" si="71"/>
        <v>0</v>
      </c>
      <c r="JQ25" s="11">
        <f t="shared" si="71"/>
        <v>0</v>
      </c>
      <c r="JR25" s="11">
        <f t="shared" si="71"/>
        <v>0</v>
      </c>
      <c r="JS25" s="11">
        <f t="shared" si="71"/>
        <v>75</v>
      </c>
      <c r="JT25" s="11">
        <f t="shared" si="71"/>
        <v>0</v>
      </c>
      <c r="JU25" s="11">
        <f t="shared" si="71"/>
        <v>0</v>
      </c>
      <c r="JV25" s="11">
        <f t="shared" si="71"/>
        <v>0</v>
      </c>
      <c r="JW25" s="11">
        <f t="shared" si="71"/>
        <v>75</v>
      </c>
      <c r="JX25" s="11">
        <f t="shared" si="71"/>
        <v>0</v>
      </c>
      <c r="JY25" s="11">
        <f t="shared" si="71"/>
        <v>0</v>
      </c>
      <c r="JZ25" s="11">
        <f t="shared" si="71"/>
        <v>7.5</v>
      </c>
      <c r="KA25" s="11">
        <f t="shared" si="71"/>
        <v>0</v>
      </c>
      <c r="KB25" s="11">
        <f t="shared" si="71"/>
        <v>0</v>
      </c>
      <c r="KC25" s="11">
        <f t="shared" si="71"/>
        <v>0</v>
      </c>
      <c r="KD25" s="11">
        <f t="shared" si="71"/>
        <v>0</v>
      </c>
      <c r="KE25" s="11">
        <f t="shared" si="71"/>
        <v>0</v>
      </c>
      <c r="KF25" s="11">
        <f t="shared" si="71"/>
        <v>0</v>
      </c>
      <c r="KG25" s="11">
        <f t="shared" si="71"/>
        <v>0</v>
      </c>
      <c r="KH25" s="11">
        <f t="shared" si="71"/>
        <v>0</v>
      </c>
      <c r="KI25" s="11">
        <f t="shared" si="71"/>
        <v>1500</v>
      </c>
      <c r="KJ25" s="11">
        <f t="shared" si="71"/>
        <v>0</v>
      </c>
      <c r="KK25" s="11">
        <f t="shared" si="71"/>
        <v>0</v>
      </c>
      <c r="KL25" s="11">
        <f t="shared" si="71"/>
        <v>0</v>
      </c>
      <c r="KM25" s="11">
        <f t="shared" si="71"/>
        <v>225</v>
      </c>
      <c r="KN25" s="11">
        <f t="shared" si="71"/>
        <v>0</v>
      </c>
      <c r="KO25" s="11">
        <f t="shared" si="71"/>
        <v>0</v>
      </c>
      <c r="KP25" s="11">
        <f t="shared" si="71"/>
        <v>11.25</v>
      </c>
      <c r="KQ25" s="11">
        <f t="shared" si="71"/>
        <v>0</v>
      </c>
      <c r="KR25" s="11">
        <f t="shared" si="71"/>
        <v>0</v>
      </c>
      <c r="KS25" s="11">
        <f t="shared" si="71"/>
        <v>0</v>
      </c>
      <c r="KT25" s="11">
        <f t="shared" si="71"/>
        <v>0</v>
      </c>
      <c r="KU25" s="11">
        <f t="shared" si="71"/>
        <v>75</v>
      </c>
      <c r="KV25" s="11">
        <f t="shared" si="71"/>
        <v>0</v>
      </c>
      <c r="KW25" s="11">
        <f t="shared" si="71"/>
        <v>0</v>
      </c>
      <c r="KX25" s="11">
        <f t="shared" si="71"/>
        <v>37.5</v>
      </c>
      <c r="KY25" s="11">
        <f t="shared" si="71"/>
        <v>0</v>
      </c>
      <c r="KZ25" s="11">
        <f t="shared" si="71"/>
        <v>0</v>
      </c>
      <c r="LA25" s="11">
        <f t="shared" si="71"/>
        <v>0</v>
      </c>
      <c r="LB25" s="11">
        <f t="shared" si="71"/>
        <v>0</v>
      </c>
      <c r="LC25" s="11">
        <f t="shared" si="71"/>
        <v>772.5</v>
      </c>
      <c r="LD25" s="11">
        <f t="shared" si="71"/>
        <v>0</v>
      </c>
      <c r="LE25" s="11">
        <f t="shared" si="71"/>
        <v>0</v>
      </c>
      <c r="LF25" s="11">
        <f t="shared" si="71"/>
        <v>0</v>
      </c>
      <c r="LG25" s="11">
        <f t="shared" si="71"/>
        <v>75</v>
      </c>
      <c r="LH25" s="11">
        <f t="shared" si="71"/>
        <v>0</v>
      </c>
      <c r="LI25" s="11">
        <f t="shared" si="71"/>
        <v>0</v>
      </c>
      <c r="LJ25" s="11">
        <f t="shared" si="71"/>
        <v>0</v>
      </c>
      <c r="LK25" s="11">
        <f t="shared" si="71"/>
        <v>0</v>
      </c>
      <c r="LL25" s="11">
        <f t="shared" ref="LL25:MG25" si="72">(LL24/12)*9</f>
        <v>0</v>
      </c>
      <c r="LM25" s="11">
        <f t="shared" si="72"/>
        <v>0</v>
      </c>
      <c r="LN25" s="11">
        <f t="shared" si="72"/>
        <v>0</v>
      </c>
      <c r="LO25" s="11">
        <f t="shared" si="72"/>
        <v>0</v>
      </c>
      <c r="LP25" s="11">
        <f t="shared" si="72"/>
        <v>3.75</v>
      </c>
      <c r="LQ25" s="11">
        <f t="shared" si="72"/>
        <v>0</v>
      </c>
      <c r="LR25" s="11">
        <f t="shared" si="72"/>
        <v>0</v>
      </c>
      <c r="LS25" s="11">
        <f t="shared" si="72"/>
        <v>0</v>
      </c>
      <c r="LT25" s="11">
        <f t="shared" si="72"/>
        <v>37.5</v>
      </c>
      <c r="LU25" s="11">
        <f t="shared" si="72"/>
        <v>0</v>
      </c>
      <c r="LV25" s="11">
        <f t="shared" si="72"/>
        <v>300</v>
      </c>
      <c r="LW25" s="11">
        <f t="shared" si="72"/>
        <v>37.5</v>
      </c>
      <c r="LX25" s="11">
        <f t="shared" si="72"/>
        <v>7.5</v>
      </c>
      <c r="LY25" s="11">
        <f t="shared" si="72"/>
        <v>0</v>
      </c>
      <c r="LZ25" s="11">
        <f t="shared" si="72"/>
        <v>75</v>
      </c>
      <c r="MA25" s="11">
        <f t="shared" si="72"/>
        <v>0</v>
      </c>
      <c r="MB25" s="11">
        <f t="shared" si="72"/>
        <v>0</v>
      </c>
      <c r="MC25" s="11">
        <f t="shared" si="72"/>
        <v>0</v>
      </c>
      <c r="MD25" s="11">
        <f t="shared" si="72"/>
        <v>0</v>
      </c>
      <c r="ME25" s="11">
        <f t="shared" si="72"/>
        <v>0</v>
      </c>
      <c r="MF25" s="11">
        <f t="shared" si="72"/>
        <v>0</v>
      </c>
      <c r="MG25" s="11">
        <f t="shared" si="72"/>
        <v>0</v>
      </c>
      <c r="MH25" s="11">
        <f t="shared" si="6"/>
        <v>3540</v>
      </c>
    </row>
    <row r="26" spans="1:346" ht="24.95" hidden="1" customHeight="1" x14ac:dyDescent="0.25">
      <c r="A26" s="13">
        <v>12.7</v>
      </c>
      <c r="B26" s="1" t="s">
        <v>356</v>
      </c>
      <c r="C26" s="10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>
        <v>0</v>
      </c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>
        <v>0</v>
      </c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>
        <v>0</v>
      </c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>
        <v>100</v>
      </c>
      <c r="JT26" s="10">
        <v>8000</v>
      </c>
      <c r="JU26" s="10"/>
      <c r="JV26" s="10">
        <v>15000</v>
      </c>
      <c r="JW26" s="10">
        <v>850</v>
      </c>
      <c r="JX26" s="10"/>
      <c r="JY26" s="10"/>
      <c r="JZ26" s="10">
        <v>20</v>
      </c>
      <c r="KA26" s="10">
        <v>0</v>
      </c>
      <c r="KB26" s="10"/>
      <c r="KC26" s="10"/>
      <c r="KD26" s="10">
        <v>500</v>
      </c>
      <c r="KE26" s="10"/>
      <c r="KF26" s="10">
        <v>1000</v>
      </c>
      <c r="KG26" s="10">
        <v>7200</v>
      </c>
      <c r="KH26" s="10"/>
      <c r="KI26" s="10">
        <v>5000</v>
      </c>
      <c r="KJ26" s="10"/>
      <c r="KK26" s="10"/>
      <c r="KL26" s="10"/>
      <c r="KM26" s="10">
        <v>300</v>
      </c>
      <c r="KN26" s="10"/>
      <c r="KO26" s="10">
        <v>200</v>
      </c>
      <c r="KP26" s="10"/>
      <c r="KQ26" s="10">
        <v>6800</v>
      </c>
      <c r="KR26" s="10"/>
      <c r="KS26" s="10"/>
      <c r="KT26" s="10"/>
      <c r="KU26" s="10">
        <v>100</v>
      </c>
      <c r="KV26" s="10"/>
      <c r="KW26" s="10"/>
      <c r="KX26" s="10"/>
      <c r="KY26" s="10"/>
      <c r="KZ26" s="10"/>
      <c r="LA26" s="10"/>
      <c r="LB26" s="10">
        <v>30</v>
      </c>
      <c r="LC26" s="10">
        <v>1600</v>
      </c>
      <c r="LD26" s="10">
        <v>0</v>
      </c>
      <c r="LE26" s="10">
        <v>20</v>
      </c>
      <c r="LF26" s="10">
        <v>300</v>
      </c>
      <c r="LG26" s="10"/>
      <c r="LH26" s="10">
        <v>200</v>
      </c>
      <c r="LI26" s="10"/>
      <c r="LJ26" s="10"/>
      <c r="LK26" s="10"/>
      <c r="LL26" s="10"/>
      <c r="LM26" s="10"/>
      <c r="LN26" s="10">
        <v>20</v>
      </c>
      <c r="LO26" s="10"/>
      <c r="LP26" s="10">
        <v>5</v>
      </c>
      <c r="LQ26" s="10"/>
      <c r="LR26" s="10"/>
      <c r="LS26" s="10"/>
      <c r="LT26" s="10"/>
      <c r="LU26" s="10"/>
      <c r="LV26" s="10">
        <v>0</v>
      </c>
      <c r="LW26" s="10">
        <v>50</v>
      </c>
      <c r="LX26" s="10">
        <v>20</v>
      </c>
      <c r="LY26" s="10"/>
      <c r="LZ26" s="10"/>
      <c r="MA26" s="10">
        <v>200</v>
      </c>
      <c r="MB26" s="10"/>
      <c r="MC26" s="10"/>
      <c r="MD26" s="10"/>
      <c r="ME26" s="10"/>
      <c r="MF26" s="10"/>
      <c r="MG26" s="10"/>
      <c r="MH26" s="10">
        <f t="shared" si="6"/>
        <v>47515</v>
      </c>
    </row>
    <row r="27" spans="1:346" s="7" customFormat="1" ht="24.95" hidden="1" customHeight="1" x14ac:dyDescent="0.25">
      <c r="A27" s="14">
        <v>13.2</v>
      </c>
      <c r="B27" s="6" t="s">
        <v>356</v>
      </c>
      <c r="C27" s="11">
        <f>(C26/12)*9</f>
        <v>0</v>
      </c>
      <c r="D27" s="11">
        <f t="shared" ref="D27:BO27" si="73">(D26/12)*9</f>
        <v>0</v>
      </c>
      <c r="E27" s="11">
        <f t="shared" si="73"/>
        <v>0</v>
      </c>
      <c r="F27" s="11">
        <f t="shared" si="73"/>
        <v>0</v>
      </c>
      <c r="G27" s="11">
        <f t="shared" si="73"/>
        <v>0</v>
      </c>
      <c r="H27" s="11">
        <f t="shared" si="73"/>
        <v>0</v>
      </c>
      <c r="I27" s="11">
        <f t="shared" si="73"/>
        <v>0</v>
      </c>
      <c r="J27" s="11">
        <f t="shared" si="73"/>
        <v>0</v>
      </c>
      <c r="K27" s="11">
        <f t="shared" si="73"/>
        <v>0</v>
      </c>
      <c r="L27" s="11">
        <f t="shared" si="73"/>
        <v>0</v>
      </c>
      <c r="M27" s="11">
        <f t="shared" si="73"/>
        <v>0</v>
      </c>
      <c r="N27" s="11">
        <f t="shared" si="73"/>
        <v>0</v>
      </c>
      <c r="O27" s="11">
        <f t="shared" si="73"/>
        <v>0</v>
      </c>
      <c r="P27" s="11">
        <f t="shared" si="73"/>
        <v>0</v>
      </c>
      <c r="Q27" s="11">
        <f t="shared" si="73"/>
        <v>0</v>
      </c>
      <c r="R27" s="11">
        <f t="shared" si="73"/>
        <v>0</v>
      </c>
      <c r="S27" s="11">
        <f t="shared" si="73"/>
        <v>0</v>
      </c>
      <c r="T27" s="11">
        <f t="shared" si="73"/>
        <v>0</v>
      </c>
      <c r="U27" s="11">
        <f t="shared" si="73"/>
        <v>0</v>
      </c>
      <c r="V27" s="11">
        <f t="shared" si="73"/>
        <v>0</v>
      </c>
      <c r="W27" s="11">
        <f t="shared" si="73"/>
        <v>0</v>
      </c>
      <c r="X27" s="11">
        <f t="shared" si="73"/>
        <v>0</v>
      </c>
      <c r="Y27" s="11">
        <f t="shared" si="73"/>
        <v>0</v>
      </c>
      <c r="Z27" s="11">
        <f t="shared" si="73"/>
        <v>0</v>
      </c>
      <c r="AA27" s="11">
        <f t="shared" si="73"/>
        <v>0</v>
      </c>
      <c r="AB27" s="11">
        <f t="shared" si="73"/>
        <v>0</v>
      </c>
      <c r="AC27" s="11">
        <f t="shared" si="73"/>
        <v>0</v>
      </c>
      <c r="AD27" s="11">
        <f t="shared" si="73"/>
        <v>0</v>
      </c>
      <c r="AE27" s="11">
        <f t="shared" si="73"/>
        <v>0</v>
      </c>
      <c r="AF27" s="11">
        <f t="shared" si="73"/>
        <v>0</v>
      </c>
      <c r="AG27" s="11">
        <f t="shared" si="73"/>
        <v>0</v>
      </c>
      <c r="AH27" s="11">
        <f t="shared" si="73"/>
        <v>0</v>
      </c>
      <c r="AI27" s="11">
        <f t="shared" si="73"/>
        <v>0</v>
      </c>
      <c r="AJ27" s="11">
        <f t="shared" si="73"/>
        <v>0</v>
      </c>
      <c r="AK27" s="11">
        <f t="shared" si="73"/>
        <v>0</v>
      </c>
      <c r="AL27" s="11">
        <f t="shared" si="73"/>
        <v>0</v>
      </c>
      <c r="AM27" s="11">
        <f t="shared" si="73"/>
        <v>0</v>
      </c>
      <c r="AN27" s="11">
        <f t="shared" si="73"/>
        <v>0</v>
      </c>
      <c r="AO27" s="11">
        <f t="shared" si="73"/>
        <v>0</v>
      </c>
      <c r="AP27" s="11">
        <f t="shared" si="73"/>
        <v>0</v>
      </c>
      <c r="AQ27" s="11">
        <f t="shared" si="73"/>
        <v>0</v>
      </c>
      <c r="AR27" s="11">
        <f t="shared" si="73"/>
        <v>0</v>
      </c>
      <c r="AS27" s="11">
        <f t="shared" si="73"/>
        <v>0</v>
      </c>
      <c r="AT27" s="11">
        <f t="shared" si="73"/>
        <v>0</v>
      </c>
      <c r="AU27" s="11">
        <f t="shared" si="73"/>
        <v>0</v>
      </c>
      <c r="AV27" s="11">
        <f t="shared" si="73"/>
        <v>0</v>
      </c>
      <c r="AW27" s="11">
        <f t="shared" si="73"/>
        <v>0</v>
      </c>
      <c r="AX27" s="11">
        <f t="shared" si="73"/>
        <v>0</v>
      </c>
      <c r="AY27" s="11">
        <f t="shared" si="73"/>
        <v>0</v>
      </c>
      <c r="AZ27" s="11">
        <f t="shared" si="73"/>
        <v>0</v>
      </c>
      <c r="BA27" s="11">
        <f t="shared" si="73"/>
        <v>0</v>
      </c>
      <c r="BB27" s="11">
        <f t="shared" si="73"/>
        <v>0</v>
      </c>
      <c r="BC27" s="11">
        <f t="shared" si="73"/>
        <v>0</v>
      </c>
      <c r="BD27" s="11">
        <f t="shared" si="73"/>
        <v>0</v>
      </c>
      <c r="BE27" s="11">
        <f t="shared" si="73"/>
        <v>0</v>
      </c>
      <c r="BF27" s="11">
        <f t="shared" si="73"/>
        <v>0</v>
      </c>
      <c r="BG27" s="11">
        <f t="shared" si="73"/>
        <v>0</v>
      </c>
      <c r="BH27" s="11">
        <f t="shared" si="73"/>
        <v>0</v>
      </c>
      <c r="BI27" s="11">
        <f t="shared" si="73"/>
        <v>0</v>
      </c>
      <c r="BJ27" s="11">
        <f t="shared" si="73"/>
        <v>0</v>
      </c>
      <c r="BK27" s="11">
        <f t="shared" si="73"/>
        <v>0</v>
      </c>
      <c r="BL27" s="11">
        <f t="shared" si="73"/>
        <v>0</v>
      </c>
      <c r="BM27" s="11">
        <f t="shared" si="73"/>
        <v>0</v>
      </c>
      <c r="BN27" s="11">
        <f t="shared" si="73"/>
        <v>0</v>
      </c>
      <c r="BO27" s="11">
        <f t="shared" si="73"/>
        <v>0</v>
      </c>
      <c r="BP27" s="11">
        <f t="shared" ref="BP27:EA27" si="74">(BP26/12)*9</f>
        <v>0</v>
      </c>
      <c r="BQ27" s="11">
        <f t="shared" si="74"/>
        <v>0</v>
      </c>
      <c r="BR27" s="11">
        <f t="shared" si="74"/>
        <v>0</v>
      </c>
      <c r="BS27" s="11">
        <f t="shared" si="74"/>
        <v>0</v>
      </c>
      <c r="BT27" s="11">
        <f t="shared" si="74"/>
        <v>0</v>
      </c>
      <c r="BU27" s="11">
        <f t="shared" si="74"/>
        <v>0</v>
      </c>
      <c r="BV27" s="11">
        <f t="shared" si="74"/>
        <v>0</v>
      </c>
      <c r="BW27" s="11">
        <f t="shared" si="74"/>
        <v>0</v>
      </c>
      <c r="BX27" s="11">
        <f t="shared" si="74"/>
        <v>0</v>
      </c>
      <c r="BY27" s="11">
        <f t="shared" si="74"/>
        <v>0</v>
      </c>
      <c r="BZ27" s="11">
        <f t="shared" si="74"/>
        <v>0</v>
      </c>
      <c r="CA27" s="11">
        <f t="shared" si="74"/>
        <v>0</v>
      </c>
      <c r="CB27" s="11">
        <f t="shared" si="74"/>
        <v>0</v>
      </c>
      <c r="CC27" s="11">
        <f t="shared" si="74"/>
        <v>0</v>
      </c>
      <c r="CD27" s="11">
        <f t="shared" si="74"/>
        <v>0</v>
      </c>
      <c r="CE27" s="11">
        <f t="shared" si="74"/>
        <v>0</v>
      </c>
      <c r="CF27" s="11">
        <f t="shared" si="74"/>
        <v>0</v>
      </c>
      <c r="CG27" s="11">
        <f t="shared" si="74"/>
        <v>0</v>
      </c>
      <c r="CH27" s="11">
        <f t="shared" si="74"/>
        <v>0</v>
      </c>
      <c r="CI27" s="11">
        <f t="shared" si="74"/>
        <v>0</v>
      </c>
      <c r="CJ27" s="11">
        <f t="shared" si="74"/>
        <v>0</v>
      </c>
      <c r="CK27" s="11">
        <f t="shared" si="74"/>
        <v>0</v>
      </c>
      <c r="CL27" s="11">
        <f t="shared" si="74"/>
        <v>0</v>
      </c>
      <c r="CM27" s="11">
        <f t="shared" si="74"/>
        <v>0</v>
      </c>
      <c r="CN27" s="11">
        <f t="shared" si="74"/>
        <v>0</v>
      </c>
      <c r="CO27" s="11">
        <f t="shared" si="74"/>
        <v>0</v>
      </c>
      <c r="CP27" s="11">
        <f t="shared" si="74"/>
        <v>0</v>
      </c>
      <c r="CQ27" s="11">
        <f t="shared" si="74"/>
        <v>0</v>
      </c>
      <c r="CR27" s="11">
        <f t="shared" si="74"/>
        <v>0</v>
      </c>
      <c r="CS27" s="11">
        <f t="shared" si="74"/>
        <v>0</v>
      </c>
      <c r="CT27" s="11">
        <f t="shared" si="74"/>
        <v>0</v>
      </c>
      <c r="CU27" s="11">
        <f t="shared" si="74"/>
        <v>0</v>
      </c>
      <c r="CV27" s="11">
        <f t="shared" si="74"/>
        <v>0</v>
      </c>
      <c r="CW27" s="11">
        <f t="shared" si="74"/>
        <v>0</v>
      </c>
      <c r="CX27" s="11">
        <f t="shared" si="74"/>
        <v>0</v>
      </c>
      <c r="CY27" s="11">
        <f t="shared" si="74"/>
        <v>0</v>
      </c>
      <c r="CZ27" s="11">
        <f t="shared" si="74"/>
        <v>0</v>
      </c>
      <c r="DA27" s="11">
        <f t="shared" si="74"/>
        <v>0</v>
      </c>
      <c r="DB27" s="11">
        <f t="shared" si="74"/>
        <v>0</v>
      </c>
      <c r="DC27" s="11">
        <f t="shared" si="74"/>
        <v>0</v>
      </c>
      <c r="DD27" s="11">
        <f t="shared" si="74"/>
        <v>0</v>
      </c>
      <c r="DE27" s="11">
        <f t="shared" si="74"/>
        <v>0</v>
      </c>
      <c r="DF27" s="11">
        <f t="shared" si="74"/>
        <v>0</v>
      </c>
      <c r="DG27" s="11">
        <f t="shared" si="74"/>
        <v>0</v>
      </c>
      <c r="DH27" s="11">
        <f t="shared" si="74"/>
        <v>0</v>
      </c>
      <c r="DI27" s="11">
        <f t="shared" si="74"/>
        <v>0</v>
      </c>
      <c r="DJ27" s="11">
        <f t="shared" si="74"/>
        <v>0</v>
      </c>
      <c r="DK27" s="11">
        <f t="shared" si="74"/>
        <v>0</v>
      </c>
      <c r="DL27" s="11">
        <f t="shared" si="74"/>
        <v>0</v>
      </c>
      <c r="DM27" s="11">
        <f t="shared" si="74"/>
        <v>0</v>
      </c>
      <c r="DN27" s="11">
        <f t="shared" si="74"/>
        <v>0</v>
      </c>
      <c r="DO27" s="11">
        <f t="shared" si="74"/>
        <v>0</v>
      </c>
      <c r="DP27" s="11">
        <f t="shared" si="74"/>
        <v>0</v>
      </c>
      <c r="DQ27" s="11">
        <f t="shared" si="74"/>
        <v>0</v>
      </c>
      <c r="DR27" s="11">
        <f t="shared" si="74"/>
        <v>0</v>
      </c>
      <c r="DS27" s="11">
        <f t="shared" si="74"/>
        <v>0</v>
      </c>
      <c r="DT27" s="11">
        <f t="shared" si="74"/>
        <v>0</v>
      </c>
      <c r="DU27" s="11">
        <f t="shared" si="74"/>
        <v>0</v>
      </c>
      <c r="DV27" s="11">
        <f t="shared" si="74"/>
        <v>0</v>
      </c>
      <c r="DW27" s="11">
        <f t="shared" si="74"/>
        <v>0</v>
      </c>
      <c r="DX27" s="11">
        <f t="shared" si="74"/>
        <v>0</v>
      </c>
      <c r="DY27" s="11">
        <f t="shared" si="74"/>
        <v>0</v>
      </c>
      <c r="DZ27" s="11">
        <f t="shared" si="74"/>
        <v>0</v>
      </c>
      <c r="EA27" s="11">
        <f t="shared" si="74"/>
        <v>0</v>
      </c>
      <c r="EB27" s="11">
        <f t="shared" ref="EB27:GM27" si="75">(EB26/12)*9</f>
        <v>0</v>
      </c>
      <c r="EC27" s="11">
        <f t="shared" si="75"/>
        <v>0</v>
      </c>
      <c r="ED27" s="11">
        <f t="shared" si="75"/>
        <v>0</v>
      </c>
      <c r="EE27" s="11">
        <f t="shared" si="75"/>
        <v>0</v>
      </c>
      <c r="EF27" s="11">
        <f t="shared" si="75"/>
        <v>0</v>
      </c>
      <c r="EG27" s="11">
        <f t="shared" si="75"/>
        <v>0</v>
      </c>
      <c r="EH27" s="11">
        <f t="shared" si="75"/>
        <v>0</v>
      </c>
      <c r="EI27" s="11">
        <f t="shared" si="75"/>
        <v>0</v>
      </c>
      <c r="EJ27" s="11">
        <f t="shared" si="75"/>
        <v>0</v>
      </c>
      <c r="EK27" s="11">
        <f t="shared" si="75"/>
        <v>0</v>
      </c>
      <c r="EL27" s="11">
        <f t="shared" si="75"/>
        <v>0</v>
      </c>
      <c r="EM27" s="11">
        <f t="shared" si="75"/>
        <v>0</v>
      </c>
      <c r="EN27" s="11">
        <f t="shared" si="75"/>
        <v>0</v>
      </c>
      <c r="EO27" s="11">
        <f t="shared" si="75"/>
        <v>0</v>
      </c>
      <c r="EP27" s="11">
        <f t="shared" si="75"/>
        <v>0</v>
      </c>
      <c r="EQ27" s="11">
        <f t="shared" si="75"/>
        <v>0</v>
      </c>
      <c r="ER27" s="11">
        <f t="shared" si="75"/>
        <v>0</v>
      </c>
      <c r="ES27" s="11">
        <f t="shared" si="75"/>
        <v>0</v>
      </c>
      <c r="ET27" s="11">
        <f t="shared" si="75"/>
        <v>0</v>
      </c>
      <c r="EU27" s="11">
        <f t="shared" si="75"/>
        <v>0</v>
      </c>
      <c r="EV27" s="11">
        <f t="shared" si="75"/>
        <v>0</v>
      </c>
      <c r="EW27" s="11">
        <f t="shared" si="75"/>
        <v>0</v>
      </c>
      <c r="EX27" s="11">
        <f t="shared" si="75"/>
        <v>0</v>
      </c>
      <c r="EY27" s="11">
        <f t="shared" si="75"/>
        <v>0</v>
      </c>
      <c r="EZ27" s="11">
        <f t="shared" si="75"/>
        <v>0</v>
      </c>
      <c r="FA27" s="11">
        <f t="shared" si="75"/>
        <v>0</v>
      </c>
      <c r="FB27" s="11">
        <f t="shared" si="75"/>
        <v>0</v>
      </c>
      <c r="FC27" s="11">
        <f t="shared" si="75"/>
        <v>0</v>
      </c>
      <c r="FD27" s="11">
        <f t="shared" si="75"/>
        <v>0</v>
      </c>
      <c r="FE27" s="11">
        <f t="shared" si="75"/>
        <v>0</v>
      </c>
      <c r="FF27" s="11">
        <f t="shared" si="75"/>
        <v>0</v>
      </c>
      <c r="FG27" s="11">
        <f t="shared" si="75"/>
        <v>0</v>
      </c>
      <c r="FH27" s="11">
        <f t="shared" si="75"/>
        <v>0</v>
      </c>
      <c r="FI27" s="11">
        <f t="shared" si="75"/>
        <v>0</v>
      </c>
      <c r="FJ27" s="11">
        <f t="shared" si="75"/>
        <v>0</v>
      </c>
      <c r="FK27" s="11">
        <f t="shared" si="75"/>
        <v>0</v>
      </c>
      <c r="FL27" s="11">
        <f t="shared" si="75"/>
        <v>0</v>
      </c>
      <c r="FM27" s="11">
        <f t="shared" si="75"/>
        <v>0</v>
      </c>
      <c r="FN27" s="11">
        <f t="shared" si="75"/>
        <v>0</v>
      </c>
      <c r="FO27" s="11">
        <f t="shared" si="75"/>
        <v>0</v>
      </c>
      <c r="FP27" s="11">
        <f t="shared" si="75"/>
        <v>0</v>
      </c>
      <c r="FQ27" s="11">
        <f t="shared" si="75"/>
        <v>0</v>
      </c>
      <c r="FR27" s="11">
        <f t="shared" si="75"/>
        <v>0</v>
      </c>
      <c r="FS27" s="11">
        <f t="shared" si="75"/>
        <v>0</v>
      </c>
      <c r="FT27" s="11">
        <f t="shared" si="75"/>
        <v>0</v>
      </c>
      <c r="FU27" s="11">
        <f t="shared" si="75"/>
        <v>0</v>
      </c>
      <c r="FV27" s="11">
        <f t="shared" si="75"/>
        <v>0</v>
      </c>
      <c r="FW27" s="11">
        <f t="shared" si="75"/>
        <v>0</v>
      </c>
      <c r="FX27" s="11">
        <f t="shared" si="75"/>
        <v>0</v>
      </c>
      <c r="FY27" s="11">
        <f t="shared" si="75"/>
        <v>0</v>
      </c>
      <c r="FZ27" s="11">
        <f t="shared" si="75"/>
        <v>0</v>
      </c>
      <c r="GA27" s="11">
        <f t="shared" si="75"/>
        <v>0</v>
      </c>
      <c r="GB27" s="11">
        <f t="shared" si="75"/>
        <v>0</v>
      </c>
      <c r="GC27" s="11">
        <f t="shared" si="75"/>
        <v>0</v>
      </c>
      <c r="GD27" s="11">
        <f t="shared" si="75"/>
        <v>0</v>
      </c>
      <c r="GE27" s="11">
        <f t="shared" si="75"/>
        <v>0</v>
      </c>
      <c r="GF27" s="11">
        <f t="shared" si="75"/>
        <v>0</v>
      </c>
      <c r="GG27" s="11">
        <f t="shared" si="75"/>
        <v>0</v>
      </c>
      <c r="GH27" s="11">
        <f t="shared" si="75"/>
        <v>0</v>
      </c>
      <c r="GI27" s="11">
        <f t="shared" si="75"/>
        <v>0</v>
      </c>
      <c r="GJ27" s="11">
        <f t="shared" si="75"/>
        <v>0</v>
      </c>
      <c r="GK27" s="11">
        <f t="shared" si="75"/>
        <v>0</v>
      </c>
      <c r="GL27" s="11">
        <f t="shared" si="75"/>
        <v>0</v>
      </c>
      <c r="GM27" s="11">
        <f t="shared" si="75"/>
        <v>0</v>
      </c>
      <c r="GN27" s="11">
        <f t="shared" ref="GN27:IY27" si="76">(GN26/12)*9</f>
        <v>0</v>
      </c>
      <c r="GO27" s="11">
        <f t="shared" si="76"/>
        <v>0</v>
      </c>
      <c r="GP27" s="11">
        <f t="shared" si="76"/>
        <v>0</v>
      </c>
      <c r="GQ27" s="11">
        <f t="shared" si="76"/>
        <v>0</v>
      </c>
      <c r="GR27" s="11">
        <f t="shared" si="76"/>
        <v>0</v>
      </c>
      <c r="GS27" s="11">
        <f t="shared" si="76"/>
        <v>0</v>
      </c>
      <c r="GT27" s="11">
        <f t="shared" si="76"/>
        <v>0</v>
      </c>
      <c r="GU27" s="11">
        <f t="shared" si="76"/>
        <v>0</v>
      </c>
      <c r="GV27" s="11">
        <f t="shared" si="76"/>
        <v>0</v>
      </c>
      <c r="GW27" s="11">
        <f t="shared" si="76"/>
        <v>0</v>
      </c>
      <c r="GX27" s="11">
        <f t="shared" si="76"/>
        <v>0</v>
      </c>
      <c r="GY27" s="11">
        <f t="shared" si="76"/>
        <v>0</v>
      </c>
      <c r="GZ27" s="11">
        <f t="shared" si="76"/>
        <v>0</v>
      </c>
      <c r="HA27" s="11">
        <f t="shared" si="76"/>
        <v>0</v>
      </c>
      <c r="HB27" s="11">
        <f t="shared" si="76"/>
        <v>0</v>
      </c>
      <c r="HC27" s="11">
        <f t="shared" si="76"/>
        <v>0</v>
      </c>
      <c r="HD27" s="11">
        <f t="shared" si="76"/>
        <v>0</v>
      </c>
      <c r="HE27" s="11">
        <f t="shared" si="76"/>
        <v>0</v>
      </c>
      <c r="HF27" s="11">
        <f t="shared" si="76"/>
        <v>0</v>
      </c>
      <c r="HG27" s="11">
        <f t="shared" si="76"/>
        <v>0</v>
      </c>
      <c r="HH27" s="11">
        <f t="shared" si="76"/>
        <v>0</v>
      </c>
      <c r="HI27" s="11">
        <f t="shared" si="76"/>
        <v>0</v>
      </c>
      <c r="HJ27" s="11">
        <f t="shared" si="76"/>
        <v>0</v>
      </c>
      <c r="HK27" s="11">
        <f t="shared" si="76"/>
        <v>0</v>
      </c>
      <c r="HL27" s="11">
        <f t="shared" si="76"/>
        <v>0</v>
      </c>
      <c r="HM27" s="11">
        <f t="shared" si="76"/>
        <v>0</v>
      </c>
      <c r="HN27" s="11">
        <f t="shared" si="76"/>
        <v>0</v>
      </c>
      <c r="HO27" s="11">
        <f t="shared" si="76"/>
        <v>0</v>
      </c>
      <c r="HP27" s="11">
        <f t="shared" si="76"/>
        <v>0</v>
      </c>
      <c r="HQ27" s="11">
        <f t="shared" si="76"/>
        <v>0</v>
      </c>
      <c r="HR27" s="11">
        <f t="shared" si="76"/>
        <v>0</v>
      </c>
      <c r="HS27" s="11">
        <f t="shared" si="76"/>
        <v>0</v>
      </c>
      <c r="HT27" s="11">
        <f t="shared" si="76"/>
        <v>0</v>
      </c>
      <c r="HU27" s="11">
        <f t="shared" si="76"/>
        <v>0</v>
      </c>
      <c r="HV27" s="11">
        <f t="shared" si="76"/>
        <v>0</v>
      </c>
      <c r="HW27" s="11">
        <f t="shared" si="76"/>
        <v>0</v>
      </c>
      <c r="HX27" s="11">
        <f t="shared" si="76"/>
        <v>0</v>
      </c>
      <c r="HY27" s="11">
        <f t="shared" si="76"/>
        <v>0</v>
      </c>
      <c r="HZ27" s="11">
        <f t="shared" si="76"/>
        <v>0</v>
      </c>
      <c r="IA27" s="11">
        <f t="shared" si="76"/>
        <v>0</v>
      </c>
      <c r="IB27" s="11">
        <f t="shared" si="76"/>
        <v>0</v>
      </c>
      <c r="IC27" s="11">
        <f t="shared" si="76"/>
        <v>0</v>
      </c>
      <c r="ID27" s="11">
        <f t="shared" si="76"/>
        <v>0</v>
      </c>
      <c r="IE27" s="11">
        <f t="shared" si="76"/>
        <v>0</v>
      </c>
      <c r="IF27" s="11">
        <f t="shared" si="76"/>
        <v>0</v>
      </c>
      <c r="IG27" s="11">
        <f t="shared" si="76"/>
        <v>0</v>
      </c>
      <c r="IH27" s="11">
        <f t="shared" si="76"/>
        <v>0</v>
      </c>
      <c r="II27" s="11">
        <f t="shared" si="76"/>
        <v>0</v>
      </c>
      <c r="IJ27" s="11">
        <f t="shared" si="76"/>
        <v>0</v>
      </c>
      <c r="IK27" s="11">
        <f t="shared" si="76"/>
        <v>0</v>
      </c>
      <c r="IL27" s="11">
        <f t="shared" si="76"/>
        <v>0</v>
      </c>
      <c r="IM27" s="11">
        <f t="shared" si="76"/>
        <v>0</v>
      </c>
      <c r="IN27" s="11">
        <f t="shared" si="76"/>
        <v>0</v>
      </c>
      <c r="IO27" s="11">
        <f t="shared" si="76"/>
        <v>0</v>
      </c>
      <c r="IP27" s="11">
        <f t="shared" si="76"/>
        <v>0</v>
      </c>
      <c r="IQ27" s="11">
        <f t="shared" si="76"/>
        <v>0</v>
      </c>
      <c r="IR27" s="11">
        <f t="shared" si="76"/>
        <v>0</v>
      </c>
      <c r="IS27" s="11">
        <f t="shared" si="76"/>
        <v>0</v>
      </c>
      <c r="IT27" s="11">
        <f t="shared" si="76"/>
        <v>0</v>
      </c>
      <c r="IU27" s="11">
        <f t="shared" si="76"/>
        <v>0</v>
      </c>
      <c r="IV27" s="11">
        <f t="shared" si="76"/>
        <v>0</v>
      </c>
      <c r="IW27" s="11">
        <f t="shared" si="76"/>
        <v>0</v>
      </c>
      <c r="IX27" s="11">
        <f t="shared" si="76"/>
        <v>0</v>
      </c>
      <c r="IY27" s="11">
        <f t="shared" si="76"/>
        <v>0</v>
      </c>
      <c r="IZ27" s="11">
        <f t="shared" ref="IZ27:LK27" si="77">(IZ26/12)*9</f>
        <v>0</v>
      </c>
      <c r="JA27" s="11">
        <f t="shared" si="77"/>
        <v>0</v>
      </c>
      <c r="JB27" s="11">
        <f t="shared" si="77"/>
        <v>0</v>
      </c>
      <c r="JC27" s="11">
        <f t="shared" si="77"/>
        <v>0</v>
      </c>
      <c r="JD27" s="11">
        <f t="shared" si="77"/>
        <v>0</v>
      </c>
      <c r="JE27" s="11">
        <f t="shared" si="77"/>
        <v>0</v>
      </c>
      <c r="JF27" s="11">
        <f t="shared" si="77"/>
        <v>0</v>
      </c>
      <c r="JG27" s="11">
        <f t="shared" si="77"/>
        <v>0</v>
      </c>
      <c r="JH27" s="11">
        <f t="shared" si="77"/>
        <v>0</v>
      </c>
      <c r="JI27" s="11">
        <f t="shared" si="77"/>
        <v>0</v>
      </c>
      <c r="JJ27" s="11">
        <f t="shared" si="77"/>
        <v>0</v>
      </c>
      <c r="JK27" s="11">
        <f t="shared" si="77"/>
        <v>0</v>
      </c>
      <c r="JL27" s="11">
        <f t="shared" si="77"/>
        <v>0</v>
      </c>
      <c r="JM27" s="11">
        <f t="shared" si="77"/>
        <v>0</v>
      </c>
      <c r="JN27" s="11">
        <f t="shared" si="77"/>
        <v>0</v>
      </c>
      <c r="JO27" s="11">
        <f t="shared" si="77"/>
        <v>0</v>
      </c>
      <c r="JP27" s="11">
        <f t="shared" si="77"/>
        <v>0</v>
      </c>
      <c r="JQ27" s="11">
        <f t="shared" si="77"/>
        <v>0</v>
      </c>
      <c r="JR27" s="11">
        <f t="shared" si="77"/>
        <v>0</v>
      </c>
      <c r="JS27" s="11">
        <f t="shared" si="77"/>
        <v>75</v>
      </c>
      <c r="JT27" s="11">
        <f t="shared" si="77"/>
        <v>6000</v>
      </c>
      <c r="JU27" s="11">
        <f t="shared" si="77"/>
        <v>0</v>
      </c>
      <c r="JV27" s="11">
        <f t="shared" si="77"/>
        <v>11250</v>
      </c>
      <c r="JW27" s="11">
        <f t="shared" si="77"/>
        <v>637.5</v>
      </c>
      <c r="JX27" s="11">
        <f t="shared" si="77"/>
        <v>0</v>
      </c>
      <c r="JY27" s="11">
        <f t="shared" si="77"/>
        <v>0</v>
      </c>
      <c r="JZ27" s="11">
        <f t="shared" si="77"/>
        <v>15</v>
      </c>
      <c r="KA27" s="11">
        <f t="shared" si="77"/>
        <v>0</v>
      </c>
      <c r="KB27" s="11">
        <f t="shared" si="77"/>
        <v>0</v>
      </c>
      <c r="KC27" s="11">
        <f t="shared" si="77"/>
        <v>0</v>
      </c>
      <c r="KD27" s="11">
        <f t="shared" si="77"/>
        <v>375</v>
      </c>
      <c r="KE27" s="11">
        <f t="shared" si="77"/>
        <v>0</v>
      </c>
      <c r="KF27" s="11">
        <f t="shared" si="77"/>
        <v>750</v>
      </c>
      <c r="KG27" s="11">
        <f t="shared" si="77"/>
        <v>5400</v>
      </c>
      <c r="KH27" s="11">
        <f t="shared" si="77"/>
        <v>0</v>
      </c>
      <c r="KI27" s="11">
        <f t="shared" si="77"/>
        <v>3750</v>
      </c>
      <c r="KJ27" s="11">
        <f t="shared" si="77"/>
        <v>0</v>
      </c>
      <c r="KK27" s="11">
        <f t="shared" si="77"/>
        <v>0</v>
      </c>
      <c r="KL27" s="11">
        <f t="shared" si="77"/>
        <v>0</v>
      </c>
      <c r="KM27" s="11">
        <f t="shared" si="77"/>
        <v>225</v>
      </c>
      <c r="KN27" s="11">
        <f t="shared" si="77"/>
        <v>0</v>
      </c>
      <c r="KO27" s="11">
        <f t="shared" si="77"/>
        <v>150</v>
      </c>
      <c r="KP27" s="11">
        <f t="shared" si="77"/>
        <v>0</v>
      </c>
      <c r="KQ27" s="11">
        <f t="shared" si="77"/>
        <v>5100</v>
      </c>
      <c r="KR27" s="11">
        <f t="shared" si="77"/>
        <v>0</v>
      </c>
      <c r="KS27" s="11">
        <f t="shared" si="77"/>
        <v>0</v>
      </c>
      <c r="KT27" s="11">
        <f t="shared" si="77"/>
        <v>0</v>
      </c>
      <c r="KU27" s="11">
        <f t="shared" si="77"/>
        <v>75</v>
      </c>
      <c r="KV27" s="11">
        <f t="shared" si="77"/>
        <v>0</v>
      </c>
      <c r="KW27" s="11">
        <f t="shared" si="77"/>
        <v>0</v>
      </c>
      <c r="KX27" s="11">
        <f t="shared" si="77"/>
        <v>0</v>
      </c>
      <c r="KY27" s="11">
        <f t="shared" si="77"/>
        <v>0</v>
      </c>
      <c r="KZ27" s="11">
        <f t="shared" si="77"/>
        <v>0</v>
      </c>
      <c r="LA27" s="11">
        <f t="shared" si="77"/>
        <v>0</v>
      </c>
      <c r="LB27" s="11">
        <f t="shared" si="77"/>
        <v>22.5</v>
      </c>
      <c r="LC27" s="11">
        <f t="shared" si="77"/>
        <v>1200</v>
      </c>
      <c r="LD27" s="11">
        <f t="shared" si="77"/>
        <v>0</v>
      </c>
      <c r="LE27" s="11">
        <f t="shared" si="77"/>
        <v>15</v>
      </c>
      <c r="LF27" s="11">
        <f t="shared" si="77"/>
        <v>225</v>
      </c>
      <c r="LG27" s="11">
        <f t="shared" si="77"/>
        <v>0</v>
      </c>
      <c r="LH27" s="11">
        <f t="shared" si="77"/>
        <v>150</v>
      </c>
      <c r="LI27" s="11">
        <f t="shared" si="77"/>
        <v>0</v>
      </c>
      <c r="LJ27" s="11">
        <f t="shared" si="77"/>
        <v>0</v>
      </c>
      <c r="LK27" s="11">
        <f t="shared" si="77"/>
        <v>0</v>
      </c>
      <c r="LL27" s="11">
        <f t="shared" ref="LL27:MG27" si="78">(LL26/12)*9</f>
        <v>0</v>
      </c>
      <c r="LM27" s="11">
        <f t="shared" si="78"/>
        <v>0</v>
      </c>
      <c r="LN27" s="11">
        <f t="shared" si="78"/>
        <v>15</v>
      </c>
      <c r="LO27" s="11">
        <f t="shared" si="78"/>
        <v>0</v>
      </c>
      <c r="LP27" s="11">
        <f t="shared" si="78"/>
        <v>3.75</v>
      </c>
      <c r="LQ27" s="11">
        <f t="shared" si="78"/>
        <v>0</v>
      </c>
      <c r="LR27" s="11">
        <f t="shared" si="78"/>
        <v>0</v>
      </c>
      <c r="LS27" s="11">
        <f t="shared" si="78"/>
        <v>0</v>
      </c>
      <c r="LT27" s="11">
        <f t="shared" si="78"/>
        <v>0</v>
      </c>
      <c r="LU27" s="11">
        <f t="shared" si="78"/>
        <v>0</v>
      </c>
      <c r="LV27" s="11">
        <f t="shared" si="78"/>
        <v>0</v>
      </c>
      <c r="LW27" s="11">
        <f t="shared" si="78"/>
        <v>37.5</v>
      </c>
      <c r="LX27" s="11">
        <f t="shared" si="78"/>
        <v>15</v>
      </c>
      <c r="LY27" s="11">
        <f t="shared" si="78"/>
        <v>0</v>
      </c>
      <c r="LZ27" s="11">
        <f t="shared" si="78"/>
        <v>0</v>
      </c>
      <c r="MA27" s="11">
        <f t="shared" si="78"/>
        <v>150</v>
      </c>
      <c r="MB27" s="11">
        <f t="shared" si="78"/>
        <v>0</v>
      </c>
      <c r="MC27" s="11">
        <f t="shared" si="78"/>
        <v>0</v>
      </c>
      <c r="MD27" s="11">
        <f t="shared" si="78"/>
        <v>0</v>
      </c>
      <c r="ME27" s="11">
        <f t="shared" si="78"/>
        <v>0</v>
      </c>
      <c r="MF27" s="11">
        <f t="shared" si="78"/>
        <v>0</v>
      </c>
      <c r="MG27" s="11">
        <f t="shared" si="78"/>
        <v>0</v>
      </c>
      <c r="MH27" s="11">
        <f t="shared" si="6"/>
        <v>35636.25</v>
      </c>
    </row>
    <row r="28" spans="1:346" ht="24.95" hidden="1" customHeight="1" x14ac:dyDescent="0.25">
      <c r="A28" s="14">
        <v>13.7</v>
      </c>
      <c r="B28" s="1" t="s">
        <v>357</v>
      </c>
      <c r="C28" s="10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400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>
        <v>0</v>
      </c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>
        <v>0</v>
      </c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>
        <v>0</v>
      </c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>
        <v>50</v>
      </c>
      <c r="JT28" s="10"/>
      <c r="JU28" s="10"/>
      <c r="JV28" s="10"/>
      <c r="JW28" s="10">
        <v>50</v>
      </c>
      <c r="JX28" s="10"/>
      <c r="JY28" s="10"/>
      <c r="JZ28" s="10"/>
      <c r="KA28" s="10">
        <v>10</v>
      </c>
      <c r="KB28" s="10"/>
      <c r="KC28" s="10"/>
      <c r="KD28" s="10"/>
      <c r="KE28" s="10"/>
      <c r="KF28" s="10"/>
      <c r="KG28" s="10"/>
      <c r="KH28" s="10"/>
      <c r="KI28" s="10">
        <v>5000</v>
      </c>
      <c r="KJ28" s="10"/>
      <c r="KK28" s="10"/>
      <c r="KL28" s="10"/>
      <c r="KM28" s="10">
        <v>200</v>
      </c>
      <c r="KN28" s="10"/>
      <c r="KO28" s="10"/>
      <c r="KP28" s="10"/>
      <c r="KQ28" s="10"/>
      <c r="KR28" s="10">
        <v>500</v>
      </c>
      <c r="KS28" s="10"/>
      <c r="KT28" s="10"/>
      <c r="KU28" s="10">
        <v>100</v>
      </c>
      <c r="KV28" s="10"/>
      <c r="KW28" s="10"/>
      <c r="KX28" s="10"/>
      <c r="KY28" s="10"/>
      <c r="KZ28" s="10"/>
      <c r="LA28" s="10"/>
      <c r="LB28" s="10">
        <v>20</v>
      </c>
      <c r="LC28" s="10">
        <v>220</v>
      </c>
      <c r="LD28" s="10">
        <v>100</v>
      </c>
      <c r="LE28" s="10">
        <v>0</v>
      </c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>
        <v>5</v>
      </c>
      <c r="LQ28" s="10"/>
      <c r="LR28" s="10"/>
      <c r="LS28" s="10"/>
      <c r="LT28" s="10">
        <v>60</v>
      </c>
      <c r="LU28" s="10"/>
      <c r="LV28" s="10">
        <v>0</v>
      </c>
      <c r="LW28" s="10">
        <v>50</v>
      </c>
      <c r="LX28" s="10">
        <v>10</v>
      </c>
      <c r="LY28" s="10"/>
      <c r="LZ28" s="10">
        <v>200</v>
      </c>
      <c r="MA28" s="10"/>
      <c r="MB28" s="10"/>
      <c r="MC28" s="10"/>
      <c r="MD28" s="10"/>
      <c r="ME28" s="10"/>
      <c r="MF28" s="10"/>
      <c r="MG28" s="10"/>
      <c r="MH28" s="10">
        <f t="shared" si="6"/>
        <v>6975</v>
      </c>
    </row>
    <row r="29" spans="1:346" s="7" customFormat="1" ht="24.95" hidden="1" customHeight="1" x14ac:dyDescent="0.25">
      <c r="A29" s="13">
        <v>14.2</v>
      </c>
      <c r="B29" s="6" t="s">
        <v>357</v>
      </c>
      <c r="C29" s="11">
        <f>(C28/12)*9</f>
        <v>0</v>
      </c>
      <c r="D29" s="11">
        <f t="shared" ref="D29:BO29" si="79">(D28/12)*9</f>
        <v>0</v>
      </c>
      <c r="E29" s="11">
        <f t="shared" si="79"/>
        <v>0</v>
      </c>
      <c r="F29" s="11">
        <f t="shared" si="79"/>
        <v>0</v>
      </c>
      <c r="G29" s="11">
        <f t="shared" si="79"/>
        <v>0</v>
      </c>
      <c r="H29" s="11">
        <f t="shared" si="79"/>
        <v>0</v>
      </c>
      <c r="I29" s="11">
        <f t="shared" si="79"/>
        <v>0</v>
      </c>
      <c r="J29" s="11">
        <f t="shared" si="79"/>
        <v>0</v>
      </c>
      <c r="K29" s="11">
        <f t="shared" si="79"/>
        <v>0</v>
      </c>
      <c r="L29" s="11">
        <f t="shared" si="79"/>
        <v>0</v>
      </c>
      <c r="M29" s="11">
        <f t="shared" si="79"/>
        <v>0</v>
      </c>
      <c r="N29" s="11">
        <f t="shared" si="79"/>
        <v>0</v>
      </c>
      <c r="O29" s="11">
        <f t="shared" si="79"/>
        <v>0</v>
      </c>
      <c r="P29" s="11">
        <f t="shared" si="79"/>
        <v>0</v>
      </c>
      <c r="Q29" s="11">
        <f t="shared" si="79"/>
        <v>0</v>
      </c>
      <c r="R29" s="11">
        <f t="shared" si="79"/>
        <v>0</v>
      </c>
      <c r="S29" s="11">
        <f t="shared" si="79"/>
        <v>0</v>
      </c>
      <c r="T29" s="11">
        <f t="shared" si="79"/>
        <v>0</v>
      </c>
      <c r="U29" s="11">
        <f t="shared" si="79"/>
        <v>0</v>
      </c>
      <c r="V29" s="11">
        <f t="shared" si="79"/>
        <v>0</v>
      </c>
      <c r="W29" s="11">
        <f t="shared" si="79"/>
        <v>0</v>
      </c>
      <c r="X29" s="11">
        <f t="shared" si="79"/>
        <v>0</v>
      </c>
      <c r="Y29" s="11">
        <f t="shared" si="79"/>
        <v>0</v>
      </c>
      <c r="Z29" s="11">
        <f t="shared" si="79"/>
        <v>0</v>
      </c>
      <c r="AA29" s="11">
        <f t="shared" si="79"/>
        <v>0</v>
      </c>
      <c r="AB29" s="11">
        <f t="shared" si="79"/>
        <v>0</v>
      </c>
      <c r="AC29" s="11">
        <f t="shared" si="79"/>
        <v>300</v>
      </c>
      <c r="AD29" s="11">
        <f t="shared" si="79"/>
        <v>0</v>
      </c>
      <c r="AE29" s="11">
        <f t="shared" si="79"/>
        <v>0</v>
      </c>
      <c r="AF29" s="11">
        <f t="shared" si="79"/>
        <v>0</v>
      </c>
      <c r="AG29" s="11">
        <f t="shared" si="79"/>
        <v>0</v>
      </c>
      <c r="AH29" s="11">
        <f t="shared" si="79"/>
        <v>0</v>
      </c>
      <c r="AI29" s="11">
        <f t="shared" si="79"/>
        <v>0</v>
      </c>
      <c r="AJ29" s="11">
        <f t="shared" si="79"/>
        <v>0</v>
      </c>
      <c r="AK29" s="11">
        <f t="shared" si="79"/>
        <v>0</v>
      </c>
      <c r="AL29" s="11">
        <f t="shared" si="79"/>
        <v>0</v>
      </c>
      <c r="AM29" s="11">
        <f t="shared" si="79"/>
        <v>0</v>
      </c>
      <c r="AN29" s="11">
        <f t="shared" si="79"/>
        <v>0</v>
      </c>
      <c r="AO29" s="11">
        <f t="shared" si="79"/>
        <v>0</v>
      </c>
      <c r="AP29" s="11">
        <f t="shared" si="79"/>
        <v>0</v>
      </c>
      <c r="AQ29" s="11">
        <f t="shared" si="79"/>
        <v>0</v>
      </c>
      <c r="AR29" s="11">
        <f t="shared" si="79"/>
        <v>0</v>
      </c>
      <c r="AS29" s="11">
        <f t="shared" si="79"/>
        <v>0</v>
      </c>
      <c r="AT29" s="11">
        <f t="shared" si="79"/>
        <v>0</v>
      </c>
      <c r="AU29" s="11">
        <f t="shared" si="79"/>
        <v>0</v>
      </c>
      <c r="AV29" s="11">
        <f t="shared" si="79"/>
        <v>0</v>
      </c>
      <c r="AW29" s="11">
        <f t="shared" si="79"/>
        <v>0</v>
      </c>
      <c r="AX29" s="11">
        <f t="shared" si="79"/>
        <v>0</v>
      </c>
      <c r="AY29" s="11">
        <f t="shared" si="79"/>
        <v>0</v>
      </c>
      <c r="AZ29" s="11">
        <f t="shared" si="79"/>
        <v>0</v>
      </c>
      <c r="BA29" s="11">
        <f t="shared" si="79"/>
        <v>0</v>
      </c>
      <c r="BB29" s="11">
        <f t="shared" si="79"/>
        <v>0</v>
      </c>
      <c r="BC29" s="11">
        <f t="shared" si="79"/>
        <v>0</v>
      </c>
      <c r="BD29" s="11">
        <f t="shared" si="79"/>
        <v>0</v>
      </c>
      <c r="BE29" s="11">
        <f t="shared" si="79"/>
        <v>0</v>
      </c>
      <c r="BF29" s="11">
        <f t="shared" si="79"/>
        <v>0</v>
      </c>
      <c r="BG29" s="11">
        <f t="shared" si="79"/>
        <v>0</v>
      </c>
      <c r="BH29" s="11">
        <f t="shared" si="79"/>
        <v>0</v>
      </c>
      <c r="BI29" s="11">
        <f t="shared" si="79"/>
        <v>0</v>
      </c>
      <c r="BJ29" s="11">
        <f t="shared" si="79"/>
        <v>0</v>
      </c>
      <c r="BK29" s="11">
        <f t="shared" si="79"/>
        <v>0</v>
      </c>
      <c r="BL29" s="11">
        <f t="shared" si="79"/>
        <v>0</v>
      </c>
      <c r="BM29" s="11">
        <f t="shared" si="79"/>
        <v>0</v>
      </c>
      <c r="BN29" s="11">
        <f t="shared" si="79"/>
        <v>0</v>
      </c>
      <c r="BO29" s="11">
        <f t="shared" si="79"/>
        <v>0</v>
      </c>
      <c r="BP29" s="11">
        <f t="shared" ref="BP29:EA29" si="80">(BP28/12)*9</f>
        <v>0</v>
      </c>
      <c r="BQ29" s="11">
        <f t="shared" si="80"/>
        <v>0</v>
      </c>
      <c r="BR29" s="11">
        <f t="shared" si="80"/>
        <v>0</v>
      </c>
      <c r="BS29" s="11">
        <f t="shared" si="80"/>
        <v>0</v>
      </c>
      <c r="BT29" s="11">
        <f t="shared" si="80"/>
        <v>0</v>
      </c>
      <c r="BU29" s="11">
        <f t="shared" si="80"/>
        <v>0</v>
      </c>
      <c r="BV29" s="11">
        <f t="shared" si="80"/>
        <v>0</v>
      </c>
      <c r="BW29" s="11">
        <f t="shared" si="80"/>
        <v>0</v>
      </c>
      <c r="BX29" s="11">
        <f t="shared" si="80"/>
        <v>0</v>
      </c>
      <c r="BY29" s="11">
        <f t="shared" si="80"/>
        <v>0</v>
      </c>
      <c r="BZ29" s="11">
        <f t="shared" si="80"/>
        <v>0</v>
      </c>
      <c r="CA29" s="11">
        <f t="shared" si="80"/>
        <v>0</v>
      </c>
      <c r="CB29" s="11">
        <f t="shared" si="80"/>
        <v>0</v>
      </c>
      <c r="CC29" s="11">
        <f t="shared" si="80"/>
        <v>0</v>
      </c>
      <c r="CD29" s="11">
        <f t="shared" si="80"/>
        <v>0</v>
      </c>
      <c r="CE29" s="11">
        <f t="shared" si="80"/>
        <v>0</v>
      </c>
      <c r="CF29" s="11">
        <f t="shared" si="80"/>
        <v>0</v>
      </c>
      <c r="CG29" s="11">
        <f t="shared" si="80"/>
        <v>0</v>
      </c>
      <c r="CH29" s="11">
        <f t="shared" si="80"/>
        <v>0</v>
      </c>
      <c r="CI29" s="11">
        <f t="shared" si="80"/>
        <v>0</v>
      </c>
      <c r="CJ29" s="11">
        <f t="shared" si="80"/>
        <v>0</v>
      </c>
      <c r="CK29" s="11">
        <f t="shared" si="80"/>
        <v>0</v>
      </c>
      <c r="CL29" s="11">
        <f t="shared" si="80"/>
        <v>0</v>
      </c>
      <c r="CM29" s="11">
        <f t="shared" si="80"/>
        <v>0</v>
      </c>
      <c r="CN29" s="11">
        <f t="shared" si="80"/>
        <v>0</v>
      </c>
      <c r="CO29" s="11">
        <f t="shared" si="80"/>
        <v>0</v>
      </c>
      <c r="CP29" s="11">
        <f t="shared" si="80"/>
        <v>0</v>
      </c>
      <c r="CQ29" s="11">
        <f t="shared" si="80"/>
        <v>0</v>
      </c>
      <c r="CR29" s="11">
        <f t="shared" si="80"/>
        <v>0</v>
      </c>
      <c r="CS29" s="11">
        <f t="shared" si="80"/>
        <v>0</v>
      </c>
      <c r="CT29" s="11">
        <f t="shared" si="80"/>
        <v>0</v>
      </c>
      <c r="CU29" s="11">
        <f t="shared" si="80"/>
        <v>0</v>
      </c>
      <c r="CV29" s="11">
        <f t="shared" si="80"/>
        <v>0</v>
      </c>
      <c r="CW29" s="11">
        <f t="shared" si="80"/>
        <v>0</v>
      </c>
      <c r="CX29" s="11">
        <f t="shared" si="80"/>
        <v>0</v>
      </c>
      <c r="CY29" s="11">
        <f t="shared" si="80"/>
        <v>0</v>
      </c>
      <c r="CZ29" s="11">
        <f t="shared" si="80"/>
        <v>0</v>
      </c>
      <c r="DA29" s="11">
        <f t="shared" si="80"/>
        <v>0</v>
      </c>
      <c r="DB29" s="11">
        <f t="shared" si="80"/>
        <v>0</v>
      </c>
      <c r="DC29" s="11">
        <f t="shared" si="80"/>
        <v>0</v>
      </c>
      <c r="DD29" s="11">
        <f t="shared" si="80"/>
        <v>0</v>
      </c>
      <c r="DE29" s="11">
        <f t="shared" si="80"/>
        <v>0</v>
      </c>
      <c r="DF29" s="11">
        <f t="shared" si="80"/>
        <v>0</v>
      </c>
      <c r="DG29" s="11">
        <f t="shared" si="80"/>
        <v>0</v>
      </c>
      <c r="DH29" s="11">
        <f t="shared" si="80"/>
        <v>0</v>
      </c>
      <c r="DI29" s="11">
        <f t="shared" si="80"/>
        <v>0</v>
      </c>
      <c r="DJ29" s="11">
        <f t="shared" si="80"/>
        <v>0</v>
      </c>
      <c r="DK29" s="11">
        <f t="shared" si="80"/>
        <v>0</v>
      </c>
      <c r="DL29" s="11">
        <f t="shared" si="80"/>
        <v>0</v>
      </c>
      <c r="DM29" s="11">
        <f t="shared" si="80"/>
        <v>0</v>
      </c>
      <c r="DN29" s="11">
        <f t="shared" si="80"/>
        <v>0</v>
      </c>
      <c r="DO29" s="11">
        <f t="shared" si="80"/>
        <v>0</v>
      </c>
      <c r="DP29" s="11">
        <f t="shared" si="80"/>
        <v>0</v>
      </c>
      <c r="DQ29" s="11">
        <f t="shared" si="80"/>
        <v>0</v>
      </c>
      <c r="DR29" s="11">
        <f t="shared" si="80"/>
        <v>0</v>
      </c>
      <c r="DS29" s="11">
        <f t="shared" si="80"/>
        <v>0</v>
      </c>
      <c r="DT29" s="11">
        <f t="shared" si="80"/>
        <v>0</v>
      </c>
      <c r="DU29" s="11">
        <f t="shared" si="80"/>
        <v>0</v>
      </c>
      <c r="DV29" s="11">
        <f t="shared" si="80"/>
        <v>0</v>
      </c>
      <c r="DW29" s="11">
        <f t="shared" si="80"/>
        <v>0</v>
      </c>
      <c r="DX29" s="11">
        <f t="shared" si="80"/>
        <v>0</v>
      </c>
      <c r="DY29" s="11">
        <f t="shared" si="80"/>
        <v>0</v>
      </c>
      <c r="DZ29" s="11">
        <f t="shared" si="80"/>
        <v>0</v>
      </c>
      <c r="EA29" s="11">
        <f t="shared" si="80"/>
        <v>0</v>
      </c>
      <c r="EB29" s="11">
        <f t="shared" ref="EB29:GM29" si="81">(EB28/12)*9</f>
        <v>0</v>
      </c>
      <c r="EC29" s="11">
        <f t="shared" si="81"/>
        <v>0</v>
      </c>
      <c r="ED29" s="11">
        <f t="shared" si="81"/>
        <v>0</v>
      </c>
      <c r="EE29" s="11">
        <f t="shared" si="81"/>
        <v>0</v>
      </c>
      <c r="EF29" s="11">
        <f t="shared" si="81"/>
        <v>0</v>
      </c>
      <c r="EG29" s="11">
        <f t="shared" si="81"/>
        <v>0</v>
      </c>
      <c r="EH29" s="11">
        <f t="shared" si="81"/>
        <v>0</v>
      </c>
      <c r="EI29" s="11">
        <f t="shared" si="81"/>
        <v>0</v>
      </c>
      <c r="EJ29" s="11">
        <f t="shared" si="81"/>
        <v>0</v>
      </c>
      <c r="EK29" s="11">
        <f t="shared" si="81"/>
        <v>0</v>
      </c>
      <c r="EL29" s="11">
        <f t="shared" si="81"/>
        <v>0</v>
      </c>
      <c r="EM29" s="11">
        <f t="shared" si="81"/>
        <v>0</v>
      </c>
      <c r="EN29" s="11">
        <f t="shared" si="81"/>
        <v>0</v>
      </c>
      <c r="EO29" s="11">
        <f t="shared" si="81"/>
        <v>0</v>
      </c>
      <c r="EP29" s="11">
        <f t="shared" si="81"/>
        <v>0</v>
      </c>
      <c r="EQ29" s="11">
        <f t="shared" si="81"/>
        <v>0</v>
      </c>
      <c r="ER29" s="11">
        <f t="shared" si="81"/>
        <v>0</v>
      </c>
      <c r="ES29" s="11">
        <f t="shared" si="81"/>
        <v>0</v>
      </c>
      <c r="ET29" s="11">
        <f t="shared" si="81"/>
        <v>0</v>
      </c>
      <c r="EU29" s="11">
        <f t="shared" si="81"/>
        <v>0</v>
      </c>
      <c r="EV29" s="11">
        <f t="shared" si="81"/>
        <v>0</v>
      </c>
      <c r="EW29" s="11">
        <f t="shared" si="81"/>
        <v>0</v>
      </c>
      <c r="EX29" s="11">
        <f t="shared" si="81"/>
        <v>0</v>
      </c>
      <c r="EY29" s="11">
        <f t="shared" si="81"/>
        <v>0</v>
      </c>
      <c r="EZ29" s="11">
        <f t="shared" si="81"/>
        <v>0</v>
      </c>
      <c r="FA29" s="11">
        <f t="shared" si="81"/>
        <v>0</v>
      </c>
      <c r="FB29" s="11">
        <f t="shared" si="81"/>
        <v>0</v>
      </c>
      <c r="FC29" s="11">
        <f t="shared" si="81"/>
        <v>0</v>
      </c>
      <c r="FD29" s="11">
        <f t="shared" si="81"/>
        <v>0</v>
      </c>
      <c r="FE29" s="11">
        <f t="shared" si="81"/>
        <v>0</v>
      </c>
      <c r="FF29" s="11">
        <f t="shared" si="81"/>
        <v>0</v>
      </c>
      <c r="FG29" s="11">
        <f t="shared" si="81"/>
        <v>0</v>
      </c>
      <c r="FH29" s="11">
        <f t="shared" si="81"/>
        <v>0</v>
      </c>
      <c r="FI29" s="11">
        <f t="shared" si="81"/>
        <v>0</v>
      </c>
      <c r="FJ29" s="11">
        <f t="shared" si="81"/>
        <v>0</v>
      </c>
      <c r="FK29" s="11">
        <f t="shared" si="81"/>
        <v>0</v>
      </c>
      <c r="FL29" s="11">
        <f t="shared" si="81"/>
        <v>0</v>
      </c>
      <c r="FM29" s="11">
        <f t="shared" si="81"/>
        <v>0</v>
      </c>
      <c r="FN29" s="11">
        <f t="shared" si="81"/>
        <v>0</v>
      </c>
      <c r="FO29" s="11">
        <f t="shared" si="81"/>
        <v>0</v>
      </c>
      <c r="FP29" s="11">
        <f t="shared" si="81"/>
        <v>0</v>
      </c>
      <c r="FQ29" s="11">
        <f t="shared" si="81"/>
        <v>0</v>
      </c>
      <c r="FR29" s="11">
        <f t="shared" si="81"/>
        <v>0</v>
      </c>
      <c r="FS29" s="11">
        <f t="shared" si="81"/>
        <v>0</v>
      </c>
      <c r="FT29" s="11">
        <f t="shared" si="81"/>
        <v>0</v>
      </c>
      <c r="FU29" s="11">
        <f t="shared" si="81"/>
        <v>0</v>
      </c>
      <c r="FV29" s="11">
        <f t="shared" si="81"/>
        <v>0</v>
      </c>
      <c r="FW29" s="11">
        <f t="shared" si="81"/>
        <v>0</v>
      </c>
      <c r="FX29" s="11">
        <f t="shared" si="81"/>
        <v>0</v>
      </c>
      <c r="FY29" s="11">
        <f t="shared" si="81"/>
        <v>0</v>
      </c>
      <c r="FZ29" s="11">
        <f t="shared" si="81"/>
        <v>0</v>
      </c>
      <c r="GA29" s="11">
        <f t="shared" si="81"/>
        <v>0</v>
      </c>
      <c r="GB29" s="11">
        <f t="shared" si="81"/>
        <v>0</v>
      </c>
      <c r="GC29" s="11">
        <f t="shared" si="81"/>
        <v>0</v>
      </c>
      <c r="GD29" s="11">
        <f t="shared" si="81"/>
        <v>0</v>
      </c>
      <c r="GE29" s="11">
        <f t="shared" si="81"/>
        <v>0</v>
      </c>
      <c r="GF29" s="11">
        <f t="shared" si="81"/>
        <v>0</v>
      </c>
      <c r="GG29" s="11">
        <f t="shared" si="81"/>
        <v>0</v>
      </c>
      <c r="GH29" s="11">
        <f t="shared" si="81"/>
        <v>0</v>
      </c>
      <c r="GI29" s="11">
        <f t="shared" si="81"/>
        <v>0</v>
      </c>
      <c r="GJ29" s="11">
        <f t="shared" si="81"/>
        <v>0</v>
      </c>
      <c r="GK29" s="11">
        <f t="shared" si="81"/>
        <v>0</v>
      </c>
      <c r="GL29" s="11">
        <f t="shared" si="81"/>
        <v>0</v>
      </c>
      <c r="GM29" s="11">
        <f t="shared" si="81"/>
        <v>0</v>
      </c>
      <c r="GN29" s="11">
        <f t="shared" ref="GN29:HJ29" si="82">(GN28/12)*9</f>
        <v>0</v>
      </c>
      <c r="GO29" s="11">
        <f t="shared" si="82"/>
        <v>0</v>
      </c>
      <c r="GP29" s="11">
        <f t="shared" si="82"/>
        <v>0</v>
      </c>
      <c r="GQ29" s="11">
        <f t="shared" si="82"/>
        <v>0</v>
      </c>
      <c r="GR29" s="11">
        <f t="shared" si="82"/>
        <v>0</v>
      </c>
      <c r="GS29" s="11">
        <f t="shared" si="82"/>
        <v>0</v>
      </c>
      <c r="GT29" s="11">
        <f t="shared" si="82"/>
        <v>0</v>
      </c>
      <c r="GU29" s="11">
        <f t="shared" si="82"/>
        <v>0</v>
      </c>
      <c r="GV29" s="11">
        <f t="shared" si="82"/>
        <v>0</v>
      </c>
      <c r="GW29" s="11">
        <f t="shared" si="82"/>
        <v>0</v>
      </c>
      <c r="GX29" s="11">
        <f t="shared" si="82"/>
        <v>0</v>
      </c>
      <c r="GY29" s="11">
        <f t="shared" si="82"/>
        <v>0</v>
      </c>
      <c r="GZ29" s="11">
        <f t="shared" si="82"/>
        <v>0</v>
      </c>
      <c r="HA29" s="11">
        <f t="shared" si="82"/>
        <v>0</v>
      </c>
      <c r="HB29" s="11">
        <f t="shared" si="82"/>
        <v>0</v>
      </c>
      <c r="HC29" s="11">
        <f t="shared" si="82"/>
        <v>0</v>
      </c>
      <c r="HD29" s="11">
        <f t="shared" si="82"/>
        <v>0</v>
      </c>
      <c r="HE29" s="11">
        <f t="shared" si="82"/>
        <v>0</v>
      </c>
      <c r="HF29" s="11">
        <f t="shared" si="82"/>
        <v>0</v>
      </c>
      <c r="HG29" s="11">
        <f t="shared" si="82"/>
        <v>0</v>
      </c>
      <c r="HH29" s="11">
        <f t="shared" si="82"/>
        <v>0</v>
      </c>
      <c r="HI29" s="11">
        <f t="shared" si="82"/>
        <v>0</v>
      </c>
      <c r="HJ29" s="11">
        <f t="shared" si="82"/>
        <v>0</v>
      </c>
      <c r="HK29" s="11">
        <f t="shared" ref="HK29:IP29" si="83">(HK28/12)*9</f>
        <v>0</v>
      </c>
      <c r="HL29" s="11">
        <f t="shared" si="83"/>
        <v>0</v>
      </c>
      <c r="HM29" s="11">
        <f t="shared" si="83"/>
        <v>0</v>
      </c>
      <c r="HN29" s="11">
        <f t="shared" si="83"/>
        <v>0</v>
      </c>
      <c r="HO29" s="11">
        <f t="shared" si="83"/>
        <v>0</v>
      </c>
      <c r="HP29" s="11">
        <f t="shared" si="83"/>
        <v>0</v>
      </c>
      <c r="HQ29" s="11">
        <f t="shared" si="83"/>
        <v>0</v>
      </c>
      <c r="HR29" s="11">
        <f t="shared" si="83"/>
        <v>0</v>
      </c>
      <c r="HS29" s="11">
        <f t="shared" si="83"/>
        <v>0</v>
      </c>
      <c r="HT29" s="11">
        <f t="shared" si="83"/>
        <v>0</v>
      </c>
      <c r="HU29" s="11">
        <f t="shared" si="83"/>
        <v>0</v>
      </c>
      <c r="HV29" s="11">
        <f t="shared" si="83"/>
        <v>0</v>
      </c>
      <c r="HW29" s="11">
        <f t="shared" si="83"/>
        <v>0</v>
      </c>
      <c r="HX29" s="11">
        <f t="shared" si="83"/>
        <v>0</v>
      </c>
      <c r="HY29" s="11">
        <f t="shared" si="83"/>
        <v>0</v>
      </c>
      <c r="HZ29" s="11">
        <f t="shared" si="83"/>
        <v>0</v>
      </c>
      <c r="IA29" s="11">
        <f t="shared" si="83"/>
        <v>0</v>
      </c>
      <c r="IB29" s="11">
        <f t="shared" si="83"/>
        <v>0</v>
      </c>
      <c r="IC29" s="11">
        <f t="shared" si="83"/>
        <v>0</v>
      </c>
      <c r="ID29" s="11">
        <f t="shared" si="83"/>
        <v>0</v>
      </c>
      <c r="IE29" s="11">
        <f t="shared" si="83"/>
        <v>0</v>
      </c>
      <c r="IF29" s="11">
        <f t="shared" si="83"/>
        <v>0</v>
      </c>
      <c r="IG29" s="11">
        <f t="shared" si="83"/>
        <v>0</v>
      </c>
      <c r="IH29" s="11">
        <f t="shared" si="83"/>
        <v>0</v>
      </c>
      <c r="II29" s="11">
        <f t="shared" si="83"/>
        <v>0</v>
      </c>
      <c r="IJ29" s="11">
        <f t="shared" si="83"/>
        <v>0</v>
      </c>
      <c r="IK29" s="11">
        <f t="shared" si="83"/>
        <v>0</v>
      </c>
      <c r="IL29" s="11">
        <f t="shared" si="83"/>
        <v>0</v>
      </c>
      <c r="IM29" s="11">
        <f t="shared" si="83"/>
        <v>0</v>
      </c>
      <c r="IN29" s="11">
        <f t="shared" si="83"/>
        <v>0</v>
      </c>
      <c r="IO29" s="11">
        <f t="shared" si="83"/>
        <v>0</v>
      </c>
      <c r="IP29" s="11">
        <f t="shared" si="83"/>
        <v>0</v>
      </c>
      <c r="IQ29" s="11">
        <f t="shared" ref="IQ29:JV29" si="84">(IQ28/12)*9</f>
        <v>0</v>
      </c>
      <c r="IR29" s="11">
        <f t="shared" si="84"/>
        <v>0</v>
      </c>
      <c r="IS29" s="11">
        <f t="shared" si="84"/>
        <v>0</v>
      </c>
      <c r="IT29" s="11">
        <f t="shared" si="84"/>
        <v>0</v>
      </c>
      <c r="IU29" s="11">
        <f t="shared" si="84"/>
        <v>0</v>
      </c>
      <c r="IV29" s="11">
        <f t="shared" si="84"/>
        <v>0</v>
      </c>
      <c r="IW29" s="11">
        <f t="shared" si="84"/>
        <v>0</v>
      </c>
      <c r="IX29" s="11">
        <f t="shared" si="84"/>
        <v>0</v>
      </c>
      <c r="IY29" s="11">
        <f t="shared" si="84"/>
        <v>0</v>
      </c>
      <c r="IZ29" s="11">
        <f t="shared" si="84"/>
        <v>0</v>
      </c>
      <c r="JA29" s="11">
        <f t="shared" si="84"/>
        <v>0</v>
      </c>
      <c r="JB29" s="11">
        <f t="shared" si="84"/>
        <v>0</v>
      </c>
      <c r="JC29" s="11">
        <f t="shared" si="84"/>
        <v>0</v>
      </c>
      <c r="JD29" s="11">
        <f t="shared" si="84"/>
        <v>0</v>
      </c>
      <c r="JE29" s="11">
        <f t="shared" si="84"/>
        <v>0</v>
      </c>
      <c r="JF29" s="11">
        <f t="shared" si="84"/>
        <v>0</v>
      </c>
      <c r="JG29" s="11">
        <f t="shared" si="84"/>
        <v>0</v>
      </c>
      <c r="JH29" s="11">
        <f t="shared" si="84"/>
        <v>0</v>
      </c>
      <c r="JI29" s="11">
        <f t="shared" si="84"/>
        <v>0</v>
      </c>
      <c r="JJ29" s="11">
        <f t="shared" si="84"/>
        <v>0</v>
      </c>
      <c r="JK29" s="11">
        <f t="shared" si="84"/>
        <v>0</v>
      </c>
      <c r="JL29" s="11">
        <f t="shared" si="84"/>
        <v>0</v>
      </c>
      <c r="JM29" s="11">
        <f t="shared" si="84"/>
        <v>0</v>
      </c>
      <c r="JN29" s="11">
        <f t="shared" si="84"/>
        <v>0</v>
      </c>
      <c r="JO29" s="11">
        <f t="shared" si="84"/>
        <v>0</v>
      </c>
      <c r="JP29" s="11">
        <f t="shared" si="84"/>
        <v>0</v>
      </c>
      <c r="JQ29" s="11">
        <f t="shared" si="84"/>
        <v>0</v>
      </c>
      <c r="JR29" s="11">
        <f t="shared" si="84"/>
        <v>0</v>
      </c>
      <c r="JS29" s="11">
        <f t="shared" si="84"/>
        <v>37.5</v>
      </c>
      <c r="JT29" s="11">
        <f t="shared" si="84"/>
        <v>0</v>
      </c>
      <c r="JU29" s="11">
        <f t="shared" si="84"/>
        <v>0</v>
      </c>
      <c r="JV29" s="11">
        <f t="shared" si="84"/>
        <v>0</v>
      </c>
      <c r="JW29" s="11">
        <f t="shared" ref="JW29:LB29" si="85">(JW28/12)*9</f>
        <v>37.5</v>
      </c>
      <c r="JX29" s="11">
        <f t="shared" si="85"/>
        <v>0</v>
      </c>
      <c r="JY29" s="11">
        <f t="shared" si="85"/>
        <v>0</v>
      </c>
      <c r="JZ29" s="11">
        <f t="shared" si="85"/>
        <v>0</v>
      </c>
      <c r="KA29" s="11">
        <f t="shared" si="85"/>
        <v>7.5</v>
      </c>
      <c r="KB29" s="11">
        <f t="shared" si="85"/>
        <v>0</v>
      </c>
      <c r="KC29" s="11">
        <f t="shared" si="85"/>
        <v>0</v>
      </c>
      <c r="KD29" s="11">
        <f t="shared" si="85"/>
        <v>0</v>
      </c>
      <c r="KE29" s="11">
        <f t="shared" si="85"/>
        <v>0</v>
      </c>
      <c r="KF29" s="11">
        <f t="shared" si="85"/>
        <v>0</v>
      </c>
      <c r="KG29" s="11">
        <f t="shared" si="85"/>
        <v>0</v>
      </c>
      <c r="KH29" s="11">
        <f t="shared" si="85"/>
        <v>0</v>
      </c>
      <c r="KI29" s="11">
        <f t="shared" si="85"/>
        <v>3750</v>
      </c>
      <c r="KJ29" s="11">
        <f t="shared" si="85"/>
        <v>0</v>
      </c>
      <c r="KK29" s="11">
        <f t="shared" si="85"/>
        <v>0</v>
      </c>
      <c r="KL29" s="11">
        <f t="shared" si="85"/>
        <v>0</v>
      </c>
      <c r="KM29" s="11">
        <f t="shared" si="85"/>
        <v>150</v>
      </c>
      <c r="KN29" s="11">
        <f t="shared" si="85"/>
        <v>0</v>
      </c>
      <c r="KO29" s="11">
        <f t="shared" si="85"/>
        <v>0</v>
      </c>
      <c r="KP29" s="11">
        <f t="shared" si="85"/>
        <v>0</v>
      </c>
      <c r="KQ29" s="11">
        <f t="shared" si="85"/>
        <v>0</v>
      </c>
      <c r="KR29" s="11">
        <f t="shared" si="85"/>
        <v>375</v>
      </c>
      <c r="KS29" s="11">
        <f t="shared" si="85"/>
        <v>0</v>
      </c>
      <c r="KT29" s="11">
        <f t="shared" si="85"/>
        <v>0</v>
      </c>
      <c r="KU29" s="11">
        <f t="shared" si="85"/>
        <v>75</v>
      </c>
      <c r="KV29" s="11">
        <f t="shared" si="85"/>
        <v>0</v>
      </c>
      <c r="KW29" s="11">
        <f t="shared" si="85"/>
        <v>0</v>
      </c>
      <c r="KX29" s="11">
        <f t="shared" si="85"/>
        <v>0</v>
      </c>
      <c r="KY29" s="11">
        <f t="shared" si="85"/>
        <v>0</v>
      </c>
      <c r="KZ29" s="11">
        <f t="shared" si="85"/>
        <v>0</v>
      </c>
      <c r="LA29" s="11">
        <f t="shared" si="85"/>
        <v>0</v>
      </c>
      <c r="LB29" s="11">
        <f t="shared" si="85"/>
        <v>15</v>
      </c>
      <c r="LC29" s="11">
        <f t="shared" ref="LC29:MG29" si="86">(LC28/12)*9</f>
        <v>165</v>
      </c>
      <c r="LD29" s="11">
        <f t="shared" si="86"/>
        <v>75</v>
      </c>
      <c r="LE29" s="11">
        <f t="shared" si="86"/>
        <v>0</v>
      </c>
      <c r="LF29" s="11">
        <f t="shared" si="86"/>
        <v>0</v>
      </c>
      <c r="LG29" s="11">
        <f t="shared" si="86"/>
        <v>0</v>
      </c>
      <c r="LH29" s="11">
        <f t="shared" si="86"/>
        <v>0</v>
      </c>
      <c r="LI29" s="11">
        <f t="shared" si="86"/>
        <v>0</v>
      </c>
      <c r="LJ29" s="11">
        <f t="shared" si="86"/>
        <v>0</v>
      </c>
      <c r="LK29" s="11">
        <f t="shared" si="86"/>
        <v>0</v>
      </c>
      <c r="LL29" s="11">
        <f t="shared" si="86"/>
        <v>0</v>
      </c>
      <c r="LM29" s="11">
        <f t="shared" si="86"/>
        <v>0</v>
      </c>
      <c r="LN29" s="11">
        <f t="shared" si="86"/>
        <v>0</v>
      </c>
      <c r="LO29" s="11">
        <f t="shared" si="86"/>
        <v>0</v>
      </c>
      <c r="LP29" s="11">
        <f t="shared" si="86"/>
        <v>3.75</v>
      </c>
      <c r="LQ29" s="11">
        <f t="shared" si="86"/>
        <v>0</v>
      </c>
      <c r="LR29" s="11">
        <f t="shared" si="86"/>
        <v>0</v>
      </c>
      <c r="LS29" s="11">
        <f t="shared" si="86"/>
        <v>0</v>
      </c>
      <c r="LT29" s="11">
        <f t="shared" si="86"/>
        <v>45</v>
      </c>
      <c r="LU29" s="11">
        <f t="shared" si="86"/>
        <v>0</v>
      </c>
      <c r="LV29" s="11">
        <f t="shared" si="86"/>
        <v>0</v>
      </c>
      <c r="LW29" s="11">
        <f t="shared" si="86"/>
        <v>37.5</v>
      </c>
      <c r="LX29" s="11">
        <f t="shared" si="86"/>
        <v>7.5</v>
      </c>
      <c r="LY29" s="11">
        <f t="shared" si="86"/>
        <v>0</v>
      </c>
      <c r="LZ29" s="11">
        <f t="shared" si="86"/>
        <v>150</v>
      </c>
      <c r="MA29" s="11">
        <f t="shared" si="86"/>
        <v>0</v>
      </c>
      <c r="MB29" s="11">
        <f t="shared" si="86"/>
        <v>0</v>
      </c>
      <c r="MC29" s="11">
        <f t="shared" si="86"/>
        <v>0</v>
      </c>
      <c r="MD29" s="11">
        <f t="shared" si="86"/>
        <v>0</v>
      </c>
      <c r="ME29" s="11">
        <f t="shared" si="86"/>
        <v>0</v>
      </c>
      <c r="MF29" s="11">
        <f t="shared" si="86"/>
        <v>0</v>
      </c>
      <c r="MG29" s="11">
        <f t="shared" si="86"/>
        <v>0</v>
      </c>
      <c r="MH29" s="11">
        <f t="shared" si="6"/>
        <v>5231.25</v>
      </c>
    </row>
    <row r="30" spans="1:346" ht="24.95" hidden="1" customHeight="1" x14ac:dyDescent="0.25">
      <c r="A30" s="14">
        <v>14.7</v>
      </c>
      <c r="B30" s="1" t="s">
        <v>358</v>
      </c>
      <c r="C30" s="10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>
        <v>0</v>
      </c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>
        <v>0</v>
      </c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>
        <v>1</v>
      </c>
      <c r="HX30" s="10"/>
      <c r="HY30" s="10"/>
      <c r="HZ30" s="10"/>
      <c r="IA30" s="10"/>
      <c r="IB30" s="10"/>
      <c r="IC30" s="10"/>
      <c r="ID30" s="10"/>
      <c r="IE30" s="10"/>
      <c r="IF30" s="10"/>
      <c r="IG30" s="10">
        <v>0</v>
      </c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>
        <v>50</v>
      </c>
      <c r="JT30" s="10">
        <v>3600</v>
      </c>
      <c r="JU30" s="10"/>
      <c r="JV30" s="10">
        <v>15000</v>
      </c>
      <c r="JW30" s="10">
        <v>600</v>
      </c>
      <c r="JX30" s="10"/>
      <c r="JY30" s="10"/>
      <c r="JZ30" s="10"/>
      <c r="KA30" s="10">
        <v>0</v>
      </c>
      <c r="KB30" s="10"/>
      <c r="KC30" s="10"/>
      <c r="KD30" s="10">
        <v>500</v>
      </c>
      <c r="KE30" s="10"/>
      <c r="KF30" s="10"/>
      <c r="KG30" s="10"/>
      <c r="KH30" s="10"/>
      <c r="KI30" s="10">
        <v>5000</v>
      </c>
      <c r="KJ30" s="10"/>
      <c r="KK30" s="10"/>
      <c r="KL30" s="10"/>
      <c r="KM30" s="10">
        <v>200</v>
      </c>
      <c r="KN30" s="10"/>
      <c r="KO30" s="10"/>
      <c r="KP30" s="10"/>
      <c r="KQ30" s="10">
        <v>4100</v>
      </c>
      <c r="KR30" s="10"/>
      <c r="KS30" s="10"/>
      <c r="KT30" s="10"/>
      <c r="KU30" s="10">
        <v>100</v>
      </c>
      <c r="KV30" s="10"/>
      <c r="KW30" s="10"/>
      <c r="KX30" s="10"/>
      <c r="KY30" s="10"/>
      <c r="KZ30" s="10"/>
      <c r="LA30" s="10"/>
      <c r="LB30" s="10">
        <v>30</v>
      </c>
      <c r="LC30" s="10"/>
      <c r="LD30" s="10">
        <v>100</v>
      </c>
      <c r="LE30" s="10">
        <v>0</v>
      </c>
      <c r="LF30" s="10">
        <v>300</v>
      </c>
      <c r="LG30" s="10"/>
      <c r="LH30" s="10">
        <v>120</v>
      </c>
      <c r="LI30" s="10">
        <v>100</v>
      </c>
      <c r="LJ30" s="10"/>
      <c r="LK30" s="10"/>
      <c r="LL30" s="10">
        <v>50</v>
      </c>
      <c r="LM30" s="10"/>
      <c r="LN30" s="10">
        <v>20</v>
      </c>
      <c r="LO30" s="10">
        <v>100</v>
      </c>
      <c r="LP30" s="10">
        <v>5</v>
      </c>
      <c r="LQ30" s="10"/>
      <c r="LR30" s="10"/>
      <c r="LS30" s="10"/>
      <c r="LT30" s="10">
        <v>75</v>
      </c>
      <c r="LU30" s="10"/>
      <c r="LV30" s="10">
        <v>0</v>
      </c>
      <c r="LW30" s="10"/>
      <c r="LX30" s="10">
        <v>20</v>
      </c>
      <c r="LY30" s="10"/>
      <c r="LZ30" s="10">
        <v>100</v>
      </c>
      <c r="MA30" s="10">
        <v>300</v>
      </c>
      <c r="MB30" s="10"/>
      <c r="MC30" s="10"/>
      <c r="MD30" s="10"/>
      <c r="ME30" s="10"/>
      <c r="MF30" s="10">
        <v>20</v>
      </c>
      <c r="MG30" s="10"/>
      <c r="MH30" s="10">
        <f t="shared" si="6"/>
        <v>30491</v>
      </c>
    </row>
    <row r="31" spans="1:346" s="7" customFormat="1" ht="24.95" hidden="1" customHeight="1" x14ac:dyDescent="0.25">
      <c r="A31" s="13">
        <v>15.2</v>
      </c>
      <c r="B31" s="6" t="s">
        <v>358</v>
      </c>
      <c r="C31" s="11">
        <f>(C30/12)*9</f>
        <v>0</v>
      </c>
      <c r="D31" s="11">
        <f t="shared" ref="D31:BO31" si="87">(D30/12)*9</f>
        <v>0</v>
      </c>
      <c r="E31" s="11">
        <f t="shared" si="87"/>
        <v>0</v>
      </c>
      <c r="F31" s="11">
        <f t="shared" si="87"/>
        <v>0</v>
      </c>
      <c r="G31" s="11">
        <f t="shared" si="87"/>
        <v>0</v>
      </c>
      <c r="H31" s="11">
        <f t="shared" si="87"/>
        <v>0</v>
      </c>
      <c r="I31" s="11">
        <f t="shared" si="87"/>
        <v>0</v>
      </c>
      <c r="J31" s="11">
        <f t="shared" si="87"/>
        <v>0</v>
      </c>
      <c r="K31" s="11">
        <f t="shared" si="87"/>
        <v>0</v>
      </c>
      <c r="L31" s="11">
        <f t="shared" si="87"/>
        <v>0</v>
      </c>
      <c r="M31" s="11">
        <f t="shared" si="87"/>
        <v>0</v>
      </c>
      <c r="N31" s="11">
        <f t="shared" si="87"/>
        <v>0</v>
      </c>
      <c r="O31" s="11">
        <f t="shared" si="87"/>
        <v>0</v>
      </c>
      <c r="P31" s="11">
        <f t="shared" si="87"/>
        <v>0</v>
      </c>
      <c r="Q31" s="11">
        <f t="shared" si="87"/>
        <v>0</v>
      </c>
      <c r="R31" s="11">
        <f t="shared" si="87"/>
        <v>0</v>
      </c>
      <c r="S31" s="11">
        <f t="shared" si="87"/>
        <v>0</v>
      </c>
      <c r="T31" s="11">
        <f t="shared" si="87"/>
        <v>0</v>
      </c>
      <c r="U31" s="11">
        <f t="shared" si="87"/>
        <v>0</v>
      </c>
      <c r="V31" s="11">
        <f t="shared" si="87"/>
        <v>0</v>
      </c>
      <c r="W31" s="11">
        <f t="shared" si="87"/>
        <v>0</v>
      </c>
      <c r="X31" s="11">
        <f t="shared" si="87"/>
        <v>0</v>
      </c>
      <c r="Y31" s="11">
        <f t="shared" si="87"/>
        <v>0</v>
      </c>
      <c r="Z31" s="11">
        <f t="shared" si="87"/>
        <v>0</v>
      </c>
      <c r="AA31" s="11">
        <f t="shared" si="87"/>
        <v>0</v>
      </c>
      <c r="AB31" s="11">
        <f t="shared" si="87"/>
        <v>0</v>
      </c>
      <c r="AC31" s="11">
        <f t="shared" si="87"/>
        <v>0</v>
      </c>
      <c r="AD31" s="11">
        <f t="shared" si="87"/>
        <v>0</v>
      </c>
      <c r="AE31" s="11">
        <f t="shared" si="87"/>
        <v>0</v>
      </c>
      <c r="AF31" s="11">
        <f t="shared" si="87"/>
        <v>0</v>
      </c>
      <c r="AG31" s="11">
        <f t="shared" si="87"/>
        <v>0</v>
      </c>
      <c r="AH31" s="11">
        <f t="shared" si="87"/>
        <v>0</v>
      </c>
      <c r="AI31" s="11">
        <f t="shared" si="87"/>
        <v>0</v>
      </c>
      <c r="AJ31" s="11">
        <f t="shared" si="87"/>
        <v>0</v>
      </c>
      <c r="AK31" s="11">
        <f t="shared" si="87"/>
        <v>0</v>
      </c>
      <c r="AL31" s="11">
        <f t="shared" si="87"/>
        <v>0</v>
      </c>
      <c r="AM31" s="11">
        <f t="shared" si="87"/>
        <v>0</v>
      </c>
      <c r="AN31" s="11">
        <f t="shared" si="87"/>
        <v>0</v>
      </c>
      <c r="AO31" s="11">
        <f t="shared" si="87"/>
        <v>0</v>
      </c>
      <c r="AP31" s="11">
        <f t="shared" si="87"/>
        <v>0</v>
      </c>
      <c r="AQ31" s="11">
        <f t="shared" si="87"/>
        <v>0</v>
      </c>
      <c r="AR31" s="11">
        <f t="shared" si="87"/>
        <v>0</v>
      </c>
      <c r="AS31" s="11">
        <f t="shared" si="87"/>
        <v>0</v>
      </c>
      <c r="AT31" s="11">
        <f t="shared" si="87"/>
        <v>0</v>
      </c>
      <c r="AU31" s="11">
        <f t="shared" si="87"/>
        <v>0</v>
      </c>
      <c r="AV31" s="11">
        <f t="shared" si="87"/>
        <v>0</v>
      </c>
      <c r="AW31" s="11">
        <f t="shared" si="87"/>
        <v>0</v>
      </c>
      <c r="AX31" s="11">
        <f t="shared" si="87"/>
        <v>0</v>
      </c>
      <c r="AY31" s="11">
        <f t="shared" si="87"/>
        <v>0</v>
      </c>
      <c r="AZ31" s="11">
        <f t="shared" si="87"/>
        <v>0</v>
      </c>
      <c r="BA31" s="11">
        <f t="shared" si="87"/>
        <v>0</v>
      </c>
      <c r="BB31" s="11">
        <f t="shared" si="87"/>
        <v>0</v>
      </c>
      <c r="BC31" s="11">
        <f t="shared" si="87"/>
        <v>0</v>
      </c>
      <c r="BD31" s="11">
        <f t="shared" si="87"/>
        <v>0</v>
      </c>
      <c r="BE31" s="11">
        <f t="shared" si="87"/>
        <v>0</v>
      </c>
      <c r="BF31" s="11">
        <f t="shared" si="87"/>
        <v>0</v>
      </c>
      <c r="BG31" s="11">
        <f t="shared" si="87"/>
        <v>0</v>
      </c>
      <c r="BH31" s="11">
        <f t="shared" si="87"/>
        <v>0</v>
      </c>
      <c r="BI31" s="11">
        <f t="shared" si="87"/>
        <v>0</v>
      </c>
      <c r="BJ31" s="11">
        <f t="shared" si="87"/>
        <v>0</v>
      </c>
      <c r="BK31" s="11">
        <f t="shared" si="87"/>
        <v>0</v>
      </c>
      <c r="BL31" s="11">
        <f t="shared" si="87"/>
        <v>0</v>
      </c>
      <c r="BM31" s="11">
        <f t="shared" si="87"/>
        <v>0</v>
      </c>
      <c r="BN31" s="11">
        <f t="shared" si="87"/>
        <v>0</v>
      </c>
      <c r="BO31" s="11">
        <f t="shared" si="87"/>
        <v>0</v>
      </c>
      <c r="BP31" s="11">
        <f t="shared" ref="BP31:EA31" si="88">(BP30/12)*9</f>
        <v>0</v>
      </c>
      <c r="BQ31" s="11">
        <f t="shared" si="88"/>
        <v>0</v>
      </c>
      <c r="BR31" s="11">
        <f t="shared" si="88"/>
        <v>0</v>
      </c>
      <c r="BS31" s="11">
        <f t="shared" si="88"/>
        <v>0</v>
      </c>
      <c r="BT31" s="11">
        <f t="shared" si="88"/>
        <v>0</v>
      </c>
      <c r="BU31" s="11">
        <f t="shared" si="88"/>
        <v>0</v>
      </c>
      <c r="BV31" s="11">
        <f t="shared" si="88"/>
        <v>0</v>
      </c>
      <c r="BW31" s="11">
        <f t="shared" si="88"/>
        <v>0</v>
      </c>
      <c r="BX31" s="11">
        <f t="shared" si="88"/>
        <v>0</v>
      </c>
      <c r="BY31" s="11">
        <f t="shared" si="88"/>
        <v>0</v>
      </c>
      <c r="BZ31" s="11">
        <f t="shared" si="88"/>
        <v>0</v>
      </c>
      <c r="CA31" s="11">
        <f t="shared" si="88"/>
        <v>0</v>
      </c>
      <c r="CB31" s="11">
        <f t="shared" si="88"/>
        <v>0</v>
      </c>
      <c r="CC31" s="11">
        <f t="shared" si="88"/>
        <v>0</v>
      </c>
      <c r="CD31" s="11">
        <f t="shared" si="88"/>
        <v>0</v>
      </c>
      <c r="CE31" s="11">
        <f t="shared" si="88"/>
        <v>0</v>
      </c>
      <c r="CF31" s="11">
        <f t="shared" si="88"/>
        <v>0</v>
      </c>
      <c r="CG31" s="11">
        <f t="shared" si="88"/>
        <v>0</v>
      </c>
      <c r="CH31" s="11">
        <f t="shared" si="88"/>
        <v>0</v>
      </c>
      <c r="CI31" s="11">
        <f t="shared" si="88"/>
        <v>0</v>
      </c>
      <c r="CJ31" s="11">
        <f t="shared" si="88"/>
        <v>0</v>
      </c>
      <c r="CK31" s="11">
        <f t="shared" si="88"/>
        <v>0</v>
      </c>
      <c r="CL31" s="11">
        <f t="shared" si="88"/>
        <v>0</v>
      </c>
      <c r="CM31" s="11">
        <f t="shared" si="88"/>
        <v>0</v>
      </c>
      <c r="CN31" s="11">
        <f t="shared" si="88"/>
        <v>0</v>
      </c>
      <c r="CO31" s="11">
        <f t="shared" si="88"/>
        <v>0</v>
      </c>
      <c r="CP31" s="11">
        <f t="shared" si="88"/>
        <v>0</v>
      </c>
      <c r="CQ31" s="11">
        <f t="shared" si="88"/>
        <v>0</v>
      </c>
      <c r="CR31" s="11">
        <f t="shared" si="88"/>
        <v>0</v>
      </c>
      <c r="CS31" s="11">
        <f t="shared" si="88"/>
        <v>0</v>
      </c>
      <c r="CT31" s="11">
        <f t="shared" si="88"/>
        <v>0</v>
      </c>
      <c r="CU31" s="11">
        <f t="shared" si="88"/>
        <v>0</v>
      </c>
      <c r="CV31" s="11">
        <f t="shared" si="88"/>
        <v>0</v>
      </c>
      <c r="CW31" s="11">
        <f t="shared" si="88"/>
        <v>0</v>
      </c>
      <c r="CX31" s="11">
        <f t="shared" si="88"/>
        <v>0</v>
      </c>
      <c r="CY31" s="11">
        <f t="shared" si="88"/>
        <v>0</v>
      </c>
      <c r="CZ31" s="11">
        <f t="shared" si="88"/>
        <v>0</v>
      </c>
      <c r="DA31" s="11">
        <f t="shared" si="88"/>
        <v>0</v>
      </c>
      <c r="DB31" s="11">
        <f t="shared" si="88"/>
        <v>0</v>
      </c>
      <c r="DC31" s="11">
        <f t="shared" si="88"/>
        <v>0</v>
      </c>
      <c r="DD31" s="11">
        <f t="shared" si="88"/>
        <v>0</v>
      </c>
      <c r="DE31" s="11">
        <f t="shared" si="88"/>
        <v>0</v>
      </c>
      <c r="DF31" s="11">
        <f t="shared" si="88"/>
        <v>0</v>
      </c>
      <c r="DG31" s="11">
        <f t="shared" si="88"/>
        <v>0</v>
      </c>
      <c r="DH31" s="11">
        <f t="shared" si="88"/>
        <v>0</v>
      </c>
      <c r="DI31" s="11">
        <f t="shared" si="88"/>
        <v>0</v>
      </c>
      <c r="DJ31" s="11">
        <f t="shared" si="88"/>
        <v>0</v>
      </c>
      <c r="DK31" s="11">
        <f t="shared" si="88"/>
        <v>0</v>
      </c>
      <c r="DL31" s="11">
        <f t="shared" si="88"/>
        <v>0</v>
      </c>
      <c r="DM31" s="11">
        <f t="shared" si="88"/>
        <v>0</v>
      </c>
      <c r="DN31" s="11">
        <f t="shared" si="88"/>
        <v>0</v>
      </c>
      <c r="DO31" s="11">
        <f t="shared" si="88"/>
        <v>0</v>
      </c>
      <c r="DP31" s="11">
        <f t="shared" si="88"/>
        <v>0</v>
      </c>
      <c r="DQ31" s="11">
        <f t="shared" si="88"/>
        <v>0</v>
      </c>
      <c r="DR31" s="11">
        <f t="shared" si="88"/>
        <v>0</v>
      </c>
      <c r="DS31" s="11">
        <f t="shared" si="88"/>
        <v>0</v>
      </c>
      <c r="DT31" s="11">
        <f t="shared" si="88"/>
        <v>0</v>
      </c>
      <c r="DU31" s="11">
        <f t="shared" si="88"/>
        <v>0</v>
      </c>
      <c r="DV31" s="11">
        <f t="shared" si="88"/>
        <v>0</v>
      </c>
      <c r="DW31" s="11">
        <f t="shared" si="88"/>
        <v>0</v>
      </c>
      <c r="DX31" s="11">
        <f t="shared" si="88"/>
        <v>0</v>
      </c>
      <c r="DY31" s="11">
        <f t="shared" si="88"/>
        <v>0</v>
      </c>
      <c r="DZ31" s="11">
        <f t="shared" si="88"/>
        <v>0</v>
      </c>
      <c r="EA31" s="11">
        <f t="shared" si="88"/>
        <v>0</v>
      </c>
      <c r="EB31" s="11">
        <f t="shared" ref="EB31:GM31" si="89">(EB30/12)*9</f>
        <v>0</v>
      </c>
      <c r="EC31" s="11">
        <f t="shared" si="89"/>
        <v>0</v>
      </c>
      <c r="ED31" s="11">
        <f t="shared" si="89"/>
        <v>0</v>
      </c>
      <c r="EE31" s="11">
        <f t="shared" si="89"/>
        <v>0</v>
      </c>
      <c r="EF31" s="11">
        <f t="shared" si="89"/>
        <v>0</v>
      </c>
      <c r="EG31" s="11">
        <f t="shared" si="89"/>
        <v>0</v>
      </c>
      <c r="EH31" s="11">
        <f t="shared" si="89"/>
        <v>0</v>
      </c>
      <c r="EI31" s="11">
        <f t="shared" si="89"/>
        <v>0</v>
      </c>
      <c r="EJ31" s="11">
        <f t="shared" si="89"/>
        <v>0</v>
      </c>
      <c r="EK31" s="11">
        <f t="shared" si="89"/>
        <v>0</v>
      </c>
      <c r="EL31" s="11">
        <f t="shared" si="89"/>
        <v>0</v>
      </c>
      <c r="EM31" s="11">
        <f t="shared" si="89"/>
        <v>0</v>
      </c>
      <c r="EN31" s="11">
        <f t="shared" si="89"/>
        <v>0</v>
      </c>
      <c r="EO31" s="11">
        <f t="shared" si="89"/>
        <v>0</v>
      </c>
      <c r="EP31" s="11">
        <f t="shared" si="89"/>
        <v>0</v>
      </c>
      <c r="EQ31" s="11">
        <f t="shared" si="89"/>
        <v>0</v>
      </c>
      <c r="ER31" s="11">
        <f t="shared" si="89"/>
        <v>0</v>
      </c>
      <c r="ES31" s="11">
        <f t="shared" si="89"/>
        <v>0</v>
      </c>
      <c r="ET31" s="11">
        <f t="shared" si="89"/>
        <v>0</v>
      </c>
      <c r="EU31" s="11">
        <f t="shared" si="89"/>
        <v>0</v>
      </c>
      <c r="EV31" s="11">
        <f t="shared" si="89"/>
        <v>0</v>
      </c>
      <c r="EW31" s="11">
        <f t="shared" si="89"/>
        <v>0</v>
      </c>
      <c r="EX31" s="11">
        <f t="shared" si="89"/>
        <v>0</v>
      </c>
      <c r="EY31" s="11">
        <f t="shared" si="89"/>
        <v>0</v>
      </c>
      <c r="EZ31" s="11">
        <f t="shared" si="89"/>
        <v>0</v>
      </c>
      <c r="FA31" s="11">
        <f t="shared" si="89"/>
        <v>0</v>
      </c>
      <c r="FB31" s="11">
        <f t="shared" si="89"/>
        <v>0</v>
      </c>
      <c r="FC31" s="11">
        <f t="shared" si="89"/>
        <v>0</v>
      </c>
      <c r="FD31" s="11">
        <f t="shared" si="89"/>
        <v>0</v>
      </c>
      <c r="FE31" s="11">
        <f t="shared" si="89"/>
        <v>0</v>
      </c>
      <c r="FF31" s="11">
        <f t="shared" si="89"/>
        <v>0</v>
      </c>
      <c r="FG31" s="11">
        <f t="shared" si="89"/>
        <v>0</v>
      </c>
      <c r="FH31" s="11">
        <f t="shared" si="89"/>
        <v>0</v>
      </c>
      <c r="FI31" s="11">
        <f t="shared" si="89"/>
        <v>0</v>
      </c>
      <c r="FJ31" s="11">
        <f t="shared" si="89"/>
        <v>0</v>
      </c>
      <c r="FK31" s="11">
        <f t="shared" si="89"/>
        <v>0</v>
      </c>
      <c r="FL31" s="11">
        <f t="shared" si="89"/>
        <v>0</v>
      </c>
      <c r="FM31" s="11">
        <f t="shared" si="89"/>
        <v>0</v>
      </c>
      <c r="FN31" s="11">
        <f t="shared" si="89"/>
        <v>0</v>
      </c>
      <c r="FO31" s="11">
        <f t="shared" si="89"/>
        <v>0</v>
      </c>
      <c r="FP31" s="11">
        <f t="shared" si="89"/>
        <v>0</v>
      </c>
      <c r="FQ31" s="11">
        <f t="shared" si="89"/>
        <v>0</v>
      </c>
      <c r="FR31" s="11">
        <f t="shared" si="89"/>
        <v>0</v>
      </c>
      <c r="FS31" s="11">
        <f t="shared" si="89"/>
        <v>0</v>
      </c>
      <c r="FT31" s="11">
        <f t="shared" si="89"/>
        <v>0</v>
      </c>
      <c r="FU31" s="11">
        <f t="shared" si="89"/>
        <v>0</v>
      </c>
      <c r="FV31" s="11">
        <f t="shared" si="89"/>
        <v>0</v>
      </c>
      <c r="FW31" s="11">
        <f t="shared" si="89"/>
        <v>0</v>
      </c>
      <c r="FX31" s="11">
        <f t="shared" si="89"/>
        <v>0</v>
      </c>
      <c r="FY31" s="11">
        <f t="shared" si="89"/>
        <v>0</v>
      </c>
      <c r="FZ31" s="11">
        <f t="shared" si="89"/>
        <v>0</v>
      </c>
      <c r="GA31" s="11">
        <f t="shared" si="89"/>
        <v>0</v>
      </c>
      <c r="GB31" s="11">
        <f t="shared" si="89"/>
        <v>0</v>
      </c>
      <c r="GC31" s="11">
        <f t="shared" si="89"/>
        <v>0</v>
      </c>
      <c r="GD31" s="11">
        <f t="shared" si="89"/>
        <v>0</v>
      </c>
      <c r="GE31" s="11">
        <f t="shared" si="89"/>
        <v>0</v>
      </c>
      <c r="GF31" s="11">
        <f t="shared" si="89"/>
        <v>0</v>
      </c>
      <c r="GG31" s="11">
        <f t="shared" si="89"/>
        <v>0</v>
      </c>
      <c r="GH31" s="11">
        <f t="shared" si="89"/>
        <v>0</v>
      </c>
      <c r="GI31" s="11">
        <f t="shared" si="89"/>
        <v>0</v>
      </c>
      <c r="GJ31" s="11">
        <f t="shared" si="89"/>
        <v>0</v>
      </c>
      <c r="GK31" s="11">
        <f t="shared" si="89"/>
        <v>0</v>
      </c>
      <c r="GL31" s="11">
        <f t="shared" si="89"/>
        <v>0</v>
      </c>
      <c r="GM31" s="11">
        <f t="shared" si="89"/>
        <v>0</v>
      </c>
      <c r="GN31" s="11">
        <f t="shared" ref="GN31:IY31" si="90">(GN30/12)*9</f>
        <v>0</v>
      </c>
      <c r="GO31" s="11">
        <f t="shared" si="90"/>
        <v>0</v>
      </c>
      <c r="GP31" s="11">
        <f t="shared" si="90"/>
        <v>0</v>
      </c>
      <c r="GQ31" s="11">
        <f t="shared" si="90"/>
        <v>0</v>
      </c>
      <c r="GR31" s="11">
        <f t="shared" si="90"/>
        <v>0</v>
      </c>
      <c r="GS31" s="11">
        <f t="shared" si="90"/>
        <v>0</v>
      </c>
      <c r="GT31" s="11">
        <f t="shared" si="90"/>
        <v>0</v>
      </c>
      <c r="GU31" s="11">
        <f t="shared" si="90"/>
        <v>0</v>
      </c>
      <c r="GV31" s="11">
        <f t="shared" si="90"/>
        <v>0</v>
      </c>
      <c r="GW31" s="11">
        <f t="shared" si="90"/>
        <v>0</v>
      </c>
      <c r="GX31" s="11">
        <f t="shared" si="90"/>
        <v>0</v>
      </c>
      <c r="GY31" s="11">
        <f t="shared" si="90"/>
        <v>0</v>
      </c>
      <c r="GZ31" s="11">
        <f t="shared" si="90"/>
        <v>0</v>
      </c>
      <c r="HA31" s="11">
        <f t="shared" si="90"/>
        <v>0</v>
      </c>
      <c r="HB31" s="11">
        <f t="shared" si="90"/>
        <v>0</v>
      </c>
      <c r="HC31" s="11">
        <f t="shared" si="90"/>
        <v>0</v>
      </c>
      <c r="HD31" s="11">
        <f t="shared" si="90"/>
        <v>0</v>
      </c>
      <c r="HE31" s="11">
        <f t="shared" si="90"/>
        <v>0</v>
      </c>
      <c r="HF31" s="11">
        <f t="shared" si="90"/>
        <v>0</v>
      </c>
      <c r="HG31" s="11">
        <f t="shared" si="90"/>
        <v>0</v>
      </c>
      <c r="HH31" s="11">
        <f t="shared" si="90"/>
        <v>0</v>
      </c>
      <c r="HI31" s="11">
        <f t="shared" si="90"/>
        <v>0</v>
      </c>
      <c r="HJ31" s="11">
        <f t="shared" si="90"/>
        <v>0</v>
      </c>
      <c r="HK31" s="11">
        <f t="shared" si="90"/>
        <v>0</v>
      </c>
      <c r="HL31" s="11">
        <f t="shared" si="90"/>
        <v>0</v>
      </c>
      <c r="HM31" s="11">
        <f t="shared" si="90"/>
        <v>0</v>
      </c>
      <c r="HN31" s="11">
        <f t="shared" si="90"/>
        <v>0</v>
      </c>
      <c r="HO31" s="11">
        <f t="shared" si="90"/>
        <v>0</v>
      </c>
      <c r="HP31" s="11">
        <f t="shared" si="90"/>
        <v>0</v>
      </c>
      <c r="HQ31" s="11">
        <f t="shared" si="90"/>
        <v>0</v>
      </c>
      <c r="HR31" s="11">
        <f t="shared" si="90"/>
        <v>0</v>
      </c>
      <c r="HS31" s="11">
        <f t="shared" si="90"/>
        <v>0</v>
      </c>
      <c r="HT31" s="11">
        <f t="shared" si="90"/>
        <v>0</v>
      </c>
      <c r="HU31" s="11">
        <f t="shared" si="90"/>
        <v>0</v>
      </c>
      <c r="HV31" s="11">
        <f t="shared" si="90"/>
        <v>0</v>
      </c>
      <c r="HW31" s="11">
        <f t="shared" si="90"/>
        <v>0.75</v>
      </c>
      <c r="HX31" s="11">
        <f t="shared" si="90"/>
        <v>0</v>
      </c>
      <c r="HY31" s="11">
        <f t="shared" si="90"/>
        <v>0</v>
      </c>
      <c r="HZ31" s="11">
        <f t="shared" si="90"/>
        <v>0</v>
      </c>
      <c r="IA31" s="11">
        <f t="shared" si="90"/>
        <v>0</v>
      </c>
      <c r="IB31" s="11">
        <f t="shared" si="90"/>
        <v>0</v>
      </c>
      <c r="IC31" s="11">
        <f t="shared" si="90"/>
        <v>0</v>
      </c>
      <c r="ID31" s="11">
        <f t="shared" si="90"/>
        <v>0</v>
      </c>
      <c r="IE31" s="11">
        <f t="shared" si="90"/>
        <v>0</v>
      </c>
      <c r="IF31" s="11">
        <f t="shared" si="90"/>
        <v>0</v>
      </c>
      <c r="IG31" s="11">
        <f t="shared" si="90"/>
        <v>0</v>
      </c>
      <c r="IH31" s="11">
        <f t="shared" si="90"/>
        <v>0</v>
      </c>
      <c r="II31" s="11">
        <f t="shared" si="90"/>
        <v>0</v>
      </c>
      <c r="IJ31" s="11">
        <f t="shared" si="90"/>
        <v>0</v>
      </c>
      <c r="IK31" s="11">
        <f t="shared" si="90"/>
        <v>0</v>
      </c>
      <c r="IL31" s="11">
        <f t="shared" si="90"/>
        <v>0</v>
      </c>
      <c r="IM31" s="11">
        <f t="shared" si="90"/>
        <v>0</v>
      </c>
      <c r="IN31" s="11">
        <f t="shared" si="90"/>
        <v>0</v>
      </c>
      <c r="IO31" s="11">
        <f t="shared" si="90"/>
        <v>0</v>
      </c>
      <c r="IP31" s="11">
        <f t="shared" si="90"/>
        <v>0</v>
      </c>
      <c r="IQ31" s="11">
        <f t="shared" si="90"/>
        <v>0</v>
      </c>
      <c r="IR31" s="11">
        <f t="shared" si="90"/>
        <v>0</v>
      </c>
      <c r="IS31" s="11">
        <f t="shared" si="90"/>
        <v>0</v>
      </c>
      <c r="IT31" s="11">
        <f t="shared" si="90"/>
        <v>0</v>
      </c>
      <c r="IU31" s="11">
        <f t="shared" si="90"/>
        <v>0</v>
      </c>
      <c r="IV31" s="11">
        <f t="shared" si="90"/>
        <v>0</v>
      </c>
      <c r="IW31" s="11">
        <f t="shared" si="90"/>
        <v>0</v>
      </c>
      <c r="IX31" s="11">
        <f t="shared" si="90"/>
        <v>0</v>
      </c>
      <c r="IY31" s="11">
        <f t="shared" si="90"/>
        <v>0</v>
      </c>
      <c r="IZ31" s="11">
        <f t="shared" ref="IZ31:LK31" si="91">(IZ30/12)*9</f>
        <v>0</v>
      </c>
      <c r="JA31" s="11">
        <f t="shared" si="91"/>
        <v>0</v>
      </c>
      <c r="JB31" s="11">
        <f t="shared" si="91"/>
        <v>0</v>
      </c>
      <c r="JC31" s="11">
        <f t="shared" si="91"/>
        <v>0</v>
      </c>
      <c r="JD31" s="11">
        <f t="shared" si="91"/>
        <v>0</v>
      </c>
      <c r="JE31" s="11">
        <f t="shared" si="91"/>
        <v>0</v>
      </c>
      <c r="JF31" s="11">
        <f t="shared" si="91"/>
        <v>0</v>
      </c>
      <c r="JG31" s="11">
        <f t="shared" si="91"/>
        <v>0</v>
      </c>
      <c r="JH31" s="11">
        <f t="shared" si="91"/>
        <v>0</v>
      </c>
      <c r="JI31" s="11">
        <f t="shared" si="91"/>
        <v>0</v>
      </c>
      <c r="JJ31" s="11">
        <f t="shared" si="91"/>
        <v>0</v>
      </c>
      <c r="JK31" s="11">
        <f t="shared" si="91"/>
        <v>0</v>
      </c>
      <c r="JL31" s="11">
        <f t="shared" si="91"/>
        <v>0</v>
      </c>
      <c r="JM31" s="11">
        <f t="shared" si="91"/>
        <v>0</v>
      </c>
      <c r="JN31" s="11">
        <f t="shared" si="91"/>
        <v>0</v>
      </c>
      <c r="JO31" s="11">
        <f t="shared" si="91"/>
        <v>0</v>
      </c>
      <c r="JP31" s="11">
        <f t="shared" si="91"/>
        <v>0</v>
      </c>
      <c r="JQ31" s="11">
        <f t="shared" si="91"/>
        <v>0</v>
      </c>
      <c r="JR31" s="11">
        <f t="shared" si="91"/>
        <v>0</v>
      </c>
      <c r="JS31" s="11">
        <f t="shared" si="91"/>
        <v>37.5</v>
      </c>
      <c r="JT31" s="11">
        <f t="shared" si="91"/>
        <v>2700</v>
      </c>
      <c r="JU31" s="11">
        <f t="shared" si="91"/>
        <v>0</v>
      </c>
      <c r="JV31" s="11">
        <f t="shared" si="91"/>
        <v>11250</v>
      </c>
      <c r="JW31" s="11">
        <f t="shared" si="91"/>
        <v>450</v>
      </c>
      <c r="JX31" s="11">
        <f t="shared" si="91"/>
        <v>0</v>
      </c>
      <c r="JY31" s="11">
        <f t="shared" si="91"/>
        <v>0</v>
      </c>
      <c r="JZ31" s="11">
        <f t="shared" si="91"/>
        <v>0</v>
      </c>
      <c r="KA31" s="11">
        <f t="shared" si="91"/>
        <v>0</v>
      </c>
      <c r="KB31" s="11">
        <f t="shared" si="91"/>
        <v>0</v>
      </c>
      <c r="KC31" s="11">
        <f t="shared" si="91"/>
        <v>0</v>
      </c>
      <c r="KD31" s="11">
        <f t="shared" si="91"/>
        <v>375</v>
      </c>
      <c r="KE31" s="11">
        <f t="shared" si="91"/>
        <v>0</v>
      </c>
      <c r="KF31" s="11">
        <f t="shared" si="91"/>
        <v>0</v>
      </c>
      <c r="KG31" s="11">
        <f t="shared" si="91"/>
        <v>0</v>
      </c>
      <c r="KH31" s="11">
        <f t="shared" si="91"/>
        <v>0</v>
      </c>
      <c r="KI31" s="11">
        <f t="shared" si="91"/>
        <v>3750</v>
      </c>
      <c r="KJ31" s="11">
        <f t="shared" si="91"/>
        <v>0</v>
      </c>
      <c r="KK31" s="11">
        <f t="shared" si="91"/>
        <v>0</v>
      </c>
      <c r="KL31" s="11">
        <f t="shared" si="91"/>
        <v>0</v>
      </c>
      <c r="KM31" s="11">
        <f t="shared" si="91"/>
        <v>150</v>
      </c>
      <c r="KN31" s="11">
        <f t="shared" si="91"/>
        <v>0</v>
      </c>
      <c r="KO31" s="11">
        <f t="shared" si="91"/>
        <v>0</v>
      </c>
      <c r="KP31" s="11">
        <f t="shared" si="91"/>
        <v>0</v>
      </c>
      <c r="KQ31" s="11">
        <f t="shared" si="91"/>
        <v>3075</v>
      </c>
      <c r="KR31" s="11">
        <f t="shared" si="91"/>
        <v>0</v>
      </c>
      <c r="KS31" s="11">
        <f t="shared" si="91"/>
        <v>0</v>
      </c>
      <c r="KT31" s="11">
        <f t="shared" si="91"/>
        <v>0</v>
      </c>
      <c r="KU31" s="11">
        <f t="shared" si="91"/>
        <v>75</v>
      </c>
      <c r="KV31" s="11">
        <f t="shared" si="91"/>
        <v>0</v>
      </c>
      <c r="KW31" s="11">
        <f t="shared" si="91"/>
        <v>0</v>
      </c>
      <c r="KX31" s="11">
        <f t="shared" si="91"/>
        <v>0</v>
      </c>
      <c r="KY31" s="11">
        <f t="shared" si="91"/>
        <v>0</v>
      </c>
      <c r="KZ31" s="11">
        <f t="shared" si="91"/>
        <v>0</v>
      </c>
      <c r="LA31" s="11">
        <f t="shared" si="91"/>
        <v>0</v>
      </c>
      <c r="LB31" s="11">
        <f t="shared" si="91"/>
        <v>22.5</v>
      </c>
      <c r="LC31" s="11">
        <f t="shared" si="91"/>
        <v>0</v>
      </c>
      <c r="LD31" s="11">
        <f t="shared" si="91"/>
        <v>75</v>
      </c>
      <c r="LE31" s="11">
        <f t="shared" si="91"/>
        <v>0</v>
      </c>
      <c r="LF31" s="11">
        <f t="shared" si="91"/>
        <v>225</v>
      </c>
      <c r="LG31" s="11">
        <f t="shared" si="91"/>
        <v>0</v>
      </c>
      <c r="LH31" s="11">
        <f t="shared" si="91"/>
        <v>90</v>
      </c>
      <c r="LI31" s="11">
        <f t="shared" si="91"/>
        <v>75</v>
      </c>
      <c r="LJ31" s="11">
        <f t="shared" si="91"/>
        <v>0</v>
      </c>
      <c r="LK31" s="11">
        <f t="shared" si="91"/>
        <v>0</v>
      </c>
      <c r="LL31" s="11">
        <f t="shared" ref="LL31:MG31" si="92">(LL30/12)*9</f>
        <v>37.5</v>
      </c>
      <c r="LM31" s="11">
        <f t="shared" si="92"/>
        <v>0</v>
      </c>
      <c r="LN31" s="11">
        <f t="shared" si="92"/>
        <v>15</v>
      </c>
      <c r="LO31" s="11">
        <f t="shared" si="92"/>
        <v>75</v>
      </c>
      <c r="LP31" s="11">
        <f t="shared" si="92"/>
        <v>3.75</v>
      </c>
      <c r="LQ31" s="11">
        <f t="shared" si="92"/>
        <v>0</v>
      </c>
      <c r="LR31" s="11">
        <f t="shared" si="92"/>
        <v>0</v>
      </c>
      <c r="LS31" s="11">
        <f t="shared" si="92"/>
        <v>0</v>
      </c>
      <c r="LT31" s="11">
        <f t="shared" si="92"/>
        <v>56.25</v>
      </c>
      <c r="LU31" s="11">
        <f t="shared" si="92"/>
        <v>0</v>
      </c>
      <c r="LV31" s="11">
        <f t="shared" si="92"/>
        <v>0</v>
      </c>
      <c r="LW31" s="11">
        <f t="shared" si="92"/>
        <v>0</v>
      </c>
      <c r="LX31" s="11">
        <f t="shared" si="92"/>
        <v>15</v>
      </c>
      <c r="LY31" s="11">
        <f t="shared" si="92"/>
        <v>0</v>
      </c>
      <c r="LZ31" s="11">
        <f t="shared" si="92"/>
        <v>75</v>
      </c>
      <c r="MA31" s="11">
        <f t="shared" si="92"/>
        <v>225</v>
      </c>
      <c r="MB31" s="11">
        <f t="shared" si="92"/>
        <v>0</v>
      </c>
      <c r="MC31" s="11">
        <f t="shared" si="92"/>
        <v>0</v>
      </c>
      <c r="MD31" s="11">
        <f t="shared" si="92"/>
        <v>0</v>
      </c>
      <c r="ME31" s="11">
        <f t="shared" si="92"/>
        <v>0</v>
      </c>
      <c r="MF31" s="11">
        <f t="shared" si="92"/>
        <v>15</v>
      </c>
      <c r="MG31" s="11">
        <f t="shared" si="92"/>
        <v>0</v>
      </c>
      <c r="MH31" s="11">
        <f t="shared" si="6"/>
        <v>22868.25</v>
      </c>
    </row>
    <row r="32" spans="1:346" ht="24.95" hidden="1" customHeight="1" x14ac:dyDescent="0.25">
      <c r="A32" s="14">
        <v>15.7</v>
      </c>
      <c r="B32" s="1" t="s">
        <v>359</v>
      </c>
      <c r="C32" s="10">
        <v>5000</v>
      </c>
      <c r="D32" s="10"/>
      <c r="E32" s="10">
        <v>1200</v>
      </c>
      <c r="F32" s="10">
        <v>350</v>
      </c>
      <c r="G32" s="10">
        <v>5000</v>
      </c>
      <c r="H32" s="10">
        <v>1000</v>
      </c>
      <c r="I32" s="10">
        <v>2200</v>
      </c>
      <c r="J32" s="10">
        <v>1000</v>
      </c>
      <c r="K32" s="10">
        <v>50</v>
      </c>
      <c r="L32" s="10">
        <v>20</v>
      </c>
      <c r="M32" s="10"/>
      <c r="N32" s="10"/>
      <c r="O32" s="10">
        <v>2</v>
      </c>
      <c r="P32" s="10">
        <v>5</v>
      </c>
      <c r="Q32" s="10">
        <v>2</v>
      </c>
      <c r="R32" s="10">
        <v>5</v>
      </c>
      <c r="S32" s="10">
        <v>60</v>
      </c>
      <c r="T32" s="10"/>
      <c r="U32" s="10"/>
      <c r="V32" s="10">
        <v>450</v>
      </c>
      <c r="W32" s="10">
        <v>100</v>
      </c>
      <c r="X32" s="10">
        <v>5</v>
      </c>
      <c r="Y32" s="10">
        <v>100</v>
      </c>
      <c r="Z32" s="10"/>
      <c r="AA32" s="10"/>
      <c r="AB32" s="10">
        <v>20</v>
      </c>
      <c r="AC32" s="10">
        <v>7000</v>
      </c>
      <c r="AD32" s="10">
        <v>250</v>
      </c>
      <c r="AE32" s="10">
        <v>100</v>
      </c>
      <c r="AF32" s="10"/>
      <c r="AG32" s="10">
        <v>50</v>
      </c>
      <c r="AH32" s="10"/>
      <c r="AI32" s="10"/>
      <c r="AJ32" s="10">
        <v>200</v>
      </c>
      <c r="AK32" s="10">
        <v>300</v>
      </c>
      <c r="AL32" s="10">
        <v>300</v>
      </c>
      <c r="AM32" s="10"/>
      <c r="AN32" s="10">
        <v>5</v>
      </c>
      <c r="AO32" s="10"/>
      <c r="AP32" s="10">
        <v>10</v>
      </c>
      <c r="AQ32" s="10">
        <v>2000</v>
      </c>
      <c r="AR32" s="10">
        <v>20</v>
      </c>
      <c r="AS32" s="10">
        <v>24</v>
      </c>
      <c r="AT32" s="10"/>
      <c r="AU32" s="10">
        <v>50</v>
      </c>
      <c r="AV32" s="10">
        <v>20</v>
      </c>
      <c r="AW32" s="10"/>
      <c r="AX32" s="10"/>
      <c r="AY32" s="10">
        <v>60</v>
      </c>
      <c r="AZ32" s="10">
        <v>20</v>
      </c>
      <c r="BA32" s="10"/>
      <c r="BB32" s="10"/>
      <c r="BC32" s="10">
        <v>30</v>
      </c>
      <c r="BD32" s="10"/>
      <c r="BE32" s="10">
        <v>20</v>
      </c>
      <c r="BF32" s="10">
        <v>10</v>
      </c>
      <c r="BG32" s="10"/>
      <c r="BH32" s="10">
        <v>10</v>
      </c>
      <c r="BI32" s="10"/>
      <c r="BJ32" s="10">
        <v>20</v>
      </c>
      <c r="BK32" s="10">
        <v>30</v>
      </c>
      <c r="BL32" s="10"/>
      <c r="BM32" s="10"/>
      <c r="BN32" s="10">
        <v>50</v>
      </c>
      <c r="BO32" s="10"/>
      <c r="BP32" s="10">
        <v>250</v>
      </c>
      <c r="BQ32" s="10"/>
      <c r="BR32" s="10">
        <v>240</v>
      </c>
      <c r="BS32" s="10"/>
      <c r="BT32" s="10">
        <v>100</v>
      </c>
      <c r="BU32" s="10">
        <v>60</v>
      </c>
      <c r="BV32" s="10">
        <v>200</v>
      </c>
      <c r="BW32" s="10"/>
      <c r="BX32" s="10">
        <v>20</v>
      </c>
      <c r="BY32" s="10">
        <v>150</v>
      </c>
      <c r="BZ32" s="10"/>
      <c r="CA32" s="10">
        <v>5</v>
      </c>
      <c r="CB32" s="10"/>
      <c r="CC32" s="10">
        <v>20</v>
      </c>
      <c r="CD32" s="10">
        <v>300</v>
      </c>
      <c r="CE32" s="10">
        <v>25</v>
      </c>
      <c r="CF32" s="10">
        <v>100</v>
      </c>
      <c r="CG32" s="10"/>
      <c r="CH32" s="10">
        <v>10</v>
      </c>
      <c r="CI32" s="10"/>
      <c r="CJ32" s="10">
        <v>20</v>
      </c>
      <c r="CK32" s="10">
        <v>25</v>
      </c>
      <c r="CL32" s="10">
        <v>20</v>
      </c>
      <c r="CM32" s="10"/>
      <c r="CN32" s="10">
        <v>200</v>
      </c>
      <c r="CO32" s="10">
        <v>25</v>
      </c>
      <c r="CP32" s="10">
        <v>50</v>
      </c>
      <c r="CQ32" s="10"/>
      <c r="CR32" s="10"/>
      <c r="CS32" s="10"/>
      <c r="CT32" s="10"/>
      <c r="CU32" s="10">
        <v>100</v>
      </c>
      <c r="CV32" s="10">
        <v>60</v>
      </c>
      <c r="CW32" s="10">
        <v>40</v>
      </c>
      <c r="CX32" s="10"/>
      <c r="CY32" s="10">
        <v>30</v>
      </c>
      <c r="CZ32" s="10"/>
      <c r="DA32" s="10"/>
      <c r="DB32" s="10"/>
      <c r="DC32" s="10">
        <v>50</v>
      </c>
      <c r="DD32" s="10"/>
      <c r="DE32" s="10"/>
      <c r="DF32" s="10">
        <v>100</v>
      </c>
      <c r="DG32" s="10"/>
      <c r="DH32" s="10">
        <v>20</v>
      </c>
      <c r="DI32" s="10">
        <v>20</v>
      </c>
      <c r="DJ32" s="10">
        <v>15</v>
      </c>
      <c r="DK32" s="10">
        <v>30</v>
      </c>
      <c r="DL32" s="10">
        <v>240</v>
      </c>
      <c r="DM32" s="10">
        <v>10</v>
      </c>
      <c r="DN32" s="10">
        <v>300</v>
      </c>
      <c r="DO32" s="10">
        <v>100</v>
      </c>
      <c r="DP32" s="10">
        <v>10</v>
      </c>
      <c r="DQ32" s="10">
        <v>20</v>
      </c>
      <c r="DR32" s="10">
        <v>500</v>
      </c>
      <c r="DS32" s="10">
        <v>500</v>
      </c>
      <c r="DT32" s="10"/>
      <c r="DU32" s="10"/>
      <c r="DV32" s="10">
        <v>50</v>
      </c>
      <c r="DW32" s="10">
        <v>10</v>
      </c>
      <c r="DX32" s="10"/>
      <c r="DY32" s="10">
        <v>5</v>
      </c>
      <c r="DZ32" s="10">
        <v>6</v>
      </c>
      <c r="EA32" s="10">
        <v>10</v>
      </c>
      <c r="EB32" s="10"/>
      <c r="EC32" s="10">
        <v>5</v>
      </c>
      <c r="ED32" s="10">
        <v>510</v>
      </c>
      <c r="EE32" s="10">
        <v>300</v>
      </c>
      <c r="EF32" s="10">
        <v>20</v>
      </c>
      <c r="EG32" s="10">
        <v>50</v>
      </c>
      <c r="EH32" s="10"/>
      <c r="EI32" s="10"/>
      <c r="EJ32" s="10"/>
      <c r="EK32" s="10">
        <v>500</v>
      </c>
      <c r="EL32" s="10">
        <v>10</v>
      </c>
      <c r="EM32" s="10">
        <v>100</v>
      </c>
      <c r="EN32" s="10">
        <v>30</v>
      </c>
      <c r="EO32" s="10">
        <v>6</v>
      </c>
      <c r="EP32" s="10">
        <v>200</v>
      </c>
      <c r="EQ32" s="10"/>
      <c r="ER32" s="10">
        <v>100</v>
      </c>
      <c r="ES32" s="10"/>
      <c r="ET32" s="10"/>
      <c r="EU32" s="10">
        <v>100</v>
      </c>
      <c r="EV32" s="10"/>
      <c r="EW32" s="10">
        <v>15</v>
      </c>
      <c r="EX32" s="10">
        <v>20</v>
      </c>
      <c r="EY32" s="10"/>
      <c r="EZ32" s="10">
        <v>10</v>
      </c>
      <c r="FA32" s="10">
        <v>2</v>
      </c>
      <c r="FB32" s="10">
        <v>60</v>
      </c>
      <c r="FC32" s="10">
        <v>20</v>
      </c>
      <c r="FD32" s="10">
        <v>1000</v>
      </c>
      <c r="FE32" s="10"/>
      <c r="FF32" s="10">
        <v>60</v>
      </c>
      <c r="FG32" s="10"/>
      <c r="FH32" s="10"/>
      <c r="FI32" s="10">
        <v>30</v>
      </c>
      <c r="FJ32" s="10">
        <v>50</v>
      </c>
      <c r="FK32" s="10">
        <v>10</v>
      </c>
      <c r="FL32" s="10">
        <v>50</v>
      </c>
      <c r="FM32" s="10"/>
      <c r="FN32" s="10"/>
      <c r="FO32" s="10">
        <v>100</v>
      </c>
      <c r="FP32" s="10">
        <v>10</v>
      </c>
      <c r="FQ32" s="10">
        <v>120</v>
      </c>
      <c r="FR32" s="10">
        <v>10</v>
      </c>
      <c r="FS32" s="10"/>
      <c r="FT32" s="10"/>
      <c r="FU32" s="10"/>
      <c r="FV32" s="10">
        <v>60</v>
      </c>
      <c r="FW32" s="10"/>
      <c r="FX32" s="10">
        <v>15</v>
      </c>
      <c r="FY32" s="10">
        <v>80</v>
      </c>
      <c r="FZ32" s="10"/>
      <c r="GA32" s="10">
        <v>20</v>
      </c>
      <c r="GB32" s="10"/>
      <c r="GC32" s="10">
        <v>70</v>
      </c>
      <c r="GD32" s="10"/>
      <c r="GE32" s="10"/>
      <c r="GF32" s="10"/>
      <c r="GG32" s="10">
        <v>20</v>
      </c>
      <c r="GH32" s="10"/>
      <c r="GI32" s="10">
        <v>10</v>
      </c>
      <c r="GJ32" s="10"/>
      <c r="GK32" s="10">
        <v>200</v>
      </c>
      <c r="GL32" s="10"/>
      <c r="GM32" s="10"/>
      <c r="GN32" s="10">
        <v>180</v>
      </c>
      <c r="GO32" s="10">
        <v>10</v>
      </c>
      <c r="GP32" s="10"/>
      <c r="GQ32" s="10">
        <v>5</v>
      </c>
      <c r="GR32" s="10">
        <v>20</v>
      </c>
      <c r="GS32" s="10">
        <v>5</v>
      </c>
      <c r="GT32" s="10">
        <v>40</v>
      </c>
      <c r="GU32" s="10">
        <v>50</v>
      </c>
      <c r="GV32" s="10">
        <v>100</v>
      </c>
      <c r="GW32" s="10"/>
      <c r="GX32" s="10">
        <v>200</v>
      </c>
      <c r="GY32" s="10">
        <v>20</v>
      </c>
      <c r="GZ32" s="10">
        <v>50</v>
      </c>
      <c r="HA32" s="10">
        <v>20</v>
      </c>
      <c r="HB32" s="10"/>
      <c r="HC32" s="10">
        <v>10</v>
      </c>
      <c r="HD32" s="10">
        <v>200</v>
      </c>
      <c r="HE32" s="10">
        <v>20</v>
      </c>
      <c r="HF32" s="10">
        <v>100</v>
      </c>
      <c r="HG32" s="10">
        <v>0</v>
      </c>
      <c r="HH32" s="10"/>
      <c r="HI32" s="10">
        <v>20</v>
      </c>
      <c r="HJ32" s="10">
        <v>200</v>
      </c>
      <c r="HK32" s="10">
        <v>60</v>
      </c>
      <c r="HL32" s="10">
        <v>20</v>
      </c>
      <c r="HM32" s="10">
        <v>200</v>
      </c>
      <c r="HN32" s="10"/>
      <c r="HO32" s="10"/>
      <c r="HP32" s="10">
        <v>100</v>
      </c>
      <c r="HQ32" s="10"/>
      <c r="HR32" s="10">
        <v>20</v>
      </c>
      <c r="HS32" s="10">
        <v>50</v>
      </c>
      <c r="HT32" s="10">
        <v>200</v>
      </c>
      <c r="HU32" s="10"/>
      <c r="HV32" s="10"/>
      <c r="HW32" s="10">
        <v>20</v>
      </c>
      <c r="HX32" s="10"/>
      <c r="HY32" s="10">
        <v>12</v>
      </c>
      <c r="HZ32" s="10"/>
      <c r="IA32" s="10"/>
      <c r="IB32" s="10"/>
      <c r="IC32" s="10">
        <v>20</v>
      </c>
      <c r="ID32" s="10">
        <v>50</v>
      </c>
      <c r="IE32" s="10">
        <v>10</v>
      </c>
      <c r="IF32" s="10">
        <v>20</v>
      </c>
      <c r="IG32" s="10">
        <v>100</v>
      </c>
      <c r="IH32" s="10">
        <v>4</v>
      </c>
      <c r="II32" s="10">
        <v>100</v>
      </c>
      <c r="IJ32" s="10">
        <v>10</v>
      </c>
      <c r="IK32" s="10">
        <v>10</v>
      </c>
      <c r="IL32" s="10"/>
      <c r="IM32" s="10"/>
      <c r="IN32" s="10"/>
      <c r="IO32" s="10"/>
      <c r="IP32" s="10"/>
      <c r="IQ32" s="10">
        <v>5</v>
      </c>
      <c r="IR32" s="10">
        <v>6</v>
      </c>
      <c r="IS32" s="10"/>
      <c r="IT32" s="10">
        <v>30</v>
      </c>
      <c r="IU32" s="10"/>
      <c r="IV32" s="10">
        <v>10</v>
      </c>
      <c r="IW32" s="10"/>
      <c r="IX32" s="10">
        <v>20</v>
      </c>
      <c r="IY32" s="10"/>
      <c r="IZ32" s="10">
        <v>5</v>
      </c>
      <c r="JA32" s="10">
        <v>7</v>
      </c>
      <c r="JB32" s="10">
        <v>10</v>
      </c>
      <c r="JC32" s="10"/>
      <c r="JD32" s="10"/>
      <c r="JE32" s="10">
        <v>15</v>
      </c>
      <c r="JF32" s="10">
        <v>10</v>
      </c>
      <c r="JG32" s="10">
        <v>10</v>
      </c>
      <c r="JH32" s="10"/>
      <c r="JI32" s="10">
        <v>10</v>
      </c>
      <c r="JJ32" s="10"/>
      <c r="JK32" s="10"/>
      <c r="JL32" s="10"/>
      <c r="JM32" s="10">
        <v>4</v>
      </c>
      <c r="JN32" s="10"/>
      <c r="JO32" s="10"/>
      <c r="JP32" s="10"/>
      <c r="JQ32" s="10"/>
      <c r="JR32" s="10">
        <v>400</v>
      </c>
      <c r="JS32" s="10">
        <v>1000</v>
      </c>
      <c r="JT32" s="10">
        <v>8000</v>
      </c>
      <c r="JU32" s="10">
        <v>2500</v>
      </c>
      <c r="JV32" s="10">
        <v>33000</v>
      </c>
      <c r="JW32" s="10">
        <v>17632</v>
      </c>
      <c r="JX32" s="10">
        <v>18000</v>
      </c>
      <c r="JY32" s="10"/>
      <c r="JZ32" s="10">
        <v>150</v>
      </c>
      <c r="KA32" s="10">
        <v>100</v>
      </c>
      <c r="KB32" s="10"/>
      <c r="KC32" s="10">
        <v>30</v>
      </c>
      <c r="KD32" s="10">
        <v>12000</v>
      </c>
      <c r="KE32" s="10">
        <v>3000</v>
      </c>
      <c r="KF32" s="10">
        <v>9000</v>
      </c>
      <c r="KG32" s="10">
        <v>20000</v>
      </c>
      <c r="KH32" s="10">
        <v>500</v>
      </c>
      <c r="KI32" s="10">
        <v>15000</v>
      </c>
      <c r="KJ32" s="10">
        <v>500</v>
      </c>
      <c r="KK32" s="10">
        <v>5000</v>
      </c>
      <c r="KL32" s="10">
        <v>1200</v>
      </c>
      <c r="KM32" s="10">
        <v>2000</v>
      </c>
      <c r="KN32" s="10">
        <v>500</v>
      </c>
      <c r="KO32" s="10">
        <v>3775</v>
      </c>
      <c r="KP32" s="10">
        <v>500</v>
      </c>
      <c r="KQ32" s="10"/>
      <c r="KR32" s="10">
        <v>1500</v>
      </c>
      <c r="KS32" s="10">
        <v>1000</v>
      </c>
      <c r="KT32" s="10">
        <v>10</v>
      </c>
      <c r="KU32" s="10"/>
      <c r="KV32" s="10"/>
      <c r="KW32" s="10">
        <v>1500</v>
      </c>
      <c r="KX32" s="10">
        <v>3500</v>
      </c>
      <c r="KY32" s="10"/>
      <c r="KZ32" s="10">
        <v>200</v>
      </c>
      <c r="LA32" s="10">
        <v>299</v>
      </c>
      <c r="LB32" s="10">
        <v>600</v>
      </c>
      <c r="LC32" s="10">
        <v>5074</v>
      </c>
      <c r="LD32" s="10">
        <v>500</v>
      </c>
      <c r="LE32" s="10">
        <v>1200</v>
      </c>
      <c r="LF32" s="10">
        <v>1500</v>
      </c>
      <c r="LG32" s="10">
        <v>1000</v>
      </c>
      <c r="LH32" s="10">
        <v>1400</v>
      </c>
      <c r="LI32" s="10">
        <v>2000</v>
      </c>
      <c r="LJ32" s="10">
        <v>960</v>
      </c>
      <c r="LK32" s="10">
        <v>2500</v>
      </c>
      <c r="LL32" s="10">
        <v>4000</v>
      </c>
      <c r="LM32" s="10">
        <v>700</v>
      </c>
      <c r="LN32" s="10">
        <v>1800</v>
      </c>
      <c r="LO32" s="10">
        <v>700</v>
      </c>
      <c r="LP32" s="10">
        <v>2500</v>
      </c>
      <c r="LQ32" s="10">
        <v>5000</v>
      </c>
      <c r="LR32" s="10">
        <v>1200</v>
      </c>
      <c r="LS32" s="10">
        <v>600</v>
      </c>
      <c r="LT32" s="10">
        <v>250</v>
      </c>
      <c r="LU32" s="10">
        <v>300</v>
      </c>
      <c r="LV32" s="10">
        <v>6000</v>
      </c>
      <c r="LW32" s="10">
        <v>500</v>
      </c>
      <c r="LX32" s="10">
        <v>1500</v>
      </c>
      <c r="LY32" s="10">
        <v>3000</v>
      </c>
      <c r="LZ32" s="10">
        <v>500</v>
      </c>
      <c r="MA32" s="10">
        <v>6000</v>
      </c>
      <c r="MB32" s="10">
        <v>2000</v>
      </c>
      <c r="MC32" s="10">
        <v>400</v>
      </c>
      <c r="MD32" s="10">
        <v>800</v>
      </c>
      <c r="ME32" s="10">
        <v>2000</v>
      </c>
      <c r="MF32" s="10">
        <v>4000</v>
      </c>
      <c r="MG32" s="10">
        <v>500</v>
      </c>
      <c r="MH32" s="10">
        <f t="shared" si="6"/>
        <v>260345</v>
      </c>
    </row>
    <row r="33" spans="1:346" s="7" customFormat="1" ht="24.95" hidden="1" customHeight="1" x14ac:dyDescent="0.25">
      <c r="A33" s="14">
        <v>16.2</v>
      </c>
      <c r="B33" s="6" t="s">
        <v>359</v>
      </c>
      <c r="C33" s="11">
        <f>(C32/12)*9</f>
        <v>3750</v>
      </c>
      <c r="D33" s="11">
        <f t="shared" ref="D33:BO33" si="93">(D32/12)*9</f>
        <v>0</v>
      </c>
      <c r="E33" s="11">
        <f t="shared" si="93"/>
        <v>900</v>
      </c>
      <c r="F33" s="11">
        <f t="shared" si="93"/>
        <v>262.5</v>
      </c>
      <c r="G33" s="11">
        <f t="shared" si="93"/>
        <v>3750</v>
      </c>
      <c r="H33" s="11">
        <f t="shared" si="93"/>
        <v>750</v>
      </c>
      <c r="I33" s="11">
        <f t="shared" si="93"/>
        <v>1650</v>
      </c>
      <c r="J33" s="11">
        <f t="shared" si="93"/>
        <v>750</v>
      </c>
      <c r="K33" s="11">
        <f t="shared" si="93"/>
        <v>37.5</v>
      </c>
      <c r="L33" s="11">
        <f t="shared" si="93"/>
        <v>15</v>
      </c>
      <c r="M33" s="11">
        <f t="shared" si="93"/>
        <v>0</v>
      </c>
      <c r="N33" s="11">
        <f t="shared" si="93"/>
        <v>0</v>
      </c>
      <c r="O33" s="11">
        <f t="shared" si="93"/>
        <v>1.5</v>
      </c>
      <c r="P33" s="11">
        <f t="shared" si="93"/>
        <v>3.75</v>
      </c>
      <c r="Q33" s="11">
        <f t="shared" si="93"/>
        <v>1.5</v>
      </c>
      <c r="R33" s="11">
        <f t="shared" si="93"/>
        <v>3.75</v>
      </c>
      <c r="S33" s="11">
        <f t="shared" si="93"/>
        <v>45</v>
      </c>
      <c r="T33" s="11">
        <f t="shared" si="93"/>
        <v>0</v>
      </c>
      <c r="U33" s="11">
        <f t="shared" si="93"/>
        <v>0</v>
      </c>
      <c r="V33" s="11">
        <f t="shared" si="93"/>
        <v>337.5</v>
      </c>
      <c r="W33" s="11">
        <f t="shared" si="93"/>
        <v>75</v>
      </c>
      <c r="X33" s="11">
        <f t="shared" si="93"/>
        <v>3.75</v>
      </c>
      <c r="Y33" s="11">
        <f t="shared" si="93"/>
        <v>75</v>
      </c>
      <c r="Z33" s="11">
        <f t="shared" si="93"/>
        <v>0</v>
      </c>
      <c r="AA33" s="11">
        <f t="shared" si="93"/>
        <v>0</v>
      </c>
      <c r="AB33" s="11">
        <f t="shared" si="93"/>
        <v>15</v>
      </c>
      <c r="AC33" s="11">
        <f t="shared" si="93"/>
        <v>5250</v>
      </c>
      <c r="AD33" s="11">
        <f t="shared" si="93"/>
        <v>187.5</v>
      </c>
      <c r="AE33" s="11">
        <f t="shared" si="93"/>
        <v>75</v>
      </c>
      <c r="AF33" s="11">
        <f t="shared" si="93"/>
        <v>0</v>
      </c>
      <c r="AG33" s="11">
        <f t="shared" si="93"/>
        <v>37.5</v>
      </c>
      <c r="AH33" s="11">
        <f t="shared" si="93"/>
        <v>0</v>
      </c>
      <c r="AI33" s="11">
        <f t="shared" si="93"/>
        <v>0</v>
      </c>
      <c r="AJ33" s="11">
        <f t="shared" si="93"/>
        <v>150</v>
      </c>
      <c r="AK33" s="11">
        <f t="shared" si="93"/>
        <v>225</v>
      </c>
      <c r="AL33" s="11">
        <f t="shared" si="93"/>
        <v>225</v>
      </c>
      <c r="AM33" s="11">
        <f t="shared" si="93"/>
        <v>0</v>
      </c>
      <c r="AN33" s="11">
        <f t="shared" si="93"/>
        <v>3.75</v>
      </c>
      <c r="AO33" s="11">
        <f t="shared" si="93"/>
        <v>0</v>
      </c>
      <c r="AP33" s="11">
        <f t="shared" si="93"/>
        <v>7.5</v>
      </c>
      <c r="AQ33" s="11">
        <f t="shared" si="93"/>
        <v>1500</v>
      </c>
      <c r="AR33" s="11">
        <f t="shared" si="93"/>
        <v>15</v>
      </c>
      <c r="AS33" s="11">
        <f t="shared" si="93"/>
        <v>18</v>
      </c>
      <c r="AT33" s="11">
        <f t="shared" si="93"/>
        <v>0</v>
      </c>
      <c r="AU33" s="11">
        <f t="shared" si="93"/>
        <v>37.5</v>
      </c>
      <c r="AV33" s="11">
        <f t="shared" si="93"/>
        <v>15</v>
      </c>
      <c r="AW33" s="11">
        <f t="shared" si="93"/>
        <v>0</v>
      </c>
      <c r="AX33" s="11">
        <f t="shared" si="93"/>
        <v>0</v>
      </c>
      <c r="AY33" s="11">
        <f t="shared" si="93"/>
        <v>45</v>
      </c>
      <c r="AZ33" s="11">
        <f t="shared" si="93"/>
        <v>15</v>
      </c>
      <c r="BA33" s="11">
        <f t="shared" si="93"/>
        <v>0</v>
      </c>
      <c r="BB33" s="11">
        <f t="shared" si="93"/>
        <v>0</v>
      </c>
      <c r="BC33" s="11">
        <f t="shared" si="93"/>
        <v>22.5</v>
      </c>
      <c r="BD33" s="11">
        <f t="shared" si="93"/>
        <v>0</v>
      </c>
      <c r="BE33" s="11">
        <f t="shared" si="93"/>
        <v>15</v>
      </c>
      <c r="BF33" s="11">
        <f t="shared" si="93"/>
        <v>7.5</v>
      </c>
      <c r="BG33" s="11">
        <f t="shared" si="93"/>
        <v>0</v>
      </c>
      <c r="BH33" s="11">
        <f t="shared" si="93"/>
        <v>7.5</v>
      </c>
      <c r="BI33" s="11">
        <f t="shared" si="93"/>
        <v>0</v>
      </c>
      <c r="BJ33" s="11">
        <f t="shared" si="93"/>
        <v>15</v>
      </c>
      <c r="BK33" s="11">
        <f t="shared" si="93"/>
        <v>22.5</v>
      </c>
      <c r="BL33" s="11">
        <f t="shared" si="93"/>
        <v>0</v>
      </c>
      <c r="BM33" s="11">
        <f t="shared" si="93"/>
        <v>0</v>
      </c>
      <c r="BN33" s="11">
        <f t="shared" si="93"/>
        <v>37.5</v>
      </c>
      <c r="BO33" s="11">
        <f t="shared" si="93"/>
        <v>0</v>
      </c>
      <c r="BP33" s="11">
        <f t="shared" ref="BP33:EA33" si="94">(BP32/12)*9</f>
        <v>187.5</v>
      </c>
      <c r="BQ33" s="11">
        <f t="shared" si="94"/>
        <v>0</v>
      </c>
      <c r="BR33" s="11">
        <f t="shared" si="94"/>
        <v>180</v>
      </c>
      <c r="BS33" s="11">
        <f t="shared" si="94"/>
        <v>0</v>
      </c>
      <c r="BT33" s="11">
        <f t="shared" si="94"/>
        <v>75</v>
      </c>
      <c r="BU33" s="11">
        <f t="shared" si="94"/>
        <v>45</v>
      </c>
      <c r="BV33" s="11">
        <f t="shared" si="94"/>
        <v>150</v>
      </c>
      <c r="BW33" s="11">
        <f t="shared" si="94"/>
        <v>0</v>
      </c>
      <c r="BX33" s="11">
        <f t="shared" si="94"/>
        <v>15</v>
      </c>
      <c r="BY33" s="11">
        <f t="shared" si="94"/>
        <v>112.5</v>
      </c>
      <c r="BZ33" s="11">
        <f t="shared" si="94"/>
        <v>0</v>
      </c>
      <c r="CA33" s="11">
        <f t="shared" si="94"/>
        <v>3.75</v>
      </c>
      <c r="CB33" s="11">
        <f t="shared" si="94"/>
        <v>0</v>
      </c>
      <c r="CC33" s="11">
        <f t="shared" si="94"/>
        <v>15</v>
      </c>
      <c r="CD33" s="11">
        <f t="shared" si="94"/>
        <v>225</v>
      </c>
      <c r="CE33" s="11">
        <f t="shared" si="94"/>
        <v>18.75</v>
      </c>
      <c r="CF33" s="11">
        <f t="shared" si="94"/>
        <v>75</v>
      </c>
      <c r="CG33" s="11">
        <f t="shared" si="94"/>
        <v>0</v>
      </c>
      <c r="CH33" s="11">
        <f t="shared" si="94"/>
        <v>7.5</v>
      </c>
      <c r="CI33" s="11">
        <f t="shared" si="94"/>
        <v>0</v>
      </c>
      <c r="CJ33" s="11">
        <f t="shared" si="94"/>
        <v>15</v>
      </c>
      <c r="CK33" s="11">
        <f t="shared" si="94"/>
        <v>18.75</v>
      </c>
      <c r="CL33" s="11">
        <f t="shared" si="94"/>
        <v>15</v>
      </c>
      <c r="CM33" s="11">
        <f t="shared" si="94"/>
        <v>0</v>
      </c>
      <c r="CN33" s="11">
        <f t="shared" si="94"/>
        <v>150</v>
      </c>
      <c r="CO33" s="11">
        <f t="shared" si="94"/>
        <v>18.75</v>
      </c>
      <c r="CP33" s="11">
        <f t="shared" si="94"/>
        <v>37.5</v>
      </c>
      <c r="CQ33" s="11">
        <f t="shared" si="94"/>
        <v>0</v>
      </c>
      <c r="CR33" s="11">
        <f t="shared" si="94"/>
        <v>0</v>
      </c>
      <c r="CS33" s="11">
        <f t="shared" si="94"/>
        <v>0</v>
      </c>
      <c r="CT33" s="11">
        <f t="shared" si="94"/>
        <v>0</v>
      </c>
      <c r="CU33" s="11">
        <f t="shared" si="94"/>
        <v>75</v>
      </c>
      <c r="CV33" s="11">
        <f t="shared" si="94"/>
        <v>45</v>
      </c>
      <c r="CW33" s="11">
        <f t="shared" si="94"/>
        <v>30</v>
      </c>
      <c r="CX33" s="11">
        <f t="shared" si="94"/>
        <v>0</v>
      </c>
      <c r="CY33" s="11">
        <f t="shared" si="94"/>
        <v>22.5</v>
      </c>
      <c r="CZ33" s="11">
        <f t="shared" si="94"/>
        <v>0</v>
      </c>
      <c r="DA33" s="11">
        <f t="shared" si="94"/>
        <v>0</v>
      </c>
      <c r="DB33" s="11">
        <f t="shared" si="94"/>
        <v>0</v>
      </c>
      <c r="DC33" s="11">
        <f t="shared" si="94"/>
        <v>37.5</v>
      </c>
      <c r="DD33" s="11">
        <f t="shared" si="94"/>
        <v>0</v>
      </c>
      <c r="DE33" s="11">
        <f t="shared" si="94"/>
        <v>0</v>
      </c>
      <c r="DF33" s="11">
        <f t="shared" si="94"/>
        <v>75</v>
      </c>
      <c r="DG33" s="11">
        <f t="shared" si="94"/>
        <v>0</v>
      </c>
      <c r="DH33" s="11">
        <f t="shared" si="94"/>
        <v>15</v>
      </c>
      <c r="DI33" s="11">
        <f t="shared" si="94"/>
        <v>15</v>
      </c>
      <c r="DJ33" s="11">
        <f t="shared" si="94"/>
        <v>11.25</v>
      </c>
      <c r="DK33" s="11">
        <f t="shared" si="94"/>
        <v>22.5</v>
      </c>
      <c r="DL33" s="11">
        <f t="shared" si="94"/>
        <v>180</v>
      </c>
      <c r="DM33" s="11">
        <f t="shared" si="94"/>
        <v>7.5</v>
      </c>
      <c r="DN33" s="11">
        <f t="shared" si="94"/>
        <v>225</v>
      </c>
      <c r="DO33" s="11">
        <f t="shared" si="94"/>
        <v>75</v>
      </c>
      <c r="DP33" s="11">
        <f t="shared" si="94"/>
        <v>7.5</v>
      </c>
      <c r="DQ33" s="11">
        <f t="shared" si="94"/>
        <v>15</v>
      </c>
      <c r="DR33" s="11">
        <f t="shared" si="94"/>
        <v>375</v>
      </c>
      <c r="DS33" s="11">
        <f t="shared" si="94"/>
        <v>375</v>
      </c>
      <c r="DT33" s="11">
        <f t="shared" si="94"/>
        <v>0</v>
      </c>
      <c r="DU33" s="11">
        <f t="shared" si="94"/>
        <v>0</v>
      </c>
      <c r="DV33" s="11">
        <f t="shared" si="94"/>
        <v>37.5</v>
      </c>
      <c r="DW33" s="11">
        <f t="shared" si="94"/>
        <v>7.5</v>
      </c>
      <c r="DX33" s="11">
        <f t="shared" si="94"/>
        <v>0</v>
      </c>
      <c r="DY33" s="11">
        <f t="shared" si="94"/>
        <v>3.75</v>
      </c>
      <c r="DZ33" s="11">
        <f t="shared" si="94"/>
        <v>4.5</v>
      </c>
      <c r="EA33" s="11">
        <f t="shared" si="94"/>
        <v>7.5</v>
      </c>
      <c r="EB33" s="11">
        <f t="shared" ref="EB33:GM33" si="95">(EB32/12)*9</f>
        <v>0</v>
      </c>
      <c r="EC33" s="11">
        <f t="shared" si="95"/>
        <v>3.75</v>
      </c>
      <c r="ED33" s="11">
        <f t="shared" si="95"/>
        <v>382.5</v>
      </c>
      <c r="EE33" s="11">
        <f t="shared" si="95"/>
        <v>225</v>
      </c>
      <c r="EF33" s="11">
        <f t="shared" si="95"/>
        <v>15</v>
      </c>
      <c r="EG33" s="11">
        <f t="shared" si="95"/>
        <v>37.5</v>
      </c>
      <c r="EH33" s="11">
        <f t="shared" si="95"/>
        <v>0</v>
      </c>
      <c r="EI33" s="11">
        <f t="shared" si="95"/>
        <v>0</v>
      </c>
      <c r="EJ33" s="11">
        <f t="shared" si="95"/>
        <v>0</v>
      </c>
      <c r="EK33" s="11">
        <f t="shared" si="95"/>
        <v>375</v>
      </c>
      <c r="EL33" s="11">
        <f t="shared" si="95"/>
        <v>7.5</v>
      </c>
      <c r="EM33" s="11">
        <f t="shared" si="95"/>
        <v>75</v>
      </c>
      <c r="EN33" s="11">
        <f t="shared" si="95"/>
        <v>22.5</v>
      </c>
      <c r="EO33" s="11">
        <f t="shared" si="95"/>
        <v>4.5</v>
      </c>
      <c r="EP33" s="11">
        <f t="shared" si="95"/>
        <v>150</v>
      </c>
      <c r="EQ33" s="11">
        <f t="shared" si="95"/>
        <v>0</v>
      </c>
      <c r="ER33" s="11">
        <f t="shared" si="95"/>
        <v>75</v>
      </c>
      <c r="ES33" s="11">
        <f t="shared" si="95"/>
        <v>0</v>
      </c>
      <c r="ET33" s="11">
        <f t="shared" si="95"/>
        <v>0</v>
      </c>
      <c r="EU33" s="11">
        <f t="shared" si="95"/>
        <v>75</v>
      </c>
      <c r="EV33" s="11">
        <f t="shared" si="95"/>
        <v>0</v>
      </c>
      <c r="EW33" s="11">
        <f t="shared" si="95"/>
        <v>11.25</v>
      </c>
      <c r="EX33" s="11">
        <f t="shared" si="95"/>
        <v>15</v>
      </c>
      <c r="EY33" s="11">
        <f t="shared" si="95"/>
        <v>0</v>
      </c>
      <c r="EZ33" s="11">
        <f t="shared" si="95"/>
        <v>7.5</v>
      </c>
      <c r="FA33" s="11">
        <f t="shared" si="95"/>
        <v>1.5</v>
      </c>
      <c r="FB33" s="11">
        <f t="shared" si="95"/>
        <v>45</v>
      </c>
      <c r="FC33" s="11">
        <f t="shared" si="95"/>
        <v>15</v>
      </c>
      <c r="FD33" s="11">
        <f t="shared" si="95"/>
        <v>750</v>
      </c>
      <c r="FE33" s="11">
        <f t="shared" si="95"/>
        <v>0</v>
      </c>
      <c r="FF33" s="11">
        <f t="shared" si="95"/>
        <v>45</v>
      </c>
      <c r="FG33" s="11">
        <f t="shared" si="95"/>
        <v>0</v>
      </c>
      <c r="FH33" s="11">
        <f t="shared" si="95"/>
        <v>0</v>
      </c>
      <c r="FI33" s="11">
        <f t="shared" si="95"/>
        <v>22.5</v>
      </c>
      <c r="FJ33" s="11">
        <f t="shared" si="95"/>
        <v>37.5</v>
      </c>
      <c r="FK33" s="11">
        <f t="shared" si="95"/>
        <v>7.5</v>
      </c>
      <c r="FL33" s="11">
        <f t="shared" si="95"/>
        <v>37.5</v>
      </c>
      <c r="FM33" s="11">
        <f t="shared" si="95"/>
        <v>0</v>
      </c>
      <c r="FN33" s="11">
        <f t="shared" si="95"/>
        <v>0</v>
      </c>
      <c r="FO33" s="11">
        <f t="shared" si="95"/>
        <v>75</v>
      </c>
      <c r="FP33" s="11">
        <f t="shared" si="95"/>
        <v>7.5</v>
      </c>
      <c r="FQ33" s="11">
        <f t="shared" si="95"/>
        <v>90</v>
      </c>
      <c r="FR33" s="11">
        <f t="shared" si="95"/>
        <v>7.5</v>
      </c>
      <c r="FS33" s="11">
        <f t="shared" si="95"/>
        <v>0</v>
      </c>
      <c r="FT33" s="11">
        <f t="shared" si="95"/>
        <v>0</v>
      </c>
      <c r="FU33" s="11">
        <f t="shared" si="95"/>
        <v>0</v>
      </c>
      <c r="FV33" s="11">
        <f t="shared" si="95"/>
        <v>45</v>
      </c>
      <c r="FW33" s="11">
        <f t="shared" si="95"/>
        <v>0</v>
      </c>
      <c r="FX33" s="11">
        <f t="shared" si="95"/>
        <v>11.25</v>
      </c>
      <c r="FY33" s="11">
        <f t="shared" si="95"/>
        <v>60</v>
      </c>
      <c r="FZ33" s="11">
        <f t="shared" si="95"/>
        <v>0</v>
      </c>
      <c r="GA33" s="11">
        <f t="shared" si="95"/>
        <v>15</v>
      </c>
      <c r="GB33" s="11">
        <f t="shared" si="95"/>
        <v>0</v>
      </c>
      <c r="GC33" s="11">
        <f t="shared" si="95"/>
        <v>52.5</v>
      </c>
      <c r="GD33" s="11">
        <f t="shared" si="95"/>
        <v>0</v>
      </c>
      <c r="GE33" s="11">
        <f t="shared" si="95"/>
        <v>0</v>
      </c>
      <c r="GF33" s="11">
        <f t="shared" si="95"/>
        <v>0</v>
      </c>
      <c r="GG33" s="11">
        <f t="shared" si="95"/>
        <v>15</v>
      </c>
      <c r="GH33" s="11">
        <f t="shared" si="95"/>
        <v>0</v>
      </c>
      <c r="GI33" s="11">
        <f t="shared" si="95"/>
        <v>7.5</v>
      </c>
      <c r="GJ33" s="11">
        <f t="shared" si="95"/>
        <v>0</v>
      </c>
      <c r="GK33" s="11">
        <f t="shared" si="95"/>
        <v>150</v>
      </c>
      <c r="GL33" s="11">
        <f t="shared" si="95"/>
        <v>0</v>
      </c>
      <c r="GM33" s="11">
        <f t="shared" si="95"/>
        <v>0</v>
      </c>
      <c r="GN33" s="11">
        <f t="shared" ref="GN33:IY33" si="96">(GN32/12)*9</f>
        <v>135</v>
      </c>
      <c r="GO33" s="11">
        <f t="shared" si="96"/>
        <v>7.5</v>
      </c>
      <c r="GP33" s="11">
        <f t="shared" si="96"/>
        <v>0</v>
      </c>
      <c r="GQ33" s="11">
        <f t="shared" si="96"/>
        <v>3.75</v>
      </c>
      <c r="GR33" s="11">
        <f t="shared" si="96"/>
        <v>15</v>
      </c>
      <c r="GS33" s="11">
        <f t="shared" si="96"/>
        <v>3.75</v>
      </c>
      <c r="GT33" s="11">
        <f t="shared" si="96"/>
        <v>30</v>
      </c>
      <c r="GU33" s="11">
        <f t="shared" si="96"/>
        <v>37.5</v>
      </c>
      <c r="GV33" s="11">
        <f t="shared" si="96"/>
        <v>75</v>
      </c>
      <c r="GW33" s="11">
        <f t="shared" si="96"/>
        <v>0</v>
      </c>
      <c r="GX33" s="11">
        <f t="shared" si="96"/>
        <v>150</v>
      </c>
      <c r="GY33" s="11">
        <f t="shared" si="96"/>
        <v>15</v>
      </c>
      <c r="GZ33" s="11">
        <f t="shared" si="96"/>
        <v>37.5</v>
      </c>
      <c r="HA33" s="11">
        <f t="shared" si="96"/>
        <v>15</v>
      </c>
      <c r="HB33" s="11">
        <f t="shared" si="96"/>
        <v>0</v>
      </c>
      <c r="HC33" s="11">
        <f t="shared" si="96"/>
        <v>7.5</v>
      </c>
      <c r="HD33" s="11">
        <f t="shared" si="96"/>
        <v>150</v>
      </c>
      <c r="HE33" s="11">
        <f t="shared" si="96"/>
        <v>15</v>
      </c>
      <c r="HF33" s="11">
        <f t="shared" si="96"/>
        <v>75</v>
      </c>
      <c r="HG33" s="11">
        <f t="shared" si="96"/>
        <v>0</v>
      </c>
      <c r="HH33" s="11">
        <f t="shared" si="96"/>
        <v>0</v>
      </c>
      <c r="HI33" s="11">
        <f t="shared" si="96"/>
        <v>15</v>
      </c>
      <c r="HJ33" s="11">
        <f t="shared" si="96"/>
        <v>150</v>
      </c>
      <c r="HK33" s="11">
        <f t="shared" si="96"/>
        <v>45</v>
      </c>
      <c r="HL33" s="11">
        <f t="shared" si="96"/>
        <v>15</v>
      </c>
      <c r="HM33" s="11">
        <f t="shared" si="96"/>
        <v>150</v>
      </c>
      <c r="HN33" s="11">
        <f t="shared" si="96"/>
        <v>0</v>
      </c>
      <c r="HO33" s="11">
        <f t="shared" si="96"/>
        <v>0</v>
      </c>
      <c r="HP33" s="11">
        <f t="shared" si="96"/>
        <v>75</v>
      </c>
      <c r="HQ33" s="11">
        <f t="shared" si="96"/>
        <v>0</v>
      </c>
      <c r="HR33" s="11">
        <f t="shared" si="96"/>
        <v>15</v>
      </c>
      <c r="HS33" s="11">
        <f t="shared" si="96"/>
        <v>37.5</v>
      </c>
      <c r="HT33" s="11">
        <f t="shared" si="96"/>
        <v>150</v>
      </c>
      <c r="HU33" s="11">
        <f t="shared" si="96"/>
        <v>0</v>
      </c>
      <c r="HV33" s="11">
        <f t="shared" si="96"/>
        <v>0</v>
      </c>
      <c r="HW33" s="11">
        <f t="shared" si="96"/>
        <v>15</v>
      </c>
      <c r="HX33" s="11">
        <f t="shared" si="96"/>
        <v>0</v>
      </c>
      <c r="HY33" s="11">
        <f t="shared" si="96"/>
        <v>9</v>
      </c>
      <c r="HZ33" s="11">
        <f t="shared" si="96"/>
        <v>0</v>
      </c>
      <c r="IA33" s="11">
        <f t="shared" si="96"/>
        <v>0</v>
      </c>
      <c r="IB33" s="11">
        <f t="shared" si="96"/>
        <v>0</v>
      </c>
      <c r="IC33" s="11">
        <f t="shared" si="96"/>
        <v>15</v>
      </c>
      <c r="ID33" s="11">
        <f t="shared" si="96"/>
        <v>37.5</v>
      </c>
      <c r="IE33" s="11">
        <f t="shared" si="96"/>
        <v>7.5</v>
      </c>
      <c r="IF33" s="11">
        <f t="shared" si="96"/>
        <v>15</v>
      </c>
      <c r="IG33" s="11">
        <f t="shared" si="96"/>
        <v>75</v>
      </c>
      <c r="IH33" s="11">
        <f t="shared" si="96"/>
        <v>3</v>
      </c>
      <c r="II33" s="11">
        <f t="shared" si="96"/>
        <v>75</v>
      </c>
      <c r="IJ33" s="11">
        <f t="shared" si="96"/>
        <v>7.5</v>
      </c>
      <c r="IK33" s="11">
        <f t="shared" si="96"/>
        <v>7.5</v>
      </c>
      <c r="IL33" s="11">
        <f t="shared" si="96"/>
        <v>0</v>
      </c>
      <c r="IM33" s="11">
        <f t="shared" si="96"/>
        <v>0</v>
      </c>
      <c r="IN33" s="11">
        <f t="shared" si="96"/>
        <v>0</v>
      </c>
      <c r="IO33" s="11">
        <f t="shared" si="96"/>
        <v>0</v>
      </c>
      <c r="IP33" s="11">
        <f t="shared" si="96"/>
        <v>0</v>
      </c>
      <c r="IQ33" s="11">
        <f t="shared" si="96"/>
        <v>3.75</v>
      </c>
      <c r="IR33" s="11">
        <f t="shared" si="96"/>
        <v>4.5</v>
      </c>
      <c r="IS33" s="11">
        <f t="shared" si="96"/>
        <v>0</v>
      </c>
      <c r="IT33" s="11">
        <f t="shared" si="96"/>
        <v>22.5</v>
      </c>
      <c r="IU33" s="11">
        <f t="shared" si="96"/>
        <v>0</v>
      </c>
      <c r="IV33" s="11">
        <f t="shared" si="96"/>
        <v>7.5</v>
      </c>
      <c r="IW33" s="11">
        <f t="shared" si="96"/>
        <v>0</v>
      </c>
      <c r="IX33" s="11">
        <f t="shared" si="96"/>
        <v>15</v>
      </c>
      <c r="IY33" s="11">
        <f t="shared" si="96"/>
        <v>0</v>
      </c>
      <c r="IZ33" s="11">
        <f t="shared" ref="IZ33:LK33" si="97">(IZ32/12)*9</f>
        <v>3.75</v>
      </c>
      <c r="JA33" s="11">
        <f t="shared" si="97"/>
        <v>5.25</v>
      </c>
      <c r="JB33" s="11">
        <f t="shared" si="97"/>
        <v>7.5</v>
      </c>
      <c r="JC33" s="11">
        <f t="shared" si="97"/>
        <v>0</v>
      </c>
      <c r="JD33" s="11">
        <f t="shared" si="97"/>
        <v>0</v>
      </c>
      <c r="JE33" s="11">
        <f t="shared" si="97"/>
        <v>11.25</v>
      </c>
      <c r="JF33" s="11">
        <f t="shared" si="97"/>
        <v>7.5</v>
      </c>
      <c r="JG33" s="11">
        <f t="shared" si="97"/>
        <v>7.5</v>
      </c>
      <c r="JH33" s="11">
        <f t="shared" si="97"/>
        <v>0</v>
      </c>
      <c r="JI33" s="11">
        <f t="shared" si="97"/>
        <v>7.5</v>
      </c>
      <c r="JJ33" s="11">
        <f t="shared" si="97"/>
        <v>0</v>
      </c>
      <c r="JK33" s="11">
        <f t="shared" si="97"/>
        <v>0</v>
      </c>
      <c r="JL33" s="11">
        <f t="shared" si="97"/>
        <v>0</v>
      </c>
      <c r="JM33" s="11">
        <f t="shared" si="97"/>
        <v>3</v>
      </c>
      <c r="JN33" s="11">
        <f t="shared" si="97"/>
        <v>0</v>
      </c>
      <c r="JO33" s="11">
        <f t="shared" si="97"/>
        <v>0</v>
      </c>
      <c r="JP33" s="11">
        <f t="shared" si="97"/>
        <v>0</v>
      </c>
      <c r="JQ33" s="11">
        <f t="shared" si="97"/>
        <v>0</v>
      </c>
      <c r="JR33" s="11">
        <f t="shared" si="97"/>
        <v>300</v>
      </c>
      <c r="JS33" s="11">
        <f t="shared" si="97"/>
        <v>750</v>
      </c>
      <c r="JT33" s="11">
        <f t="shared" si="97"/>
        <v>6000</v>
      </c>
      <c r="JU33" s="11">
        <f t="shared" si="97"/>
        <v>1875</v>
      </c>
      <c r="JV33" s="11">
        <f t="shared" si="97"/>
        <v>24750</v>
      </c>
      <c r="JW33" s="11">
        <f t="shared" si="97"/>
        <v>13224</v>
      </c>
      <c r="JX33" s="11">
        <f t="shared" si="97"/>
        <v>13500</v>
      </c>
      <c r="JY33" s="11">
        <f t="shared" si="97"/>
        <v>0</v>
      </c>
      <c r="JZ33" s="11">
        <f t="shared" si="97"/>
        <v>112.5</v>
      </c>
      <c r="KA33" s="11">
        <f t="shared" si="97"/>
        <v>75</v>
      </c>
      <c r="KB33" s="11">
        <f t="shared" si="97"/>
        <v>0</v>
      </c>
      <c r="KC33" s="11">
        <f t="shared" si="97"/>
        <v>22.5</v>
      </c>
      <c r="KD33" s="11">
        <f t="shared" si="97"/>
        <v>9000</v>
      </c>
      <c r="KE33" s="11">
        <f t="shared" si="97"/>
        <v>2250</v>
      </c>
      <c r="KF33" s="11">
        <f t="shared" si="97"/>
        <v>6750</v>
      </c>
      <c r="KG33" s="11">
        <f t="shared" si="97"/>
        <v>15000</v>
      </c>
      <c r="KH33" s="11">
        <f t="shared" si="97"/>
        <v>375</v>
      </c>
      <c r="KI33" s="11">
        <f t="shared" si="97"/>
        <v>11250</v>
      </c>
      <c r="KJ33" s="11">
        <f t="shared" si="97"/>
        <v>375</v>
      </c>
      <c r="KK33" s="11">
        <f t="shared" si="97"/>
        <v>3750</v>
      </c>
      <c r="KL33" s="11">
        <f t="shared" si="97"/>
        <v>900</v>
      </c>
      <c r="KM33" s="11">
        <f t="shared" si="97"/>
        <v>1500</v>
      </c>
      <c r="KN33" s="11">
        <f t="shared" si="97"/>
        <v>375</v>
      </c>
      <c r="KO33" s="11">
        <f t="shared" si="97"/>
        <v>2831.25</v>
      </c>
      <c r="KP33" s="11">
        <f t="shared" si="97"/>
        <v>375</v>
      </c>
      <c r="KQ33" s="11">
        <f t="shared" si="97"/>
        <v>0</v>
      </c>
      <c r="KR33" s="11">
        <f t="shared" si="97"/>
        <v>1125</v>
      </c>
      <c r="KS33" s="11">
        <f t="shared" si="97"/>
        <v>750</v>
      </c>
      <c r="KT33" s="11">
        <f t="shared" si="97"/>
        <v>7.5</v>
      </c>
      <c r="KU33" s="11">
        <f t="shared" si="97"/>
        <v>0</v>
      </c>
      <c r="KV33" s="11">
        <f t="shared" si="97"/>
        <v>0</v>
      </c>
      <c r="KW33" s="11">
        <f t="shared" si="97"/>
        <v>1125</v>
      </c>
      <c r="KX33" s="11">
        <f t="shared" si="97"/>
        <v>2625</v>
      </c>
      <c r="KY33" s="11">
        <f t="shared" si="97"/>
        <v>0</v>
      </c>
      <c r="KZ33" s="11">
        <f t="shared" si="97"/>
        <v>150</v>
      </c>
      <c r="LA33" s="11">
        <f t="shared" si="97"/>
        <v>224.25</v>
      </c>
      <c r="LB33" s="11">
        <f t="shared" si="97"/>
        <v>450</v>
      </c>
      <c r="LC33" s="11">
        <f t="shared" si="97"/>
        <v>3805.5</v>
      </c>
      <c r="LD33" s="11">
        <f t="shared" si="97"/>
        <v>375</v>
      </c>
      <c r="LE33" s="11">
        <f t="shared" si="97"/>
        <v>900</v>
      </c>
      <c r="LF33" s="11">
        <f t="shared" si="97"/>
        <v>1125</v>
      </c>
      <c r="LG33" s="11">
        <f t="shared" si="97"/>
        <v>750</v>
      </c>
      <c r="LH33" s="11">
        <f t="shared" si="97"/>
        <v>1050</v>
      </c>
      <c r="LI33" s="11">
        <f t="shared" si="97"/>
        <v>1500</v>
      </c>
      <c r="LJ33" s="11">
        <f t="shared" si="97"/>
        <v>720</v>
      </c>
      <c r="LK33" s="11">
        <f t="shared" si="97"/>
        <v>1875</v>
      </c>
      <c r="LL33" s="11">
        <f t="shared" ref="LL33:MG33" si="98">(LL32/12)*9</f>
        <v>3000</v>
      </c>
      <c r="LM33" s="11">
        <f t="shared" si="98"/>
        <v>525</v>
      </c>
      <c r="LN33" s="11">
        <f t="shared" si="98"/>
        <v>1350</v>
      </c>
      <c r="LO33" s="11">
        <f t="shared" si="98"/>
        <v>525</v>
      </c>
      <c r="LP33" s="11">
        <f t="shared" si="98"/>
        <v>1875</v>
      </c>
      <c r="LQ33" s="11">
        <f t="shared" si="98"/>
        <v>3750</v>
      </c>
      <c r="LR33" s="11">
        <f t="shared" si="98"/>
        <v>900</v>
      </c>
      <c r="LS33" s="11">
        <f t="shared" si="98"/>
        <v>450</v>
      </c>
      <c r="LT33" s="11">
        <f t="shared" si="98"/>
        <v>187.5</v>
      </c>
      <c r="LU33" s="11">
        <f t="shared" si="98"/>
        <v>225</v>
      </c>
      <c r="LV33" s="11">
        <f t="shared" si="98"/>
        <v>4500</v>
      </c>
      <c r="LW33" s="11">
        <f t="shared" si="98"/>
        <v>375</v>
      </c>
      <c r="LX33" s="11">
        <f t="shared" si="98"/>
        <v>1125</v>
      </c>
      <c r="LY33" s="11">
        <f t="shared" si="98"/>
        <v>2250</v>
      </c>
      <c r="LZ33" s="11">
        <f t="shared" si="98"/>
        <v>375</v>
      </c>
      <c r="MA33" s="11">
        <f t="shared" si="98"/>
        <v>4500</v>
      </c>
      <c r="MB33" s="11">
        <f t="shared" si="98"/>
        <v>1500</v>
      </c>
      <c r="MC33" s="11">
        <f t="shared" si="98"/>
        <v>300</v>
      </c>
      <c r="MD33" s="11">
        <f t="shared" si="98"/>
        <v>600</v>
      </c>
      <c r="ME33" s="11">
        <f t="shared" si="98"/>
        <v>1500</v>
      </c>
      <c r="MF33" s="11">
        <f t="shared" si="98"/>
        <v>3000</v>
      </c>
      <c r="MG33" s="11">
        <f t="shared" si="98"/>
        <v>375</v>
      </c>
      <c r="MH33" s="11">
        <f t="shared" si="6"/>
        <v>195258.75</v>
      </c>
    </row>
    <row r="34" spans="1:346" ht="24.95" hidden="1" customHeight="1" x14ac:dyDescent="0.25">
      <c r="A34" s="13">
        <v>16.7</v>
      </c>
      <c r="B34" s="1" t="s">
        <v>360</v>
      </c>
      <c r="C34" s="10">
        <v>4940</v>
      </c>
      <c r="D34" s="10"/>
      <c r="E34" s="10">
        <v>350</v>
      </c>
      <c r="F34" s="10">
        <v>880</v>
      </c>
      <c r="G34" s="10"/>
      <c r="H34" s="10">
        <v>1000</v>
      </c>
      <c r="I34" s="10"/>
      <c r="J34" s="10">
        <v>100</v>
      </c>
      <c r="K34" s="10"/>
      <c r="L34" s="10">
        <v>20</v>
      </c>
      <c r="M34" s="10">
        <v>100</v>
      </c>
      <c r="N34" s="10"/>
      <c r="O34" s="10"/>
      <c r="P34" s="10"/>
      <c r="Q34" s="10"/>
      <c r="R34" s="10"/>
      <c r="S34" s="10"/>
      <c r="T34" s="10"/>
      <c r="U34" s="10"/>
      <c r="V34" s="10">
        <v>300</v>
      </c>
      <c r="W34" s="10"/>
      <c r="X34" s="10"/>
      <c r="Y34" s="10"/>
      <c r="Z34" s="10">
        <v>50</v>
      </c>
      <c r="AA34" s="10">
        <v>10</v>
      </c>
      <c r="AB34" s="10"/>
      <c r="AC34" s="10">
        <v>2000</v>
      </c>
      <c r="AD34" s="10"/>
      <c r="AE34" s="10">
        <v>100</v>
      </c>
      <c r="AF34" s="10"/>
      <c r="AG34" s="10">
        <v>10</v>
      </c>
      <c r="AH34" s="10">
        <v>1000</v>
      </c>
      <c r="AI34" s="10"/>
      <c r="AJ34" s="10"/>
      <c r="AK34" s="10"/>
      <c r="AL34" s="10">
        <v>240</v>
      </c>
      <c r="AM34" s="10"/>
      <c r="AN34" s="10">
        <v>5</v>
      </c>
      <c r="AO34" s="10">
        <v>20</v>
      </c>
      <c r="AP34" s="10">
        <v>10</v>
      </c>
      <c r="AQ34" s="10"/>
      <c r="AR34" s="10"/>
      <c r="AS34" s="10"/>
      <c r="AT34" s="10"/>
      <c r="AU34" s="10">
        <v>50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>
        <v>150</v>
      </c>
      <c r="BM34" s="10"/>
      <c r="BN34" s="10"/>
      <c r="BO34" s="10"/>
      <c r="BP34" s="10"/>
      <c r="BQ34" s="10">
        <v>50</v>
      </c>
      <c r="BR34" s="10"/>
      <c r="BS34" s="10"/>
      <c r="BT34" s="10"/>
      <c r="BU34" s="10"/>
      <c r="BV34" s="10"/>
      <c r="BW34" s="10"/>
      <c r="BX34" s="10"/>
      <c r="BY34" s="10">
        <v>100</v>
      </c>
      <c r="BZ34" s="10"/>
      <c r="CA34" s="10"/>
      <c r="CB34" s="10"/>
      <c r="CC34" s="10"/>
      <c r="CD34" s="10"/>
      <c r="CE34" s="10"/>
      <c r="CF34" s="10"/>
      <c r="CG34" s="10"/>
      <c r="CH34" s="10">
        <v>10</v>
      </c>
      <c r="CI34" s="10"/>
      <c r="CJ34" s="10"/>
      <c r="CK34" s="10"/>
      <c r="CL34" s="10"/>
      <c r="CM34" s="10">
        <v>50</v>
      </c>
      <c r="CN34" s="10">
        <v>20</v>
      </c>
      <c r="CO34" s="10"/>
      <c r="CP34" s="10"/>
      <c r="CQ34" s="10"/>
      <c r="CR34" s="10">
        <v>100</v>
      </c>
      <c r="CS34" s="10"/>
      <c r="CT34" s="10"/>
      <c r="CU34" s="10"/>
      <c r="CV34" s="10"/>
      <c r="CW34" s="10">
        <v>30</v>
      </c>
      <c r="CX34" s="10"/>
      <c r="CY34" s="10"/>
      <c r="CZ34" s="10"/>
      <c r="DA34" s="10"/>
      <c r="DB34" s="10">
        <v>6</v>
      </c>
      <c r="DC34" s="10"/>
      <c r="DD34" s="10"/>
      <c r="DE34" s="10"/>
      <c r="DF34" s="10"/>
      <c r="DG34" s="10">
        <v>10</v>
      </c>
      <c r="DH34" s="10"/>
      <c r="DI34" s="10"/>
      <c r="DJ34" s="10"/>
      <c r="DK34" s="10"/>
      <c r="DL34" s="10"/>
      <c r="DM34" s="10"/>
      <c r="DN34" s="10"/>
      <c r="DO34" s="10"/>
      <c r="DP34" s="10">
        <v>10</v>
      </c>
      <c r="DQ34" s="10">
        <v>20</v>
      </c>
      <c r="DR34" s="10"/>
      <c r="DS34" s="10">
        <v>100</v>
      </c>
      <c r="DT34" s="10"/>
      <c r="DU34" s="10"/>
      <c r="DV34" s="10"/>
      <c r="DW34" s="10">
        <v>5</v>
      </c>
      <c r="DX34" s="10">
        <v>20</v>
      </c>
      <c r="DY34" s="10">
        <v>5</v>
      </c>
      <c r="DZ34" s="10"/>
      <c r="EA34" s="10"/>
      <c r="EB34" s="10"/>
      <c r="EC34" s="10">
        <v>5</v>
      </c>
      <c r="ED34" s="10"/>
      <c r="EE34" s="10"/>
      <c r="EF34" s="10"/>
      <c r="EG34" s="10">
        <v>50</v>
      </c>
      <c r="EH34" s="10"/>
      <c r="EI34" s="10"/>
      <c r="EJ34" s="10"/>
      <c r="EK34" s="10">
        <v>500</v>
      </c>
      <c r="EL34" s="10">
        <v>10</v>
      </c>
      <c r="EM34" s="10">
        <v>200</v>
      </c>
      <c r="EN34" s="10"/>
      <c r="EO34" s="10"/>
      <c r="EP34" s="10"/>
      <c r="EQ34" s="10"/>
      <c r="ER34" s="10">
        <v>20</v>
      </c>
      <c r="ES34" s="10">
        <v>20</v>
      </c>
      <c r="ET34" s="10"/>
      <c r="EU34" s="10"/>
      <c r="EV34" s="10">
        <v>10</v>
      </c>
      <c r="EW34" s="10"/>
      <c r="EX34" s="10">
        <v>10</v>
      </c>
      <c r="EY34" s="10"/>
      <c r="EZ34" s="10"/>
      <c r="FA34" s="10"/>
      <c r="FB34" s="10">
        <v>50</v>
      </c>
      <c r="FC34" s="10">
        <v>10</v>
      </c>
      <c r="FD34" s="10">
        <v>1000</v>
      </c>
      <c r="FE34" s="10"/>
      <c r="FF34" s="10"/>
      <c r="FG34" s="10"/>
      <c r="FH34" s="10"/>
      <c r="FI34" s="10">
        <v>20</v>
      </c>
      <c r="FJ34" s="10">
        <v>20</v>
      </c>
      <c r="FK34" s="10"/>
      <c r="FL34" s="10"/>
      <c r="FM34" s="10">
        <v>20</v>
      </c>
      <c r="FN34" s="10"/>
      <c r="FO34" s="10"/>
      <c r="FP34" s="10"/>
      <c r="FQ34" s="10"/>
      <c r="FR34" s="10">
        <v>10</v>
      </c>
      <c r="FS34" s="10">
        <v>10</v>
      </c>
      <c r="FT34" s="10">
        <v>200</v>
      </c>
      <c r="FU34" s="10"/>
      <c r="FV34" s="10"/>
      <c r="FW34" s="10"/>
      <c r="FX34" s="10"/>
      <c r="FY34" s="10"/>
      <c r="FZ34" s="10"/>
      <c r="GA34" s="10"/>
      <c r="GB34" s="10"/>
      <c r="GC34" s="10"/>
      <c r="GD34" s="10">
        <v>30</v>
      </c>
      <c r="GE34" s="10"/>
      <c r="GF34" s="10"/>
      <c r="GG34" s="10">
        <v>20</v>
      </c>
      <c r="GH34" s="10"/>
      <c r="GI34" s="10"/>
      <c r="GJ34" s="10"/>
      <c r="GK34" s="10">
        <v>100</v>
      </c>
      <c r="GL34" s="10">
        <v>15</v>
      </c>
      <c r="GM34" s="10"/>
      <c r="GN34" s="10"/>
      <c r="GO34" s="10"/>
      <c r="GP34" s="10"/>
      <c r="GQ34" s="10">
        <v>5</v>
      </c>
      <c r="GR34" s="10"/>
      <c r="GS34" s="10">
        <v>10</v>
      </c>
      <c r="GT34" s="10"/>
      <c r="GU34" s="10"/>
      <c r="GV34" s="10"/>
      <c r="GW34" s="10"/>
      <c r="GX34" s="10"/>
      <c r="GY34" s="10"/>
      <c r="GZ34" s="10"/>
      <c r="HA34" s="10"/>
      <c r="HB34" s="10">
        <v>20</v>
      </c>
      <c r="HC34" s="10"/>
      <c r="HD34" s="10">
        <v>50</v>
      </c>
      <c r="HE34" s="10"/>
      <c r="HF34" s="10"/>
      <c r="HG34" s="10">
        <v>0</v>
      </c>
      <c r="HH34" s="10"/>
      <c r="HI34" s="10"/>
      <c r="HJ34" s="10"/>
      <c r="HK34" s="10"/>
      <c r="HL34" s="10">
        <v>20</v>
      </c>
      <c r="HM34" s="10">
        <v>200</v>
      </c>
      <c r="HN34" s="10">
        <v>20</v>
      </c>
      <c r="HO34" s="10"/>
      <c r="HP34" s="10"/>
      <c r="HQ34" s="10">
        <v>20</v>
      </c>
      <c r="HR34" s="10"/>
      <c r="HS34" s="10"/>
      <c r="HT34" s="10"/>
      <c r="HU34" s="10">
        <v>30</v>
      </c>
      <c r="HV34" s="10"/>
      <c r="HW34" s="10"/>
      <c r="HX34" s="10"/>
      <c r="HY34" s="10">
        <v>24</v>
      </c>
      <c r="HZ34" s="10"/>
      <c r="IA34" s="10"/>
      <c r="IB34" s="10"/>
      <c r="IC34" s="10"/>
      <c r="ID34" s="10"/>
      <c r="IE34" s="10"/>
      <c r="IF34" s="10"/>
      <c r="IG34" s="10">
        <v>100</v>
      </c>
      <c r="IH34" s="10"/>
      <c r="II34" s="10"/>
      <c r="IJ34" s="10">
        <v>10</v>
      </c>
      <c r="IK34" s="10"/>
      <c r="IL34" s="10"/>
      <c r="IM34" s="10"/>
      <c r="IN34" s="10">
        <v>60</v>
      </c>
      <c r="IO34" s="10"/>
      <c r="IP34" s="10"/>
      <c r="IQ34" s="10">
        <v>5</v>
      </c>
      <c r="IR34" s="10"/>
      <c r="IS34" s="10"/>
      <c r="IT34" s="10"/>
      <c r="IU34" s="10"/>
      <c r="IV34" s="10">
        <v>10</v>
      </c>
      <c r="IW34" s="10"/>
      <c r="IX34" s="10"/>
      <c r="IY34" s="10"/>
      <c r="IZ34" s="10">
        <v>5</v>
      </c>
      <c r="JA34" s="10"/>
      <c r="JB34" s="10">
        <v>10</v>
      </c>
      <c r="JC34" s="10"/>
      <c r="JD34" s="10">
        <v>6</v>
      </c>
      <c r="JE34" s="10">
        <v>30</v>
      </c>
      <c r="JF34" s="10">
        <v>10</v>
      </c>
      <c r="JG34" s="10"/>
      <c r="JH34" s="10"/>
      <c r="JI34" s="10">
        <v>10</v>
      </c>
      <c r="JJ34" s="10"/>
      <c r="JK34" s="10"/>
      <c r="JL34" s="10"/>
      <c r="JM34" s="10"/>
      <c r="JN34" s="10"/>
      <c r="JO34" s="10"/>
      <c r="JP34" s="10"/>
      <c r="JQ34" s="10"/>
      <c r="JR34" s="10">
        <v>100</v>
      </c>
      <c r="JS34" s="10"/>
      <c r="JT34" s="10"/>
      <c r="JU34" s="10">
        <v>2000</v>
      </c>
      <c r="JV34" s="10">
        <v>6000</v>
      </c>
      <c r="JW34" s="10">
        <v>6205</v>
      </c>
      <c r="JX34" s="10">
        <v>3000</v>
      </c>
      <c r="JY34" s="10"/>
      <c r="JZ34" s="10">
        <v>150</v>
      </c>
      <c r="KA34" s="10">
        <v>50</v>
      </c>
      <c r="KB34" s="10"/>
      <c r="KC34" s="10"/>
      <c r="KD34" s="10">
        <v>3600</v>
      </c>
      <c r="KE34" s="10"/>
      <c r="KF34" s="10">
        <v>1000</v>
      </c>
      <c r="KG34" s="10">
        <v>2000</v>
      </c>
      <c r="KH34" s="10">
        <v>100</v>
      </c>
      <c r="KI34" s="10">
        <v>5000</v>
      </c>
      <c r="KJ34" s="10"/>
      <c r="KK34" s="10">
        <v>2000</v>
      </c>
      <c r="KL34" s="10"/>
      <c r="KM34" s="10">
        <v>1000</v>
      </c>
      <c r="KN34" s="10"/>
      <c r="KO34" s="10">
        <v>1565</v>
      </c>
      <c r="KP34" s="10"/>
      <c r="KQ34" s="10"/>
      <c r="KR34" s="10">
        <v>500</v>
      </c>
      <c r="KS34" s="10"/>
      <c r="KT34" s="10"/>
      <c r="KU34" s="10"/>
      <c r="KV34" s="10"/>
      <c r="KW34" s="10"/>
      <c r="KX34" s="10">
        <v>200</v>
      </c>
      <c r="KY34" s="10">
        <v>500</v>
      </c>
      <c r="KZ34" s="10">
        <v>100</v>
      </c>
      <c r="LA34" s="10">
        <v>151</v>
      </c>
      <c r="LB34" s="10">
        <v>300</v>
      </c>
      <c r="LC34" s="10">
        <v>4902</v>
      </c>
      <c r="LD34" s="10">
        <v>1000</v>
      </c>
      <c r="LE34" s="10">
        <v>500</v>
      </c>
      <c r="LF34" s="10">
        <v>2000</v>
      </c>
      <c r="LG34" s="10">
        <v>1000</v>
      </c>
      <c r="LH34" s="10">
        <v>500</v>
      </c>
      <c r="LI34" s="10">
        <v>2000</v>
      </c>
      <c r="LJ34" s="10"/>
      <c r="LK34" s="10"/>
      <c r="LL34" s="10"/>
      <c r="LM34" s="10">
        <v>400</v>
      </c>
      <c r="LN34" s="10"/>
      <c r="LO34" s="10">
        <v>1000</v>
      </c>
      <c r="LP34" s="10">
        <v>1000</v>
      </c>
      <c r="LQ34" s="10">
        <v>5000</v>
      </c>
      <c r="LR34" s="10">
        <v>400</v>
      </c>
      <c r="LS34" s="10">
        <v>500</v>
      </c>
      <c r="LT34" s="10">
        <v>750</v>
      </c>
      <c r="LU34" s="10">
        <v>200</v>
      </c>
      <c r="LV34" s="10">
        <v>0</v>
      </c>
      <c r="LW34" s="10">
        <v>500</v>
      </c>
      <c r="LX34" s="10"/>
      <c r="LY34" s="10"/>
      <c r="LZ34" s="10">
        <v>300</v>
      </c>
      <c r="MA34" s="10"/>
      <c r="MB34" s="10"/>
      <c r="MC34" s="10">
        <v>300</v>
      </c>
      <c r="MD34" s="10">
        <v>48</v>
      </c>
      <c r="ME34" s="10"/>
      <c r="MF34" s="10"/>
      <c r="MG34" s="10"/>
      <c r="MH34" s="10">
        <f t="shared" si="6"/>
        <v>72677</v>
      </c>
    </row>
    <row r="35" spans="1:346" s="7" customFormat="1" ht="24.95" hidden="1" customHeight="1" x14ac:dyDescent="0.25">
      <c r="A35" s="14">
        <v>17.2</v>
      </c>
      <c r="B35" s="6" t="s">
        <v>360</v>
      </c>
      <c r="C35" s="11">
        <f>(C34/12)*9</f>
        <v>3705</v>
      </c>
      <c r="D35" s="11">
        <f t="shared" ref="D35:BO35" si="99">(D34/12)*9</f>
        <v>0</v>
      </c>
      <c r="E35" s="11">
        <f t="shared" si="99"/>
        <v>262.5</v>
      </c>
      <c r="F35" s="11">
        <f t="shared" si="99"/>
        <v>660</v>
      </c>
      <c r="G35" s="11">
        <f t="shared" si="99"/>
        <v>0</v>
      </c>
      <c r="H35" s="11">
        <f t="shared" si="99"/>
        <v>750</v>
      </c>
      <c r="I35" s="11">
        <f t="shared" si="99"/>
        <v>0</v>
      </c>
      <c r="J35" s="11">
        <f t="shared" si="99"/>
        <v>75</v>
      </c>
      <c r="K35" s="11">
        <f t="shared" si="99"/>
        <v>0</v>
      </c>
      <c r="L35" s="11">
        <f t="shared" si="99"/>
        <v>15</v>
      </c>
      <c r="M35" s="11">
        <f t="shared" si="99"/>
        <v>75</v>
      </c>
      <c r="N35" s="11">
        <f t="shared" si="99"/>
        <v>0</v>
      </c>
      <c r="O35" s="11">
        <f t="shared" si="99"/>
        <v>0</v>
      </c>
      <c r="P35" s="11">
        <f t="shared" si="99"/>
        <v>0</v>
      </c>
      <c r="Q35" s="11">
        <f t="shared" si="99"/>
        <v>0</v>
      </c>
      <c r="R35" s="11">
        <f t="shared" si="99"/>
        <v>0</v>
      </c>
      <c r="S35" s="11">
        <f t="shared" si="99"/>
        <v>0</v>
      </c>
      <c r="T35" s="11">
        <f t="shared" si="99"/>
        <v>0</v>
      </c>
      <c r="U35" s="11">
        <f t="shared" si="99"/>
        <v>0</v>
      </c>
      <c r="V35" s="11">
        <f t="shared" si="99"/>
        <v>225</v>
      </c>
      <c r="W35" s="11">
        <f t="shared" si="99"/>
        <v>0</v>
      </c>
      <c r="X35" s="11">
        <f t="shared" si="99"/>
        <v>0</v>
      </c>
      <c r="Y35" s="11">
        <f t="shared" si="99"/>
        <v>0</v>
      </c>
      <c r="Z35" s="11">
        <f t="shared" si="99"/>
        <v>37.5</v>
      </c>
      <c r="AA35" s="11">
        <f t="shared" si="99"/>
        <v>7.5</v>
      </c>
      <c r="AB35" s="11">
        <f t="shared" si="99"/>
        <v>0</v>
      </c>
      <c r="AC35" s="11">
        <f t="shared" si="99"/>
        <v>1500</v>
      </c>
      <c r="AD35" s="11">
        <f t="shared" si="99"/>
        <v>0</v>
      </c>
      <c r="AE35" s="11">
        <f t="shared" si="99"/>
        <v>75</v>
      </c>
      <c r="AF35" s="11">
        <f t="shared" si="99"/>
        <v>0</v>
      </c>
      <c r="AG35" s="11">
        <f t="shared" si="99"/>
        <v>7.5</v>
      </c>
      <c r="AH35" s="11">
        <f t="shared" si="99"/>
        <v>750</v>
      </c>
      <c r="AI35" s="11">
        <f t="shared" si="99"/>
        <v>0</v>
      </c>
      <c r="AJ35" s="11">
        <f t="shared" si="99"/>
        <v>0</v>
      </c>
      <c r="AK35" s="11">
        <f t="shared" si="99"/>
        <v>0</v>
      </c>
      <c r="AL35" s="11">
        <f t="shared" si="99"/>
        <v>180</v>
      </c>
      <c r="AM35" s="11">
        <f t="shared" si="99"/>
        <v>0</v>
      </c>
      <c r="AN35" s="11">
        <f t="shared" si="99"/>
        <v>3.75</v>
      </c>
      <c r="AO35" s="11">
        <f t="shared" si="99"/>
        <v>15</v>
      </c>
      <c r="AP35" s="11">
        <f t="shared" si="99"/>
        <v>7.5</v>
      </c>
      <c r="AQ35" s="11">
        <f t="shared" si="99"/>
        <v>0</v>
      </c>
      <c r="AR35" s="11">
        <f t="shared" si="99"/>
        <v>0</v>
      </c>
      <c r="AS35" s="11">
        <f t="shared" si="99"/>
        <v>0</v>
      </c>
      <c r="AT35" s="11">
        <f t="shared" si="99"/>
        <v>0</v>
      </c>
      <c r="AU35" s="11">
        <f t="shared" si="99"/>
        <v>37.5</v>
      </c>
      <c r="AV35" s="11">
        <f t="shared" si="99"/>
        <v>0</v>
      </c>
      <c r="AW35" s="11">
        <f t="shared" si="99"/>
        <v>0</v>
      </c>
      <c r="AX35" s="11">
        <f t="shared" si="99"/>
        <v>0</v>
      </c>
      <c r="AY35" s="11">
        <f t="shared" si="99"/>
        <v>0</v>
      </c>
      <c r="AZ35" s="11">
        <f t="shared" si="99"/>
        <v>0</v>
      </c>
      <c r="BA35" s="11">
        <f t="shared" si="99"/>
        <v>0</v>
      </c>
      <c r="BB35" s="11">
        <f t="shared" si="99"/>
        <v>0</v>
      </c>
      <c r="BC35" s="11">
        <f t="shared" si="99"/>
        <v>0</v>
      </c>
      <c r="BD35" s="11">
        <f t="shared" si="99"/>
        <v>0</v>
      </c>
      <c r="BE35" s="11">
        <f t="shared" si="99"/>
        <v>0</v>
      </c>
      <c r="BF35" s="11">
        <f t="shared" si="99"/>
        <v>0</v>
      </c>
      <c r="BG35" s="11">
        <f t="shared" si="99"/>
        <v>0</v>
      </c>
      <c r="BH35" s="11">
        <f t="shared" si="99"/>
        <v>0</v>
      </c>
      <c r="BI35" s="11">
        <f t="shared" si="99"/>
        <v>0</v>
      </c>
      <c r="BJ35" s="11">
        <f t="shared" si="99"/>
        <v>0</v>
      </c>
      <c r="BK35" s="11">
        <f t="shared" si="99"/>
        <v>0</v>
      </c>
      <c r="BL35" s="11">
        <f t="shared" si="99"/>
        <v>112.5</v>
      </c>
      <c r="BM35" s="11">
        <f t="shared" si="99"/>
        <v>0</v>
      </c>
      <c r="BN35" s="11">
        <f t="shared" si="99"/>
        <v>0</v>
      </c>
      <c r="BO35" s="11">
        <f t="shared" si="99"/>
        <v>0</v>
      </c>
      <c r="BP35" s="11">
        <f t="shared" ref="BP35:EA35" si="100">(BP34/12)*9</f>
        <v>0</v>
      </c>
      <c r="BQ35" s="11">
        <f t="shared" si="100"/>
        <v>37.5</v>
      </c>
      <c r="BR35" s="11">
        <f t="shared" si="100"/>
        <v>0</v>
      </c>
      <c r="BS35" s="11">
        <f t="shared" si="100"/>
        <v>0</v>
      </c>
      <c r="BT35" s="11">
        <f t="shared" si="100"/>
        <v>0</v>
      </c>
      <c r="BU35" s="11">
        <f t="shared" si="100"/>
        <v>0</v>
      </c>
      <c r="BV35" s="11">
        <f t="shared" si="100"/>
        <v>0</v>
      </c>
      <c r="BW35" s="11">
        <f t="shared" si="100"/>
        <v>0</v>
      </c>
      <c r="BX35" s="11">
        <f t="shared" si="100"/>
        <v>0</v>
      </c>
      <c r="BY35" s="11">
        <f t="shared" si="100"/>
        <v>75</v>
      </c>
      <c r="BZ35" s="11">
        <f t="shared" si="100"/>
        <v>0</v>
      </c>
      <c r="CA35" s="11">
        <f t="shared" si="100"/>
        <v>0</v>
      </c>
      <c r="CB35" s="11">
        <f t="shared" si="100"/>
        <v>0</v>
      </c>
      <c r="CC35" s="11">
        <f t="shared" si="100"/>
        <v>0</v>
      </c>
      <c r="CD35" s="11">
        <f t="shared" si="100"/>
        <v>0</v>
      </c>
      <c r="CE35" s="11">
        <f t="shared" si="100"/>
        <v>0</v>
      </c>
      <c r="CF35" s="11">
        <f t="shared" si="100"/>
        <v>0</v>
      </c>
      <c r="CG35" s="11">
        <f t="shared" si="100"/>
        <v>0</v>
      </c>
      <c r="CH35" s="11">
        <f t="shared" si="100"/>
        <v>7.5</v>
      </c>
      <c r="CI35" s="11">
        <f t="shared" si="100"/>
        <v>0</v>
      </c>
      <c r="CJ35" s="11">
        <f t="shared" si="100"/>
        <v>0</v>
      </c>
      <c r="CK35" s="11">
        <f t="shared" si="100"/>
        <v>0</v>
      </c>
      <c r="CL35" s="11">
        <f t="shared" si="100"/>
        <v>0</v>
      </c>
      <c r="CM35" s="11">
        <f t="shared" si="100"/>
        <v>37.5</v>
      </c>
      <c r="CN35" s="11">
        <f t="shared" si="100"/>
        <v>15</v>
      </c>
      <c r="CO35" s="11">
        <f t="shared" si="100"/>
        <v>0</v>
      </c>
      <c r="CP35" s="11">
        <f t="shared" si="100"/>
        <v>0</v>
      </c>
      <c r="CQ35" s="11">
        <f t="shared" si="100"/>
        <v>0</v>
      </c>
      <c r="CR35" s="11">
        <f t="shared" si="100"/>
        <v>75</v>
      </c>
      <c r="CS35" s="11">
        <f t="shared" si="100"/>
        <v>0</v>
      </c>
      <c r="CT35" s="11">
        <f t="shared" si="100"/>
        <v>0</v>
      </c>
      <c r="CU35" s="11">
        <f t="shared" si="100"/>
        <v>0</v>
      </c>
      <c r="CV35" s="11">
        <f t="shared" si="100"/>
        <v>0</v>
      </c>
      <c r="CW35" s="11">
        <f t="shared" si="100"/>
        <v>22.5</v>
      </c>
      <c r="CX35" s="11">
        <f t="shared" si="100"/>
        <v>0</v>
      </c>
      <c r="CY35" s="11">
        <f t="shared" si="100"/>
        <v>0</v>
      </c>
      <c r="CZ35" s="11">
        <f t="shared" si="100"/>
        <v>0</v>
      </c>
      <c r="DA35" s="11">
        <f t="shared" si="100"/>
        <v>0</v>
      </c>
      <c r="DB35" s="11">
        <f t="shared" si="100"/>
        <v>4.5</v>
      </c>
      <c r="DC35" s="11">
        <f t="shared" si="100"/>
        <v>0</v>
      </c>
      <c r="DD35" s="11">
        <f t="shared" si="100"/>
        <v>0</v>
      </c>
      <c r="DE35" s="11">
        <f t="shared" si="100"/>
        <v>0</v>
      </c>
      <c r="DF35" s="11">
        <f t="shared" si="100"/>
        <v>0</v>
      </c>
      <c r="DG35" s="11">
        <f t="shared" si="100"/>
        <v>7.5</v>
      </c>
      <c r="DH35" s="11">
        <f t="shared" si="100"/>
        <v>0</v>
      </c>
      <c r="DI35" s="11">
        <f t="shared" si="100"/>
        <v>0</v>
      </c>
      <c r="DJ35" s="11">
        <f t="shared" si="100"/>
        <v>0</v>
      </c>
      <c r="DK35" s="11">
        <f t="shared" si="100"/>
        <v>0</v>
      </c>
      <c r="DL35" s="11">
        <f t="shared" si="100"/>
        <v>0</v>
      </c>
      <c r="DM35" s="11">
        <f t="shared" si="100"/>
        <v>0</v>
      </c>
      <c r="DN35" s="11">
        <f t="shared" si="100"/>
        <v>0</v>
      </c>
      <c r="DO35" s="11">
        <f t="shared" si="100"/>
        <v>0</v>
      </c>
      <c r="DP35" s="11">
        <f t="shared" si="100"/>
        <v>7.5</v>
      </c>
      <c r="DQ35" s="11">
        <f t="shared" si="100"/>
        <v>15</v>
      </c>
      <c r="DR35" s="11">
        <f t="shared" si="100"/>
        <v>0</v>
      </c>
      <c r="DS35" s="11">
        <f t="shared" si="100"/>
        <v>75</v>
      </c>
      <c r="DT35" s="11">
        <f t="shared" si="100"/>
        <v>0</v>
      </c>
      <c r="DU35" s="11">
        <f t="shared" si="100"/>
        <v>0</v>
      </c>
      <c r="DV35" s="11">
        <f t="shared" si="100"/>
        <v>0</v>
      </c>
      <c r="DW35" s="11">
        <f t="shared" si="100"/>
        <v>3.75</v>
      </c>
      <c r="DX35" s="11">
        <f t="shared" si="100"/>
        <v>15</v>
      </c>
      <c r="DY35" s="11">
        <f t="shared" si="100"/>
        <v>3.75</v>
      </c>
      <c r="DZ35" s="11">
        <f t="shared" si="100"/>
        <v>0</v>
      </c>
      <c r="EA35" s="11">
        <f t="shared" si="100"/>
        <v>0</v>
      </c>
      <c r="EB35" s="11">
        <f t="shared" ref="EB35:GM35" si="101">(EB34/12)*9</f>
        <v>0</v>
      </c>
      <c r="EC35" s="11">
        <f t="shared" si="101"/>
        <v>3.75</v>
      </c>
      <c r="ED35" s="11">
        <f t="shared" si="101"/>
        <v>0</v>
      </c>
      <c r="EE35" s="11">
        <f t="shared" si="101"/>
        <v>0</v>
      </c>
      <c r="EF35" s="11">
        <f t="shared" si="101"/>
        <v>0</v>
      </c>
      <c r="EG35" s="11">
        <f t="shared" si="101"/>
        <v>37.5</v>
      </c>
      <c r="EH35" s="11">
        <f t="shared" si="101"/>
        <v>0</v>
      </c>
      <c r="EI35" s="11">
        <f t="shared" si="101"/>
        <v>0</v>
      </c>
      <c r="EJ35" s="11">
        <f t="shared" si="101"/>
        <v>0</v>
      </c>
      <c r="EK35" s="11">
        <f t="shared" si="101"/>
        <v>375</v>
      </c>
      <c r="EL35" s="11">
        <f t="shared" si="101"/>
        <v>7.5</v>
      </c>
      <c r="EM35" s="11">
        <f t="shared" si="101"/>
        <v>150</v>
      </c>
      <c r="EN35" s="11">
        <f t="shared" si="101"/>
        <v>0</v>
      </c>
      <c r="EO35" s="11">
        <f t="shared" si="101"/>
        <v>0</v>
      </c>
      <c r="EP35" s="11">
        <f t="shared" si="101"/>
        <v>0</v>
      </c>
      <c r="EQ35" s="11">
        <f t="shared" si="101"/>
        <v>0</v>
      </c>
      <c r="ER35" s="11">
        <f t="shared" si="101"/>
        <v>15</v>
      </c>
      <c r="ES35" s="11">
        <f t="shared" si="101"/>
        <v>15</v>
      </c>
      <c r="ET35" s="11">
        <f t="shared" si="101"/>
        <v>0</v>
      </c>
      <c r="EU35" s="11">
        <f t="shared" si="101"/>
        <v>0</v>
      </c>
      <c r="EV35" s="11">
        <f t="shared" si="101"/>
        <v>7.5</v>
      </c>
      <c r="EW35" s="11">
        <f t="shared" si="101"/>
        <v>0</v>
      </c>
      <c r="EX35" s="11">
        <f t="shared" si="101"/>
        <v>7.5</v>
      </c>
      <c r="EY35" s="11">
        <f t="shared" si="101"/>
        <v>0</v>
      </c>
      <c r="EZ35" s="11">
        <f t="shared" si="101"/>
        <v>0</v>
      </c>
      <c r="FA35" s="11">
        <f t="shared" si="101"/>
        <v>0</v>
      </c>
      <c r="FB35" s="11">
        <f t="shared" si="101"/>
        <v>37.5</v>
      </c>
      <c r="FC35" s="11">
        <f t="shared" si="101"/>
        <v>7.5</v>
      </c>
      <c r="FD35" s="11">
        <f t="shared" si="101"/>
        <v>750</v>
      </c>
      <c r="FE35" s="11">
        <f t="shared" si="101"/>
        <v>0</v>
      </c>
      <c r="FF35" s="11">
        <f t="shared" si="101"/>
        <v>0</v>
      </c>
      <c r="FG35" s="11">
        <f t="shared" si="101"/>
        <v>0</v>
      </c>
      <c r="FH35" s="11">
        <f t="shared" si="101"/>
        <v>0</v>
      </c>
      <c r="FI35" s="11">
        <f t="shared" si="101"/>
        <v>15</v>
      </c>
      <c r="FJ35" s="11">
        <f t="shared" si="101"/>
        <v>15</v>
      </c>
      <c r="FK35" s="11">
        <f t="shared" si="101"/>
        <v>0</v>
      </c>
      <c r="FL35" s="11">
        <f t="shared" si="101"/>
        <v>0</v>
      </c>
      <c r="FM35" s="11">
        <f t="shared" si="101"/>
        <v>15</v>
      </c>
      <c r="FN35" s="11">
        <f t="shared" si="101"/>
        <v>0</v>
      </c>
      <c r="FO35" s="11">
        <f t="shared" si="101"/>
        <v>0</v>
      </c>
      <c r="FP35" s="11">
        <f t="shared" si="101"/>
        <v>0</v>
      </c>
      <c r="FQ35" s="11">
        <f t="shared" si="101"/>
        <v>0</v>
      </c>
      <c r="FR35" s="11">
        <f t="shared" si="101"/>
        <v>7.5</v>
      </c>
      <c r="FS35" s="11">
        <f t="shared" si="101"/>
        <v>7.5</v>
      </c>
      <c r="FT35" s="11">
        <f t="shared" si="101"/>
        <v>150</v>
      </c>
      <c r="FU35" s="11">
        <f t="shared" si="101"/>
        <v>0</v>
      </c>
      <c r="FV35" s="11">
        <f t="shared" si="101"/>
        <v>0</v>
      </c>
      <c r="FW35" s="11">
        <f t="shared" si="101"/>
        <v>0</v>
      </c>
      <c r="FX35" s="11">
        <f t="shared" si="101"/>
        <v>0</v>
      </c>
      <c r="FY35" s="11">
        <f t="shared" si="101"/>
        <v>0</v>
      </c>
      <c r="FZ35" s="11">
        <f t="shared" si="101"/>
        <v>0</v>
      </c>
      <c r="GA35" s="11">
        <f t="shared" si="101"/>
        <v>0</v>
      </c>
      <c r="GB35" s="11">
        <f t="shared" si="101"/>
        <v>0</v>
      </c>
      <c r="GC35" s="11">
        <f t="shared" si="101"/>
        <v>0</v>
      </c>
      <c r="GD35" s="11">
        <f t="shared" si="101"/>
        <v>22.5</v>
      </c>
      <c r="GE35" s="11">
        <f t="shared" si="101"/>
        <v>0</v>
      </c>
      <c r="GF35" s="11">
        <f t="shared" si="101"/>
        <v>0</v>
      </c>
      <c r="GG35" s="11">
        <f t="shared" si="101"/>
        <v>15</v>
      </c>
      <c r="GH35" s="11">
        <f t="shared" si="101"/>
        <v>0</v>
      </c>
      <c r="GI35" s="11">
        <f t="shared" si="101"/>
        <v>0</v>
      </c>
      <c r="GJ35" s="11">
        <f t="shared" si="101"/>
        <v>0</v>
      </c>
      <c r="GK35" s="11">
        <f t="shared" si="101"/>
        <v>75</v>
      </c>
      <c r="GL35" s="11">
        <f t="shared" si="101"/>
        <v>11.25</v>
      </c>
      <c r="GM35" s="11">
        <f t="shared" si="101"/>
        <v>0</v>
      </c>
      <c r="GN35" s="11">
        <f t="shared" ref="GN35:IY35" si="102">(GN34/12)*9</f>
        <v>0</v>
      </c>
      <c r="GO35" s="11">
        <f t="shared" si="102"/>
        <v>0</v>
      </c>
      <c r="GP35" s="11">
        <f t="shared" si="102"/>
        <v>0</v>
      </c>
      <c r="GQ35" s="11">
        <f t="shared" si="102"/>
        <v>3.75</v>
      </c>
      <c r="GR35" s="11">
        <f t="shared" si="102"/>
        <v>0</v>
      </c>
      <c r="GS35" s="11">
        <f t="shared" si="102"/>
        <v>7.5</v>
      </c>
      <c r="GT35" s="11">
        <f t="shared" si="102"/>
        <v>0</v>
      </c>
      <c r="GU35" s="11">
        <f t="shared" si="102"/>
        <v>0</v>
      </c>
      <c r="GV35" s="11">
        <f t="shared" si="102"/>
        <v>0</v>
      </c>
      <c r="GW35" s="11">
        <f t="shared" si="102"/>
        <v>0</v>
      </c>
      <c r="GX35" s="11">
        <f t="shared" si="102"/>
        <v>0</v>
      </c>
      <c r="GY35" s="11">
        <f t="shared" si="102"/>
        <v>0</v>
      </c>
      <c r="GZ35" s="11">
        <f t="shared" si="102"/>
        <v>0</v>
      </c>
      <c r="HA35" s="11">
        <f t="shared" si="102"/>
        <v>0</v>
      </c>
      <c r="HB35" s="11">
        <f t="shared" si="102"/>
        <v>15</v>
      </c>
      <c r="HC35" s="11">
        <f t="shared" si="102"/>
        <v>0</v>
      </c>
      <c r="HD35" s="11">
        <f t="shared" si="102"/>
        <v>37.5</v>
      </c>
      <c r="HE35" s="11">
        <f t="shared" si="102"/>
        <v>0</v>
      </c>
      <c r="HF35" s="11">
        <f t="shared" si="102"/>
        <v>0</v>
      </c>
      <c r="HG35" s="11">
        <f t="shared" si="102"/>
        <v>0</v>
      </c>
      <c r="HH35" s="11">
        <f t="shared" si="102"/>
        <v>0</v>
      </c>
      <c r="HI35" s="11">
        <f t="shared" si="102"/>
        <v>0</v>
      </c>
      <c r="HJ35" s="11">
        <f t="shared" si="102"/>
        <v>0</v>
      </c>
      <c r="HK35" s="11">
        <f t="shared" si="102"/>
        <v>0</v>
      </c>
      <c r="HL35" s="11">
        <f t="shared" si="102"/>
        <v>15</v>
      </c>
      <c r="HM35" s="11">
        <f t="shared" si="102"/>
        <v>150</v>
      </c>
      <c r="HN35" s="11">
        <f t="shared" si="102"/>
        <v>15</v>
      </c>
      <c r="HO35" s="11">
        <f t="shared" si="102"/>
        <v>0</v>
      </c>
      <c r="HP35" s="11">
        <f t="shared" si="102"/>
        <v>0</v>
      </c>
      <c r="HQ35" s="11">
        <f t="shared" si="102"/>
        <v>15</v>
      </c>
      <c r="HR35" s="11">
        <f t="shared" si="102"/>
        <v>0</v>
      </c>
      <c r="HS35" s="11">
        <f t="shared" si="102"/>
        <v>0</v>
      </c>
      <c r="HT35" s="11">
        <f t="shared" si="102"/>
        <v>0</v>
      </c>
      <c r="HU35" s="11">
        <f t="shared" si="102"/>
        <v>22.5</v>
      </c>
      <c r="HV35" s="11">
        <f t="shared" si="102"/>
        <v>0</v>
      </c>
      <c r="HW35" s="11">
        <f t="shared" si="102"/>
        <v>0</v>
      </c>
      <c r="HX35" s="11">
        <f t="shared" si="102"/>
        <v>0</v>
      </c>
      <c r="HY35" s="11">
        <f t="shared" si="102"/>
        <v>18</v>
      </c>
      <c r="HZ35" s="11">
        <f t="shared" si="102"/>
        <v>0</v>
      </c>
      <c r="IA35" s="11">
        <f t="shared" si="102"/>
        <v>0</v>
      </c>
      <c r="IB35" s="11">
        <f t="shared" si="102"/>
        <v>0</v>
      </c>
      <c r="IC35" s="11">
        <f t="shared" si="102"/>
        <v>0</v>
      </c>
      <c r="ID35" s="11">
        <f t="shared" si="102"/>
        <v>0</v>
      </c>
      <c r="IE35" s="11">
        <f t="shared" si="102"/>
        <v>0</v>
      </c>
      <c r="IF35" s="11">
        <f t="shared" si="102"/>
        <v>0</v>
      </c>
      <c r="IG35" s="11">
        <f t="shared" si="102"/>
        <v>75</v>
      </c>
      <c r="IH35" s="11">
        <f t="shared" si="102"/>
        <v>0</v>
      </c>
      <c r="II35" s="11">
        <f t="shared" si="102"/>
        <v>0</v>
      </c>
      <c r="IJ35" s="11">
        <f t="shared" si="102"/>
        <v>7.5</v>
      </c>
      <c r="IK35" s="11">
        <f t="shared" si="102"/>
        <v>0</v>
      </c>
      <c r="IL35" s="11">
        <f t="shared" si="102"/>
        <v>0</v>
      </c>
      <c r="IM35" s="11">
        <f t="shared" si="102"/>
        <v>0</v>
      </c>
      <c r="IN35" s="11">
        <f t="shared" si="102"/>
        <v>45</v>
      </c>
      <c r="IO35" s="11">
        <f t="shared" si="102"/>
        <v>0</v>
      </c>
      <c r="IP35" s="11">
        <f t="shared" si="102"/>
        <v>0</v>
      </c>
      <c r="IQ35" s="11">
        <f t="shared" si="102"/>
        <v>3.75</v>
      </c>
      <c r="IR35" s="11">
        <f t="shared" si="102"/>
        <v>0</v>
      </c>
      <c r="IS35" s="11">
        <f t="shared" si="102"/>
        <v>0</v>
      </c>
      <c r="IT35" s="11">
        <f t="shared" si="102"/>
        <v>0</v>
      </c>
      <c r="IU35" s="11">
        <f t="shared" si="102"/>
        <v>0</v>
      </c>
      <c r="IV35" s="11">
        <f t="shared" si="102"/>
        <v>7.5</v>
      </c>
      <c r="IW35" s="11">
        <f t="shared" si="102"/>
        <v>0</v>
      </c>
      <c r="IX35" s="11">
        <f t="shared" si="102"/>
        <v>0</v>
      </c>
      <c r="IY35" s="11">
        <f t="shared" si="102"/>
        <v>0</v>
      </c>
      <c r="IZ35" s="11">
        <f t="shared" ref="IZ35:LK35" si="103">(IZ34/12)*9</f>
        <v>3.75</v>
      </c>
      <c r="JA35" s="11">
        <f t="shared" si="103"/>
        <v>0</v>
      </c>
      <c r="JB35" s="11">
        <f t="shared" si="103"/>
        <v>7.5</v>
      </c>
      <c r="JC35" s="11">
        <f t="shared" si="103"/>
        <v>0</v>
      </c>
      <c r="JD35" s="11">
        <f t="shared" si="103"/>
        <v>4.5</v>
      </c>
      <c r="JE35" s="11">
        <f t="shared" si="103"/>
        <v>22.5</v>
      </c>
      <c r="JF35" s="11">
        <f t="shared" si="103"/>
        <v>7.5</v>
      </c>
      <c r="JG35" s="11">
        <f t="shared" si="103"/>
        <v>0</v>
      </c>
      <c r="JH35" s="11">
        <f t="shared" si="103"/>
        <v>0</v>
      </c>
      <c r="JI35" s="11">
        <f t="shared" si="103"/>
        <v>7.5</v>
      </c>
      <c r="JJ35" s="11">
        <f t="shared" si="103"/>
        <v>0</v>
      </c>
      <c r="JK35" s="11">
        <f t="shared" si="103"/>
        <v>0</v>
      </c>
      <c r="JL35" s="11">
        <f t="shared" si="103"/>
        <v>0</v>
      </c>
      <c r="JM35" s="11">
        <f t="shared" si="103"/>
        <v>0</v>
      </c>
      <c r="JN35" s="11">
        <f t="shared" si="103"/>
        <v>0</v>
      </c>
      <c r="JO35" s="11">
        <f t="shared" si="103"/>
        <v>0</v>
      </c>
      <c r="JP35" s="11">
        <f t="shared" si="103"/>
        <v>0</v>
      </c>
      <c r="JQ35" s="11">
        <f t="shared" si="103"/>
        <v>0</v>
      </c>
      <c r="JR35" s="11">
        <f t="shared" si="103"/>
        <v>75</v>
      </c>
      <c r="JS35" s="11">
        <f t="shared" si="103"/>
        <v>0</v>
      </c>
      <c r="JT35" s="11">
        <f t="shared" si="103"/>
        <v>0</v>
      </c>
      <c r="JU35" s="11">
        <f t="shared" si="103"/>
        <v>1500</v>
      </c>
      <c r="JV35" s="11">
        <f t="shared" si="103"/>
        <v>4500</v>
      </c>
      <c r="JW35" s="11">
        <f t="shared" si="103"/>
        <v>4653.75</v>
      </c>
      <c r="JX35" s="11">
        <f t="shared" si="103"/>
        <v>2250</v>
      </c>
      <c r="JY35" s="11">
        <f t="shared" si="103"/>
        <v>0</v>
      </c>
      <c r="JZ35" s="11">
        <f t="shared" si="103"/>
        <v>112.5</v>
      </c>
      <c r="KA35" s="11">
        <f t="shared" si="103"/>
        <v>37.5</v>
      </c>
      <c r="KB35" s="11">
        <f t="shared" si="103"/>
        <v>0</v>
      </c>
      <c r="KC35" s="11">
        <f t="shared" si="103"/>
        <v>0</v>
      </c>
      <c r="KD35" s="11">
        <f t="shared" si="103"/>
        <v>2700</v>
      </c>
      <c r="KE35" s="11">
        <f t="shared" si="103"/>
        <v>0</v>
      </c>
      <c r="KF35" s="11">
        <f t="shared" si="103"/>
        <v>750</v>
      </c>
      <c r="KG35" s="11">
        <f t="shared" si="103"/>
        <v>1500</v>
      </c>
      <c r="KH35" s="11">
        <f t="shared" si="103"/>
        <v>75</v>
      </c>
      <c r="KI35" s="11">
        <f t="shared" si="103"/>
        <v>3750</v>
      </c>
      <c r="KJ35" s="11">
        <f t="shared" si="103"/>
        <v>0</v>
      </c>
      <c r="KK35" s="11">
        <f t="shared" si="103"/>
        <v>1500</v>
      </c>
      <c r="KL35" s="11">
        <f t="shared" si="103"/>
        <v>0</v>
      </c>
      <c r="KM35" s="11">
        <f t="shared" si="103"/>
        <v>750</v>
      </c>
      <c r="KN35" s="11">
        <f t="shared" si="103"/>
        <v>0</v>
      </c>
      <c r="KO35" s="11">
        <f t="shared" si="103"/>
        <v>1173.75</v>
      </c>
      <c r="KP35" s="11">
        <f t="shared" si="103"/>
        <v>0</v>
      </c>
      <c r="KQ35" s="11">
        <f t="shared" si="103"/>
        <v>0</v>
      </c>
      <c r="KR35" s="11">
        <f t="shared" si="103"/>
        <v>375</v>
      </c>
      <c r="KS35" s="11">
        <f t="shared" si="103"/>
        <v>0</v>
      </c>
      <c r="KT35" s="11">
        <f t="shared" si="103"/>
        <v>0</v>
      </c>
      <c r="KU35" s="11">
        <f t="shared" si="103"/>
        <v>0</v>
      </c>
      <c r="KV35" s="11">
        <f t="shared" si="103"/>
        <v>0</v>
      </c>
      <c r="KW35" s="11">
        <f t="shared" si="103"/>
        <v>0</v>
      </c>
      <c r="KX35" s="11">
        <f t="shared" si="103"/>
        <v>150</v>
      </c>
      <c r="KY35" s="11">
        <f t="shared" si="103"/>
        <v>375</v>
      </c>
      <c r="KZ35" s="11">
        <f t="shared" si="103"/>
        <v>75</v>
      </c>
      <c r="LA35" s="11">
        <f t="shared" si="103"/>
        <v>113.25</v>
      </c>
      <c r="LB35" s="11">
        <f t="shared" si="103"/>
        <v>225</v>
      </c>
      <c r="LC35" s="11">
        <f t="shared" si="103"/>
        <v>3676.5</v>
      </c>
      <c r="LD35" s="11">
        <f t="shared" si="103"/>
        <v>750</v>
      </c>
      <c r="LE35" s="11">
        <f t="shared" si="103"/>
        <v>375</v>
      </c>
      <c r="LF35" s="11">
        <f t="shared" si="103"/>
        <v>1500</v>
      </c>
      <c r="LG35" s="11">
        <f t="shared" si="103"/>
        <v>750</v>
      </c>
      <c r="LH35" s="11">
        <f t="shared" si="103"/>
        <v>375</v>
      </c>
      <c r="LI35" s="11">
        <f t="shared" si="103"/>
        <v>1500</v>
      </c>
      <c r="LJ35" s="11">
        <f t="shared" si="103"/>
        <v>0</v>
      </c>
      <c r="LK35" s="11">
        <f t="shared" si="103"/>
        <v>0</v>
      </c>
      <c r="LL35" s="11">
        <f t="shared" ref="LL35:MG35" si="104">(LL34/12)*9</f>
        <v>0</v>
      </c>
      <c r="LM35" s="11">
        <f t="shared" si="104"/>
        <v>300</v>
      </c>
      <c r="LN35" s="11">
        <f t="shared" si="104"/>
        <v>0</v>
      </c>
      <c r="LO35" s="11">
        <f t="shared" si="104"/>
        <v>750</v>
      </c>
      <c r="LP35" s="11">
        <f t="shared" si="104"/>
        <v>750</v>
      </c>
      <c r="LQ35" s="11">
        <f t="shared" si="104"/>
        <v>3750</v>
      </c>
      <c r="LR35" s="11">
        <f t="shared" si="104"/>
        <v>300</v>
      </c>
      <c r="LS35" s="11">
        <f t="shared" si="104"/>
        <v>375</v>
      </c>
      <c r="LT35" s="11">
        <f t="shared" si="104"/>
        <v>562.5</v>
      </c>
      <c r="LU35" s="11">
        <f t="shared" si="104"/>
        <v>150</v>
      </c>
      <c r="LV35" s="11">
        <f t="shared" si="104"/>
        <v>0</v>
      </c>
      <c r="LW35" s="11">
        <f t="shared" si="104"/>
        <v>375</v>
      </c>
      <c r="LX35" s="11">
        <f t="shared" si="104"/>
        <v>0</v>
      </c>
      <c r="LY35" s="11">
        <f t="shared" si="104"/>
        <v>0</v>
      </c>
      <c r="LZ35" s="11">
        <f t="shared" si="104"/>
        <v>225</v>
      </c>
      <c r="MA35" s="11">
        <f t="shared" si="104"/>
        <v>0</v>
      </c>
      <c r="MB35" s="11">
        <f t="shared" si="104"/>
        <v>0</v>
      </c>
      <c r="MC35" s="11">
        <f t="shared" si="104"/>
        <v>225</v>
      </c>
      <c r="MD35" s="11">
        <f t="shared" si="104"/>
        <v>36</v>
      </c>
      <c r="ME35" s="11">
        <f t="shared" si="104"/>
        <v>0</v>
      </c>
      <c r="MF35" s="11">
        <f t="shared" si="104"/>
        <v>0</v>
      </c>
      <c r="MG35" s="11">
        <f t="shared" si="104"/>
        <v>0</v>
      </c>
      <c r="MH35" s="11">
        <f t="shared" si="6"/>
        <v>54507.75</v>
      </c>
    </row>
    <row r="36" spans="1:346" ht="24.95" customHeight="1" x14ac:dyDescent="0.25">
      <c r="A36" s="13">
        <v>17.7</v>
      </c>
      <c r="B36" s="1" t="s">
        <v>361</v>
      </c>
      <c r="C36" s="10">
        <v>37600</v>
      </c>
      <c r="D36" s="10"/>
      <c r="E36" s="10">
        <v>33000</v>
      </c>
      <c r="F36" s="10">
        <v>620</v>
      </c>
      <c r="G36" s="10">
        <v>20000</v>
      </c>
      <c r="H36" s="10">
        <v>2000</v>
      </c>
      <c r="I36" s="10">
        <v>5800</v>
      </c>
      <c r="J36" s="10">
        <v>500</v>
      </c>
      <c r="K36" s="10">
        <v>1000</v>
      </c>
      <c r="L36" s="10"/>
      <c r="M36" s="10">
        <v>300</v>
      </c>
      <c r="N36" s="10">
        <v>100</v>
      </c>
      <c r="O36" s="10">
        <v>300</v>
      </c>
      <c r="P36" s="10"/>
      <c r="Q36" s="10">
        <v>300</v>
      </c>
      <c r="R36" s="10"/>
      <c r="S36" s="10">
        <v>20000</v>
      </c>
      <c r="T36" s="10"/>
      <c r="U36" s="10"/>
      <c r="V36" s="10">
        <v>50000</v>
      </c>
      <c r="W36" s="10">
        <v>3000</v>
      </c>
      <c r="X36" s="10"/>
      <c r="Y36" s="10">
        <v>500</v>
      </c>
      <c r="Z36" s="10"/>
      <c r="AA36" s="10">
        <v>100</v>
      </c>
      <c r="AB36" s="10"/>
      <c r="AC36" s="10"/>
      <c r="AD36" s="10">
        <v>950</v>
      </c>
      <c r="AE36" s="10">
        <v>100</v>
      </c>
      <c r="AF36" s="10">
        <v>1000</v>
      </c>
      <c r="AG36" s="10">
        <v>25</v>
      </c>
      <c r="AH36" s="10">
        <v>800</v>
      </c>
      <c r="AI36" s="10"/>
      <c r="AJ36" s="10">
        <v>2000</v>
      </c>
      <c r="AK36" s="10">
        <v>1000</v>
      </c>
      <c r="AL36" s="10">
        <v>4800</v>
      </c>
      <c r="AM36" s="10"/>
      <c r="AN36" s="10"/>
      <c r="AO36" s="10">
        <v>500</v>
      </c>
      <c r="AP36" s="10">
        <v>100</v>
      </c>
      <c r="AQ36" s="10"/>
      <c r="AR36" s="10"/>
      <c r="AS36" s="10">
        <v>1000</v>
      </c>
      <c r="AT36" s="10">
        <v>20</v>
      </c>
      <c r="AU36" s="10"/>
      <c r="AV36" s="10"/>
      <c r="AW36" s="10">
        <v>20000</v>
      </c>
      <c r="AX36" s="10"/>
      <c r="AY36" s="10"/>
      <c r="AZ36" s="10"/>
      <c r="BA36" s="10"/>
      <c r="BB36" s="10">
        <v>1000</v>
      </c>
      <c r="BC36" s="10">
        <v>50</v>
      </c>
      <c r="BD36" s="10"/>
      <c r="BE36" s="10">
        <v>50</v>
      </c>
      <c r="BF36" s="10"/>
      <c r="BG36" s="10"/>
      <c r="BH36" s="10">
        <v>500</v>
      </c>
      <c r="BI36" s="10"/>
      <c r="BJ36" s="10"/>
      <c r="BK36" s="10">
        <v>500</v>
      </c>
      <c r="BL36" s="10">
        <v>20000</v>
      </c>
      <c r="BM36" s="10"/>
      <c r="BN36" s="10"/>
      <c r="BO36" s="10">
        <v>1000</v>
      </c>
      <c r="BP36" s="10"/>
      <c r="BQ36" s="10"/>
      <c r="BR36" s="10"/>
      <c r="BS36" s="10"/>
      <c r="BT36" s="10">
        <v>3000</v>
      </c>
      <c r="BU36" s="10"/>
      <c r="BV36" s="10"/>
      <c r="BW36" s="10"/>
      <c r="BX36" s="10">
        <v>100</v>
      </c>
      <c r="BY36" s="10"/>
      <c r="BZ36" s="10"/>
      <c r="CA36" s="10"/>
      <c r="CB36" s="10"/>
      <c r="CC36" s="10">
        <v>1000</v>
      </c>
      <c r="CD36" s="10"/>
      <c r="CE36" s="10">
        <v>3000</v>
      </c>
      <c r="CF36" s="10">
        <v>1000</v>
      </c>
      <c r="CG36" s="10"/>
      <c r="CH36" s="10"/>
      <c r="CI36" s="10"/>
      <c r="CJ36" s="10"/>
      <c r="CK36" s="10">
        <v>300</v>
      </c>
      <c r="CL36" s="10"/>
      <c r="CM36" s="10"/>
      <c r="CN36" s="10">
        <v>50</v>
      </c>
      <c r="CO36" s="10"/>
      <c r="CP36" s="10"/>
      <c r="CQ36" s="10"/>
      <c r="CR36" s="10"/>
      <c r="CS36" s="10"/>
      <c r="CT36" s="10"/>
      <c r="CU36" s="10"/>
      <c r="CV36" s="10">
        <v>200</v>
      </c>
      <c r="CW36" s="10">
        <v>100</v>
      </c>
      <c r="CX36" s="10">
        <v>1000</v>
      </c>
      <c r="CY36" s="10">
        <v>500</v>
      </c>
      <c r="CZ36" s="10"/>
      <c r="DA36" s="10"/>
      <c r="DB36" s="10">
        <v>600</v>
      </c>
      <c r="DC36" s="10"/>
      <c r="DD36" s="10"/>
      <c r="DE36" s="10"/>
      <c r="DF36" s="10"/>
      <c r="DG36" s="10"/>
      <c r="DH36" s="10"/>
      <c r="DI36" s="10">
        <v>50</v>
      </c>
      <c r="DJ36" s="10"/>
      <c r="DK36" s="10"/>
      <c r="DL36" s="10"/>
      <c r="DM36" s="10"/>
      <c r="DN36" s="10">
        <v>100</v>
      </c>
      <c r="DO36" s="10"/>
      <c r="DP36" s="10"/>
      <c r="DQ36" s="10">
        <v>3000</v>
      </c>
      <c r="DR36" s="10"/>
      <c r="DS36" s="10">
        <v>1000</v>
      </c>
      <c r="DT36" s="10"/>
      <c r="DU36" s="10"/>
      <c r="DV36" s="10">
        <v>100</v>
      </c>
      <c r="DW36" s="10"/>
      <c r="DX36" s="10"/>
      <c r="DY36" s="10"/>
      <c r="DZ36" s="10">
        <v>100</v>
      </c>
      <c r="EA36" s="10"/>
      <c r="EB36" s="10">
        <v>100</v>
      </c>
      <c r="EC36" s="10">
        <v>100</v>
      </c>
      <c r="ED36" s="10"/>
      <c r="EE36" s="10"/>
      <c r="EF36" s="10">
        <v>6000</v>
      </c>
      <c r="EG36" s="10">
        <v>200</v>
      </c>
      <c r="EH36" s="10"/>
      <c r="EI36" s="10"/>
      <c r="EJ36" s="10"/>
      <c r="EK36" s="10">
        <v>20000</v>
      </c>
      <c r="EL36" s="10">
        <v>100</v>
      </c>
      <c r="EM36" s="10">
        <v>500</v>
      </c>
      <c r="EN36" s="10">
        <v>50</v>
      </c>
      <c r="EO36" s="10">
        <v>100</v>
      </c>
      <c r="EP36" s="10">
        <v>1000</v>
      </c>
      <c r="EQ36" s="10"/>
      <c r="ER36" s="10">
        <v>100</v>
      </c>
      <c r="ES36" s="10"/>
      <c r="ET36" s="10"/>
      <c r="EU36" s="10">
        <v>3000</v>
      </c>
      <c r="EV36" s="10"/>
      <c r="EW36" s="10"/>
      <c r="EX36" s="10"/>
      <c r="EY36" s="10"/>
      <c r="EZ36" s="10">
        <v>1000</v>
      </c>
      <c r="FA36" s="10"/>
      <c r="FB36" s="10"/>
      <c r="FC36" s="10">
        <v>50</v>
      </c>
      <c r="FD36" s="10">
        <v>2000</v>
      </c>
      <c r="FE36" s="10">
        <v>2000</v>
      </c>
      <c r="FF36" s="10"/>
      <c r="FG36" s="10"/>
      <c r="FH36" s="10">
        <v>1000</v>
      </c>
      <c r="FI36" s="10">
        <v>200</v>
      </c>
      <c r="FJ36" s="10"/>
      <c r="FK36" s="10"/>
      <c r="FL36" s="10"/>
      <c r="FM36" s="10">
        <v>50</v>
      </c>
      <c r="FN36" s="10"/>
      <c r="FO36" s="10">
        <v>10000</v>
      </c>
      <c r="FP36" s="10"/>
      <c r="FQ36" s="10"/>
      <c r="FR36" s="10"/>
      <c r="FS36" s="10">
        <v>100</v>
      </c>
      <c r="FT36" s="10">
        <v>200</v>
      </c>
      <c r="FU36" s="10"/>
      <c r="FV36" s="10">
        <v>600</v>
      </c>
      <c r="FW36" s="10"/>
      <c r="FX36" s="10"/>
      <c r="FY36" s="10">
        <v>1000</v>
      </c>
      <c r="FZ36" s="10"/>
      <c r="GA36" s="10"/>
      <c r="GB36" s="10"/>
      <c r="GC36" s="10"/>
      <c r="GD36" s="10">
        <v>30</v>
      </c>
      <c r="GE36" s="10"/>
      <c r="GF36" s="10"/>
      <c r="GG36" s="10"/>
      <c r="GH36" s="10"/>
      <c r="GI36" s="10"/>
      <c r="GJ36" s="10"/>
      <c r="GK36" s="10">
        <v>1000</v>
      </c>
      <c r="GL36" s="10"/>
      <c r="GM36" s="10"/>
      <c r="GN36" s="10">
        <v>200</v>
      </c>
      <c r="GO36" s="10">
        <v>20</v>
      </c>
      <c r="GP36" s="10"/>
      <c r="GQ36" s="10">
        <v>500</v>
      </c>
      <c r="GR36" s="10"/>
      <c r="GS36" s="10">
        <v>100</v>
      </c>
      <c r="GT36" s="10"/>
      <c r="GU36" s="10"/>
      <c r="GV36" s="10">
        <v>500</v>
      </c>
      <c r="GW36" s="10"/>
      <c r="GX36" s="10">
        <v>1000</v>
      </c>
      <c r="GY36" s="10"/>
      <c r="GZ36" s="10"/>
      <c r="HA36" s="10">
        <v>100</v>
      </c>
      <c r="HB36" s="10">
        <v>200</v>
      </c>
      <c r="HC36" s="10"/>
      <c r="HD36" s="10"/>
      <c r="HE36" s="10"/>
      <c r="HF36" s="10"/>
      <c r="HG36" s="10">
        <v>0</v>
      </c>
      <c r="HH36" s="10">
        <v>3000</v>
      </c>
      <c r="HI36" s="10"/>
      <c r="HJ36" s="10">
        <v>6000</v>
      </c>
      <c r="HK36" s="10">
        <v>300</v>
      </c>
      <c r="HL36" s="10">
        <v>20</v>
      </c>
      <c r="HM36" s="10">
        <v>100</v>
      </c>
      <c r="HN36" s="10"/>
      <c r="HO36" s="10"/>
      <c r="HP36" s="10">
        <v>100</v>
      </c>
      <c r="HQ36" s="10"/>
      <c r="HR36" s="10">
        <v>1000</v>
      </c>
      <c r="HS36" s="10"/>
      <c r="HT36" s="10">
        <v>500</v>
      </c>
      <c r="HU36" s="10"/>
      <c r="HV36" s="10">
        <v>3000</v>
      </c>
      <c r="HW36" s="10"/>
      <c r="HX36" s="10"/>
      <c r="HY36" s="10"/>
      <c r="HZ36" s="10"/>
      <c r="IA36" s="10"/>
      <c r="IB36" s="10"/>
      <c r="IC36" s="10">
        <v>100</v>
      </c>
      <c r="ID36" s="10"/>
      <c r="IE36" s="10"/>
      <c r="IF36" s="10">
        <v>50</v>
      </c>
      <c r="IG36" s="10">
        <v>100</v>
      </c>
      <c r="IH36" s="10">
        <v>6</v>
      </c>
      <c r="II36" s="10"/>
      <c r="IJ36" s="10"/>
      <c r="IK36" s="10"/>
      <c r="IL36" s="10"/>
      <c r="IM36" s="10"/>
      <c r="IN36" s="10">
        <v>100</v>
      </c>
      <c r="IO36" s="10"/>
      <c r="IP36" s="10"/>
      <c r="IQ36" s="10"/>
      <c r="IR36" s="10">
        <v>100</v>
      </c>
      <c r="IS36" s="10">
        <v>100</v>
      </c>
      <c r="IT36" s="10">
        <v>1000</v>
      </c>
      <c r="IU36" s="10">
        <v>600</v>
      </c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>
        <v>20</v>
      </c>
      <c r="JG36" s="10"/>
      <c r="JH36" s="10"/>
      <c r="JI36" s="10"/>
      <c r="JJ36" s="10"/>
      <c r="JK36" s="10"/>
      <c r="JL36" s="10"/>
      <c r="JM36" s="10">
        <v>40</v>
      </c>
      <c r="JN36" s="10"/>
      <c r="JO36" s="10"/>
      <c r="JP36" s="10"/>
      <c r="JQ36" s="10">
        <v>5000</v>
      </c>
      <c r="JR36" s="10"/>
      <c r="JS36" s="10"/>
      <c r="JT36" s="10"/>
      <c r="JU36" s="10">
        <v>5000</v>
      </c>
      <c r="JV36" s="10">
        <v>1000</v>
      </c>
      <c r="JW36" s="10">
        <v>14050</v>
      </c>
      <c r="JX36" s="10">
        <v>12000</v>
      </c>
      <c r="JY36" s="10"/>
      <c r="JZ36" s="10"/>
      <c r="KA36" s="10">
        <v>20000</v>
      </c>
      <c r="KB36" s="10"/>
      <c r="KC36" s="10"/>
      <c r="KD36" s="10"/>
      <c r="KE36" s="10"/>
      <c r="KF36" s="10"/>
      <c r="KG36" s="10"/>
      <c r="KH36" s="10"/>
      <c r="KI36" s="10">
        <v>3000</v>
      </c>
      <c r="KJ36" s="10">
        <v>200</v>
      </c>
      <c r="KK36" s="10">
        <v>10000</v>
      </c>
      <c r="KL36" s="10"/>
      <c r="KM36" s="10">
        <v>250</v>
      </c>
      <c r="KN36" s="10"/>
      <c r="KO36" s="10">
        <v>4050</v>
      </c>
      <c r="KP36" s="10">
        <v>3000</v>
      </c>
      <c r="KQ36" s="10">
        <v>15000</v>
      </c>
      <c r="KR36" s="10">
        <v>700</v>
      </c>
      <c r="KS36" s="10">
        <v>500</v>
      </c>
      <c r="KT36" s="10">
        <v>2300</v>
      </c>
      <c r="KU36" s="10">
        <v>5000</v>
      </c>
      <c r="KV36" s="10"/>
      <c r="KW36" s="10">
        <v>600</v>
      </c>
      <c r="KX36" s="10"/>
      <c r="KY36" s="10"/>
      <c r="KZ36" s="10"/>
      <c r="LA36" s="10">
        <v>100</v>
      </c>
      <c r="LB36" s="10">
        <v>200</v>
      </c>
      <c r="LC36" s="10">
        <v>1062</v>
      </c>
      <c r="LD36" s="10"/>
      <c r="LE36" s="10">
        <v>0</v>
      </c>
      <c r="LF36" s="10"/>
      <c r="LG36" s="10"/>
      <c r="LH36" s="10">
        <v>100</v>
      </c>
      <c r="LI36" s="10"/>
      <c r="LJ36" s="10">
        <v>200</v>
      </c>
      <c r="LK36" s="10"/>
      <c r="LL36" s="10"/>
      <c r="LM36" s="10">
        <v>200</v>
      </c>
      <c r="LN36" s="10">
        <v>800</v>
      </c>
      <c r="LO36" s="10">
        <v>300</v>
      </c>
      <c r="LP36" s="10">
        <v>100</v>
      </c>
      <c r="LQ36" s="10">
        <v>3000</v>
      </c>
      <c r="LR36" s="10">
        <v>20000</v>
      </c>
      <c r="LS36" s="10"/>
      <c r="LT36" s="10">
        <v>1000</v>
      </c>
      <c r="LU36" s="10">
        <v>200</v>
      </c>
      <c r="LV36" s="10">
        <v>3000</v>
      </c>
      <c r="LW36" s="10"/>
      <c r="LX36" s="10">
        <v>500</v>
      </c>
      <c r="LY36" s="10"/>
      <c r="LZ36" s="10">
        <v>50</v>
      </c>
      <c r="MA36" s="10"/>
      <c r="MB36" s="10"/>
      <c r="MC36" s="10">
        <v>300</v>
      </c>
      <c r="MD36" s="10"/>
      <c r="ME36" s="10">
        <v>200</v>
      </c>
      <c r="MF36" s="10">
        <v>1000</v>
      </c>
      <c r="MG36" s="10"/>
      <c r="MH36" s="10">
        <f t="shared" si="6"/>
        <v>449013</v>
      </c>
    </row>
    <row r="37" spans="1:346" s="7" customFormat="1" ht="24.95" customHeight="1" x14ac:dyDescent="0.25">
      <c r="A37" s="14">
        <v>18.2</v>
      </c>
      <c r="B37" s="6" t="s">
        <v>361</v>
      </c>
      <c r="C37" s="11">
        <f>(C36/12)*9</f>
        <v>28200</v>
      </c>
      <c r="D37" s="11">
        <f t="shared" ref="D37:BO37" si="105">(D36/12)*9</f>
        <v>0</v>
      </c>
      <c r="E37" s="11">
        <f t="shared" si="105"/>
        <v>24750</v>
      </c>
      <c r="F37" s="11">
        <f t="shared" si="105"/>
        <v>465</v>
      </c>
      <c r="G37" s="11">
        <f t="shared" si="105"/>
        <v>15000</v>
      </c>
      <c r="H37" s="11">
        <f t="shared" si="105"/>
        <v>1500</v>
      </c>
      <c r="I37" s="11">
        <f t="shared" si="105"/>
        <v>4350</v>
      </c>
      <c r="J37" s="11">
        <f t="shared" si="105"/>
        <v>375</v>
      </c>
      <c r="K37" s="11">
        <f t="shared" si="105"/>
        <v>750</v>
      </c>
      <c r="L37" s="11">
        <f t="shared" si="105"/>
        <v>0</v>
      </c>
      <c r="M37" s="11">
        <f t="shared" si="105"/>
        <v>225</v>
      </c>
      <c r="N37" s="11">
        <f t="shared" si="105"/>
        <v>75</v>
      </c>
      <c r="O37" s="11">
        <f t="shared" si="105"/>
        <v>225</v>
      </c>
      <c r="P37" s="11">
        <f t="shared" si="105"/>
        <v>0</v>
      </c>
      <c r="Q37" s="11">
        <f t="shared" si="105"/>
        <v>225</v>
      </c>
      <c r="R37" s="11">
        <f t="shared" si="105"/>
        <v>0</v>
      </c>
      <c r="S37" s="11">
        <f t="shared" si="105"/>
        <v>15000</v>
      </c>
      <c r="T37" s="11">
        <f t="shared" si="105"/>
        <v>0</v>
      </c>
      <c r="U37" s="11">
        <f t="shared" si="105"/>
        <v>0</v>
      </c>
      <c r="V37" s="11">
        <f t="shared" si="105"/>
        <v>37500</v>
      </c>
      <c r="W37" s="11">
        <f t="shared" si="105"/>
        <v>2250</v>
      </c>
      <c r="X37" s="11">
        <f t="shared" si="105"/>
        <v>0</v>
      </c>
      <c r="Y37" s="11">
        <f t="shared" si="105"/>
        <v>375</v>
      </c>
      <c r="Z37" s="11">
        <f t="shared" si="105"/>
        <v>0</v>
      </c>
      <c r="AA37" s="11">
        <f t="shared" si="105"/>
        <v>75</v>
      </c>
      <c r="AB37" s="11">
        <f t="shared" si="105"/>
        <v>0</v>
      </c>
      <c r="AC37" s="11">
        <f t="shared" si="105"/>
        <v>0</v>
      </c>
      <c r="AD37" s="11">
        <f t="shared" si="105"/>
        <v>712.5</v>
      </c>
      <c r="AE37" s="11">
        <f t="shared" si="105"/>
        <v>75</v>
      </c>
      <c r="AF37" s="11">
        <f t="shared" si="105"/>
        <v>750</v>
      </c>
      <c r="AG37" s="11">
        <f t="shared" si="105"/>
        <v>18.75</v>
      </c>
      <c r="AH37" s="11">
        <f t="shared" si="105"/>
        <v>600</v>
      </c>
      <c r="AI37" s="11">
        <f t="shared" si="105"/>
        <v>0</v>
      </c>
      <c r="AJ37" s="11">
        <f t="shared" si="105"/>
        <v>1500</v>
      </c>
      <c r="AK37" s="11">
        <f t="shared" si="105"/>
        <v>750</v>
      </c>
      <c r="AL37" s="11">
        <f t="shared" si="105"/>
        <v>3600</v>
      </c>
      <c r="AM37" s="11">
        <f t="shared" si="105"/>
        <v>0</v>
      </c>
      <c r="AN37" s="11">
        <f t="shared" si="105"/>
        <v>0</v>
      </c>
      <c r="AO37" s="11">
        <f t="shared" si="105"/>
        <v>375</v>
      </c>
      <c r="AP37" s="11">
        <f t="shared" si="105"/>
        <v>75</v>
      </c>
      <c r="AQ37" s="11">
        <f t="shared" si="105"/>
        <v>0</v>
      </c>
      <c r="AR37" s="11">
        <f t="shared" si="105"/>
        <v>0</v>
      </c>
      <c r="AS37" s="11">
        <f t="shared" si="105"/>
        <v>750</v>
      </c>
      <c r="AT37" s="11">
        <f t="shared" si="105"/>
        <v>15</v>
      </c>
      <c r="AU37" s="11">
        <f t="shared" si="105"/>
        <v>0</v>
      </c>
      <c r="AV37" s="11">
        <f t="shared" si="105"/>
        <v>0</v>
      </c>
      <c r="AW37" s="11">
        <f t="shared" si="105"/>
        <v>15000</v>
      </c>
      <c r="AX37" s="11">
        <f t="shared" si="105"/>
        <v>0</v>
      </c>
      <c r="AY37" s="11">
        <f t="shared" si="105"/>
        <v>0</v>
      </c>
      <c r="AZ37" s="11">
        <f t="shared" si="105"/>
        <v>0</v>
      </c>
      <c r="BA37" s="11">
        <f t="shared" si="105"/>
        <v>0</v>
      </c>
      <c r="BB37" s="11">
        <f t="shared" si="105"/>
        <v>750</v>
      </c>
      <c r="BC37" s="11">
        <f t="shared" si="105"/>
        <v>37.5</v>
      </c>
      <c r="BD37" s="11">
        <f t="shared" si="105"/>
        <v>0</v>
      </c>
      <c r="BE37" s="11">
        <f t="shared" si="105"/>
        <v>37.5</v>
      </c>
      <c r="BF37" s="11">
        <f t="shared" si="105"/>
        <v>0</v>
      </c>
      <c r="BG37" s="11">
        <f t="shared" si="105"/>
        <v>0</v>
      </c>
      <c r="BH37" s="11">
        <f t="shared" si="105"/>
        <v>375</v>
      </c>
      <c r="BI37" s="11">
        <f t="shared" si="105"/>
        <v>0</v>
      </c>
      <c r="BJ37" s="11">
        <f t="shared" si="105"/>
        <v>0</v>
      </c>
      <c r="BK37" s="11">
        <f t="shared" si="105"/>
        <v>375</v>
      </c>
      <c r="BL37" s="11">
        <f t="shared" si="105"/>
        <v>15000</v>
      </c>
      <c r="BM37" s="11">
        <f t="shared" si="105"/>
        <v>0</v>
      </c>
      <c r="BN37" s="11">
        <f t="shared" si="105"/>
        <v>0</v>
      </c>
      <c r="BO37" s="11">
        <f t="shared" si="105"/>
        <v>750</v>
      </c>
      <c r="BP37" s="11">
        <f t="shared" ref="BP37:EA37" si="106">(BP36/12)*9</f>
        <v>0</v>
      </c>
      <c r="BQ37" s="11">
        <f t="shared" si="106"/>
        <v>0</v>
      </c>
      <c r="BR37" s="11">
        <f t="shared" si="106"/>
        <v>0</v>
      </c>
      <c r="BS37" s="11">
        <f t="shared" si="106"/>
        <v>0</v>
      </c>
      <c r="BT37" s="11">
        <f t="shared" si="106"/>
        <v>2250</v>
      </c>
      <c r="BU37" s="11">
        <f t="shared" si="106"/>
        <v>0</v>
      </c>
      <c r="BV37" s="11">
        <f t="shared" si="106"/>
        <v>0</v>
      </c>
      <c r="BW37" s="11">
        <f t="shared" si="106"/>
        <v>0</v>
      </c>
      <c r="BX37" s="11">
        <f t="shared" si="106"/>
        <v>75</v>
      </c>
      <c r="BY37" s="11">
        <f t="shared" si="106"/>
        <v>0</v>
      </c>
      <c r="BZ37" s="11">
        <f t="shared" si="106"/>
        <v>0</v>
      </c>
      <c r="CA37" s="11">
        <f t="shared" si="106"/>
        <v>0</v>
      </c>
      <c r="CB37" s="11">
        <f t="shared" si="106"/>
        <v>0</v>
      </c>
      <c r="CC37" s="11">
        <f t="shared" si="106"/>
        <v>750</v>
      </c>
      <c r="CD37" s="11">
        <f t="shared" si="106"/>
        <v>0</v>
      </c>
      <c r="CE37" s="11">
        <f t="shared" si="106"/>
        <v>2250</v>
      </c>
      <c r="CF37" s="11">
        <f t="shared" si="106"/>
        <v>750</v>
      </c>
      <c r="CG37" s="11">
        <f t="shared" si="106"/>
        <v>0</v>
      </c>
      <c r="CH37" s="11">
        <f t="shared" si="106"/>
        <v>0</v>
      </c>
      <c r="CI37" s="11">
        <f t="shared" si="106"/>
        <v>0</v>
      </c>
      <c r="CJ37" s="11">
        <f t="shared" si="106"/>
        <v>0</v>
      </c>
      <c r="CK37" s="11">
        <f t="shared" si="106"/>
        <v>225</v>
      </c>
      <c r="CL37" s="11">
        <f t="shared" si="106"/>
        <v>0</v>
      </c>
      <c r="CM37" s="11">
        <f t="shared" si="106"/>
        <v>0</v>
      </c>
      <c r="CN37" s="11">
        <f t="shared" si="106"/>
        <v>37.5</v>
      </c>
      <c r="CO37" s="11">
        <f t="shared" si="106"/>
        <v>0</v>
      </c>
      <c r="CP37" s="11">
        <f t="shared" si="106"/>
        <v>0</v>
      </c>
      <c r="CQ37" s="11">
        <f t="shared" si="106"/>
        <v>0</v>
      </c>
      <c r="CR37" s="11">
        <f t="shared" si="106"/>
        <v>0</v>
      </c>
      <c r="CS37" s="11">
        <f t="shared" si="106"/>
        <v>0</v>
      </c>
      <c r="CT37" s="11">
        <f t="shared" si="106"/>
        <v>0</v>
      </c>
      <c r="CU37" s="11">
        <f t="shared" si="106"/>
        <v>0</v>
      </c>
      <c r="CV37" s="11">
        <f t="shared" si="106"/>
        <v>150</v>
      </c>
      <c r="CW37" s="11">
        <f t="shared" si="106"/>
        <v>75</v>
      </c>
      <c r="CX37" s="11">
        <f t="shared" si="106"/>
        <v>750</v>
      </c>
      <c r="CY37" s="11">
        <f t="shared" si="106"/>
        <v>375</v>
      </c>
      <c r="CZ37" s="11">
        <f t="shared" si="106"/>
        <v>0</v>
      </c>
      <c r="DA37" s="11">
        <f t="shared" si="106"/>
        <v>0</v>
      </c>
      <c r="DB37" s="11">
        <f t="shared" si="106"/>
        <v>450</v>
      </c>
      <c r="DC37" s="11">
        <f t="shared" si="106"/>
        <v>0</v>
      </c>
      <c r="DD37" s="11">
        <f t="shared" si="106"/>
        <v>0</v>
      </c>
      <c r="DE37" s="11">
        <f t="shared" si="106"/>
        <v>0</v>
      </c>
      <c r="DF37" s="11">
        <f t="shared" si="106"/>
        <v>0</v>
      </c>
      <c r="DG37" s="11">
        <f t="shared" si="106"/>
        <v>0</v>
      </c>
      <c r="DH37" s="11">
        <f t="shared" si="106"/>
        <v>0</v>
      </c>
      <c r="DI37" s="11">
        <f t="shared" si="106"/>
        <v>37.5</v>
      </c>
      <c r="DJ37" s="11">
        <f t="shared" si="106"/>
        <v>0</v>
      </c>
      <c r="DK37" s="11">
        <f t="shared" si="106"/>
        <v>0</v>
      </c>
      <c r="DL37" s="11">
        <f t="shared" si="106"/>
        <v>0</v>
      </c>
      <c r="DM37" s="11">
        <f t="shared" si="106"/>
        <v>0</v>
      </c>
      <c r="DN37" s="11">
        <f t="shared" si="106"/>
        <v>75</v>
      </c>
      <c r="DO37" s="11">
        <f t="shared" si="106"/>
        <v>0</v>
      </c>
      <c r="DP37" s="11">
        <f t="shared" si="106"/>
        <v>0</v>
      </c>
      <c r="DQ37" s="11">
        <f t="shared" si="106"/>
        <v>2250</v>
      </c>
      <c r="DR37" s="11">
        <f t="shared" si="106"/>
        <v>0</v>
      </c>
      <c r="DS37" s="11">
        <f t="shared" si="106"/>
        <v>750</v>
      </c>
      <c r="DT37" s="11">
        <f t="shared" si="106"/>
        <v>0</v>
      </c>
      <c r="DU37" s="11">
        <f t="shared" si="106"/>
        <v>0</v>
      </c>
      <c r="DV37" s="11">
        <f t="shared" si="106"/>
        <v>75</v>
      </c>
      <c r="DW37" s="11">
        <f t="shared" si="106"/>
        <v>0</v>
      </c>
      <c r="DX37" s="11">
        <f t="shared" si="106"/>
        <v>0</v>
      </c>
      <c r="DY37" s="11">
        <f t="shared" si="106"/>
        <v>0</v>
      </c>
      <c r="DZ37" s="11">
        <f t="shared" si="106"/>
        <v>75</v>
      </c>
      <c r="EA37" s="11">
        <f t="shared" si="106"/>
        <v>0</v>
      </c>
      <c r="EB37" s="11">
        <f t="shared" ref="EB37:GM37" si="107">(EB36/12)*9</f>
        <v>75</v>
      </c>
      <c r="EC37" s="11">
        <f t="shared" si="107"/>
        <v>75</v>
      </c>
      <c r="ED37" s="11">
        <f t="shared" si="107"/>
        <v>0</v>
      </c>
      <c r="EE37" s="11">
        <f t="shared" si="107"/>
        <v>0</v>
      </c>
      <c r="EF37" s="11">
        <f t="shared" si="107"/>
        <v>4500</v>
      </c>
      <c r="EG37" s="11">
        <f t="shared" si="107"/>
        <v>150</v>
      </c>
      <c r="EH37" s="11">
        <f t="shared" si="107"/>
        <v>0</v>
      </c>
      <c r="EI37" s="11">
        <f t="shared" si="107"/>
        <v>0</v>
      </c>
      <c r="EJ37" s="11">
        <f t="shared" si="107"/>
        <v>0</v>
      </c>
      <c r="EK37" s="11">
        <f t="shared" si="107"/>
        <v>15000</v>
      </c>
      <c r="EL37" s="11">
        <f t="shared" si="107"/>
        <v>75</v>
      </c>
      <c r="EM37" s="11">
        <f t="shared" si="107"/>
        <v>375</v>
      </c>
      <c r="EN37" s="11">
        <f t="shared" si="107"/>
        <v>37.5</v>
      </c>
      <c r="EO37" s="11">
        <f t="shared" si="107"/>
        <v>75</v>
      </c>
      <c r="EP37" s="11">
        <f t="shared" si="107"/>
        <v>750</v>
      </c>
      <c r="EQ37" s="11">
        <f t="shared" si="107"/>
        <v>0</v>
      </c>
      <c r="ER37" s="11">
        <f t="shared" si="107"/>
        <v>75</v>
      </c>
      <c r="ES37" s="11">
        <f t="shared" si="107"/>
        <v>0</v>
      </c>
      <c r="ET37" s="11">
        <f t="shared" si="107"/>
        <v>0</v>
      </c>
      <c r="EU37" s="11">
        <f t="shared" si="107"/>
        <v>2250</v>
      </c>
      <c r="EV37" s="11">
        <f t="shared" si="107"/>
        <v>0</v>
      </c>
      <c r="EW37" s="11">
        <f t="shared" si="107"/>
        <v>0</v>
      </c>
      <c r="EX37" s="11">
        <f t="shared" si="107"/>
        <v>0</v>
      </c>
      <c r="EY37" s="11">
        <f t="shared" si="107"/>
        <v>0</v>
      </c>
      <c r="EZ37" s="11">
        <f t="shared" si="107"/>
        <v>750</v>
      </c>
      <c r="FA37" s="11">
        <f t="shared" si="107"/>
        <v>0</v>
      </c>
      <c r="FB37" s="11">
        <f t="shared" si="107"/>
        <v>0</v>
      </c>
      <c r="FC37" s="11">
        <f t="shared" si="107"/>
        <v>37.5</v>
      </c>
      <c r="FD37" s="11">
        <f t="shared" si="107"/>
        <v>1500</v>
      </c>
      <c r="FE37" s="11">
        <f t="shared" si="107"/>
        <v>1500</v>
      </c>
      <c r="FF37" s="11">
        <f t="shared" si="107"/>
        <v>0</v>
      </c>
      <c r="FG37" s="11">
        <f t="shared" si="107"/>
        <v>0</v>
      </c>
      <c r="FH37" s="11">
        <f t="shared" si="107"/>
        <v>750</v>
      </c>
      <c r="FI37" s="11">
        <f t="shared" si="107"/>
        <v>150</v>
      </c>
      <c r="FJ37" s="11">
        <f t="shared" si="107"/>
        <v>0</v>
      </c>
      <c r="FK37" s="11">
        <f t="shared" si="107"/>
        <v>0</v>
      </c>
      <c r="FL37" s="11">
        <f t="shared" si="107"/>
        <v>0</v>
      </c>
      <c r="FM37" s="11">
        <f t="shared" si="107"/>
        <v>37.5</v>
      </c>
      <c r="FN37" s="11">
        <f t="shared" si="107"/>
        <v>0</v>
      </c>
      <c r="FO37" s="11">
        <f t="shared" si="107"/>
        <v>7500</v>
      </c>
      <c r="FP37" s="11">
        <f t="shared" si="107"/>
        <v>0</v>
      </c>
      <c r="FQ37" s="11">
        <f t="shared" si="107"/>
        <v>0</v>
      </c>
      <c r="FR37" s="11">
        <f t="shared" si="107"/>
        <v>0</v>
      </c>
      <c r="FS37" s="11">
        <f t="shared" si="107"/>
        <v>75</v>
      </c>
      <c r="FT37" s="11">
        <f t="shared" si="107"/>
        <v>150</v>
      </c>
      <c r="FU37" s="11">
        <f t="shared" si="107"/>
        <v>0</v>
      </c>
      <c r="FV37" s="11">
        <f t="shared" si="107"/>
        <v>450</v>
      </c>
      <c r="FW37" s="11">
        <f t="shared" si="107"/>
        <v>0</v>
      </c>
      <c r="FX37" s="11">
        <f t="shared" si="107"/>
        <v>0</v>
      </c>
      <c r="FY37" s="11">
        <f t="shared" si="107"/>
        <v>750</v>
      </c>
      <c r="FZ37" s="11">
        <f t="shared" si="107"/>
        <v>0</v>
      </c>
      <c r="GA37" s="11">
        <f t="shared" si="107"/>
        <v>0</v>
      </c>
      <c r="GB37" s="11">
        <f t="shared" si="107"/>
        <v>0</v>
      </c>
      <c r="GC37" s="11">
        <f t="shared" si="107"/>
        <v>0</v>
      </c>
      <c r="GD37" s="11">
        <f t="shared" si="107"/>
        <v>22.5</v>
      </c>
      <c r="GE37" s="11">
        <f t="shared" si="107"/>
        <v>0</v>
      </c>
      <c r="GF37" s="11">
        <f t="shared" si="107"/>
        <v>0</v>
      </c>
      <c r="GG37" s="11">
        <f t="shared" si="107"/>
        <v>0</v>
      </c>
      <c r="GH37" s="11">
        <f t="shared" si="107"/>
        <v>0</v>
      </c>
      <c r="GI37" s="11">
        <f t="shared" si="107"/>
        <v>0</v>
      </c>
      <c r="GJ37" s="11">
        <f t="shared" si="107"/>
        <v>0</v>
      </c>
      <c r="GK37" s="11">
        <f t="shared" si="107"/>
        <v>750</v>
      </c>
      <c r="GL37" s="11">
        <f t="shared" si="107"/>
        <v>0</v>
      </c>
      <c r="GM37" s="11">
        <f t="shared" si="107"/>
        <v>0</v>
      </c>
      <c r="GN37" s="11">
        <f t="shared" ref="GN37:IY37" si="108">(GN36/12)*9</f>
        <v>150</v>
      </c>
      <c r="GO37" s="11">
        <f t="shared" si="108"/>
        <v>15</v>
      </c>
      <c r="GP37" s="11">
        <f t="shared" si="108"/>
        <v>0</v>
      </c>
      <c r="GQ37" s="11">
        <f t="shared" si="108"/>
        <v>375</v>
      </c>
      <c r="GR37" s="11">
        <f t="shared" si="108"/>
        <v>0</v>
      </c>
      <c r="GS37" s="11">
        <f t="shared" si="108"/>
        <v>75</v>
      </c>
      <c r="GT37" s="11">
        <f t="shared" si="108"/>
        <v>0</v>
      </c>
      <c r="GU37" s="11">
        <f t="shared" si="108"/>
        <v>0</v>
      </c>
      <c r="GV37" s="11">
        <f t="shared" si="108"/>
        <v>375</v>
      </c>
      <c r="GW37" s="11">
        <f t="shared" si="108"/>
        <v>0</v>
      </c>
      <c r="GX37" s="11">
        <f t="shared" si="108"/>
        <v>750</v>
      </c>
      <c r="GY37" s="11">
        <f t="shared" si="108"/>
        <v>0</v>
      </c>
      <c r="GZ37" s="11">
        <f t="shared" si="108"/>
        <v>0</v>
      </c>
      <c r="HA37" s="11">
        <f t="shared" si="108"/>
        <v>75</v>
      </c>
      <c r="HB37" s="11">
        <f t="shared" si="108"/>
        <v>150</v>
      </c>
      <c r="HC37" s="11">
        <f t="shared" si="108"/>
        <v>0</v>
      </c>
      <c r="HD37" s="11">
        <f t="shared" si="108"/>
        <v>0</v>
      </c>
      <c r="HE37" s="11">
        <f t="shared" si="108"/>
        <v>0</v>
      </c>
      <c r="HF37" s="11">
        <f t="shared" si="108"/>
        <v>0</v>
      </c>
      <c r="HG37" s="11">
        <f t="shared" si="108"/>
        <v>0</v>
      </c>
      <c r="HH37" s="11">
        <f t="shared" si="108"/>
        <v>2250</v>
      </c>
      <c r="HI37" s="11">
        <f t="shared" si="108"/>
        <v>0</v>
      </c>
      <c r="HJ37" s="11">
        <f t="shared" si="108"/>
        <v>4500</v>
      </c>
      <c r="HK37" s="11">
        <f t="shared" si="108"/>
        <v>225</v>
      </c>
      <c r="HL37" s="11">
        <f t="shared" si="108"/>
        <v>15</v>
      </c>
      <c r="HM37" s="11">
        <f t="shared" si="108"/>
        <v>75</v>
      </c>
      <c r="HN37" s="11">
        <f t="shared" si="108"/>
        <v>0</v>
      </c>
      <c r="HO37" s="11">
        <f t="shared" si="108"/>
        <v>0</v>
      </c>
      <c r="HP37" s="11">
        <f t="shared" si="108"/>
        <v>75</v>
      </c>
      <c r="HQ37" s="11">
        <f t="shared" si="108"/>
        <v>0</v>
      </c>
      <c r="HR37" s="11">
        <f t="shared" si="108"/>
        <v>750</v>
      </c>
      <c r="HS37" s="11">
        <f t="shared" si="108"/>
        <v>0</v>
      </c>
      <c r="HT37" s="11">
        <f t="shared" si="108"/>
        <v>375</v>
      </c>
      <c r="HU37" s="11">
        <f t="shared" si="108"/>
        <v>0</v>
      </c>
      <c r="HV37" s="11">
        <f t="shared" si="108"/>
        <v>2250</v>
      </c>
      <c r="HW37" s="11">
        <f t="shared" si="108"/>
        <v>0</v>
      </c>
      <c r="HX37" s="11">
        <f t="shared" si="108"/>
        <v>0</v>
      </c>
      <c r="HY37" s="11">
        <f t="shared" si="108"/>
        <v>0</v>
      </c>
      <c r="HZ37" s="11">
        <f t="shared" si="108"/>
        <v>0</v>
      </c>
      <c r="IA37" s="11">
        <f t="shared" si="108"/>
        <v>0</v>
      </c>
      <c r="IB37" s="11">
        <f t="shared" si="108"/>
        <v>0</v>
      </c>
      <c r="IC37" s="11">
        <f t="shared" si="108"/>
        <v>75</v>
      </c>
      <c r="ID37" s="11">
        <f t="shared" si="108"/>
        <v>0</v>
      </c>
      <c r="IE37" s="11">
        <f t="shared" si="108"/>
        <v>0</v>
      </c>
      <c r="IF37" s="11">
        <f t="shared" si="108"/>
        <v>37.5</v>
      </c>
      <c r="IG37" s="11">
        <f t="shared" si="108"/>
        <v>75</v>
      </c>
      <c r="IH37" s="11">
        <f t="shared" si="108"/>
        <v>4.5</v>
      </c>
      <c r="II37" s="11">
        <f t="shared" si="108"/>
        <v>0</v>
      </c>
      <c r="IJ37" s="11">
        <f t="shared" si="108"/>
        <v>0</v>
      </c>
      <c r="IK37" s="11">
        <f t="shared" si="108"/>
        <v>0</v>
      </c>
      <c r="IL37" s="11">
        <f t="shared" si="108"/>
        <v>0</v>
      </c>
      <c r="IM37" s="11">
        <f t="shared" si="108"/>
        <v>0</v>
      </c>
      <c r="IN37" s="11">
        <f t="shared" si="108"/>
        <v>75</v>
      </c>
      <c r="IO37" s="11">
        <f t="shared" si="108"/>
        <v>0</v>
      </c>
      <c r="IP37" s="11">
        <f t="shared" si="108"/>
        <v>0</v>
      </c>
      <c r="IQ37" s="11">
        <f t="shared" si="108"/>
        <v>0</v>
      </c>
      <c r="IR37" s="11">
        <f t="shared" si="108"/>
        <v>75</v>
      </c>
      <c r="IS37" s="11">
        <f t="shared" si="108"/>
        <v>75</v>
      </c>
      <c r="IT37" s="11">
        <f t="shared" si="108"/>
        <v>750</v>
      </c>
      <c r="IU37" s="11">
        <f t="shared" si="108"/>
        <v>450</v>
      </c>
      <c r="IV37" s="11">
        <f t="shared" si="108"/>
        <v>0</v>
      </c>
      <c r="IW37" s="11">
        <f t="shared" si="108"/>
        <v>0</v>
      </c>
      <c r="IX37" s="11">
        <f t="shared" si="108"/>
        <v>0</v>
      </c>
      <c r="IY37" s="11">
        <f t="shared" si="108"/>
        <v>0</v>
      </c>
      <c r="IZ37" s="11">
        <f t="shared" ref="IZ37:LK37" si="109">(IZ36/12)*9</f>
        <v>0</v>
      </c>
      <c r="JA37" s="11">
        <f t="shared" si="109"/>
        <v>0</v>
      </c>
      <c r="JB37" s="11">
        <f t="shared" si="109"/>
        <v>0</v>
      </c>
      <c r="JC37" s="11">
        <f t="shared" si="109"/>
        <v>0</v>
      </c>
      <c r="JD37" s="11">
        <f t="shared" si="109"/>
        <v>0</v>
      </c>
      <c r="JE37" s="11">
        <f t="shared" si="109"/>
        <v>0</v>
      </c>
      <c r="JF37" s="11">
        <f t="shared" si="109"/>
        <v>15</v>
      </c>
      <c r="JG37" s="11">
        <f t="shared" si="109"/>
        <v>0</v>
      </c>
      <c r="JH37" s="11">
        <f t="shared" si="109"/>
        <v>0</v>
      </c>
      <c r="JI37" s="11">
        <f t="shared" si="109"/>
        <v>0</v>
      </c>
      <c r="JJ37" s="11">
        <f t="shared" si="109"/>
        <v>0</v>
      </c>
      <c r="JK37" s="11">
        <f t="shared" si="109"/>
        <v>0</v>
      </c>
      <c r="JL37" s="11">
        <f t="shared" si="109"/>
        <v>0</v>
      </c>
      <c r="JM37" s="11">
        <f t="shared" si="109"/>
        <v>30</v>
      </c>
      <c r="JN37" s="11">
        <f t="shared" si="109"/>
        <v>0</v>
      </c>
      <c r="JO37" s="11">
        <f t="shared" si="109"/>
        <v>0</v>
      </c>
      <c r="JP37" s="11">
        <f t="shared" si="109"/>
        <v>0</v>
      </c>
      <c r="JQ37" s="11">
        <f t="shared" si="109"/>
        <v>3750</v>
      </c>
      <c r="JR37" s="11">
        <f t="shared" si="109"/>
        <v>0</v>
      </c>
      <c r="JS37" s="11">
        <f t="shared" si="109"/>
        <v>0</v>
      </c>
      <c r="JT37" s="11">
        <f t="shared" si="109"/>
        <v>0</v>
      </c>
      <c r="JU37" s="11">
        <f t="shared" si="109"/>
        <v>3750</v>
      </c>
      <c r="JV37" s="11">
        <f t="shared" si="109"/>
        <v>750</v>
      </c>
      <c r="JW37" s="11">
        <f t="shared" si="109"/>
        <v>10537.5</v>
      </c>
      <c r="JX37" s="11">
        <f t="shared" si="109"/>
        <v>9000</v>
      </c>
      <c r="JY37" s="11">
        <f t="shared" si="109"/>
        <v>0</v>
      </c>
      <c r="JZ37" s="11">
        <f t="shared" si="109"/>
        <v>0</v>
      </c>
      <c r="KA37" s="11">
        <f t="shared" si="109"/>
        <v>15000</v>
      </c>
      <c r="KB37" s="11">
        <f t="shared" si="109"/>
        <v>0</v>
      </c>
      <c r="KC37" s="11">
        <f t="shared" si="109"/>
        <v>0</v>
      </c>
      <c r="KD37" s="11">
        <f t="shared" si="109"/>
        <v>0</v>
      </c>
      <c r="KE37" s="11">
        <f t="shared" si="109"/>
        <v>0</v>
      </c>
      <c r="KF37" s="11">
        <f t="shared" si="109"/>
        <v>0</v>
      </c>
      <c r="KG37" s="11">
        <f t="shared" si="109"/>
        <v>0</v>
      </c>
      <c r="KH37" s="11">
        <f t="shared" si="109"/>
        <v>0</v>
      </c>
      <c r="KI37" s="11">
        <f t="shared" si="109"/>
        <v>2250</v>
      </c>
      <c r="KJ37" s="11">
        <f t="shared" si="109"/>
        <v>150</v>
      </c>
      <c r="KK37" s="11">
        <f t="shared" si="109"/>
        <v>7500</v>
      </c>
      <c r="KL37" s="11">
        <f t="shared" si="109"/>
        <v>0</v>
      </c>
      <c r="KM37" s="11">
        <f t="shared" si="109"/>
        <v>187.5</v>
      </c>
      <c r="KN37" s="11">
        <f t="shared" si="109"/>
        <v>0</v>
      </c>
      <c r="KO37" s="11">
        <f t="shared" si="109"/>
        <v>3037.5</v>
      </c>
      <c r="KP37" s="11">
        <f t="shared" si="109"/>
        <v>2250</v>
      </c>
      <c r="KQ37" s="11">
        <f t="shared" si="109"/>
        <v>11250</v>
      </c>
      <c r="KR37" s="11">
        <f t="shared" si="109"/>
        <v>525</v>
      </c>
      <c r="KS37" s="11">
        <f t="shared" si="109"/>
        <v>375</v>
      </c>
      <c r="KT37" s="11">
        <f t="shared" si="109"/>
        <v>1725</v>
      </c>
      <c r="KU37" s="11">
        <f t="shared" si="109"/>
        <v>3750</v>
      </c>
      <c r="KV37" s="11">
        <f t="shared" si="109"/>
        <v>0</v>
      </c>
      <c r="KW37" s="11">
        <f t="shared" si="109"/>
        <v>450</v>
      </c>
      <c r="KX37" s="11">
        <f t="shared" si="109"/>
        <v>0</v>
      </c>
      <c r="KY37" s="11">
        <f t="shared" si="109"/>
        <v>0</v>
      </c>
      <c r="KZ37" s="11">
        <f t="shared" si="109"/>
        <v>0</v>
      </c>
      <c r="LA37" s="11">
        <f t="shared" si="109"/>
        <v>75</v>
      </c>
      <c r="LB37" s="11">
        <f t="shared" si="109"/>
        <v>150</v>
      </c>
      <c r="LC37" s="11">
        <f t="shared" si="109"/>
        <v>796.5</v>
      </c>
      <c r="LD37" s="11">
        <f t="shared" si="109"/>
        <v>0</v>
      </c>
      <c r="LE37" s="11">
        <f t="shared" si="109"/>
        <v>0</v>
      </c>
      <c r="LF37" s="11">
        <f t="shared" si="109"/>
        <v>0</v>
      </c>
      <c r="LG37" s="11">
        <f t="shared" si="109"/>
        <v>0</v>
      </c>
      <c r="LH37" s="11">
        <f t="shared" si="109"/>
        <v>75</v>
      </c>
      <c r="LI37" s="11">
        <f t="shared" si="109"/>
        <v>0</v>
      </c>
      <c r="LJ37" s="11">
        <f t="shared" si="109"/>
        <v>150</v>
      </c>
      <c r="LK37" s="11">
        <f t="shared" si="109"/>
        <v>0</v>
      </c>
      <c r="LL37" s="11">
        <f t="shared" ref="LL37:MG37" si="110">(LL36/12)*9</f>
        <v>0</v>
      </c>
      <c r="LM37" s="11">
        <f t="shared" si="110"/>
        <v>150</v>
      </c>
      <c r="LN37" s="11">
        <f t="shared" si="110"/>
        <v>600</v>
      </c>
      <c r="LO37" s="11">
        <f t="shared" si="110"/>
        <v>225</v>
      </c>
      <c r="LP37" s="11">
        <f t="shared" si="110"/>
        <v>75</v>
      </c>
      <c r="LQ37" s="11">
        <f t="shared" si="110"/>
        <v>2250</v>
      </c>
      <c r="LR37" s="11">
        <f t="shared" si="110"/>
        <v>15000</v>
      </c>
      <c r="LS37" s="11">
        <f t="shared" si="110"/>
        <v>0</v>
      </c>
      <c r="LT37" s="11">
        <f t="shared" si="110"/>
        <v>750</v>
      </c>
      <c r="LU37" s="11">
        <f t="shared" si="110"/>
        <v>150</v>
      </c>
      <c r="LV37" s="11">
        <f t="shared" si="110"/>
        <v>2250</v>
      </c>
      <c r="LW37" s="11">
        <f t="shared" si="110"/>
        <v>0</v>
      </c>
      <c r="LX37" s="11">
        <f t="shared" si="110"/>
        <v>375</v>
      </c>
      <c r="LY37" s="11">
        <f t="shared" si="110"/>
        <v>0</v>
      </c>
      <c r="LZ37" s="11">
        <f t="shared" si="110"/>
        <v>37.5</v>
      </c>
      <c r="MA37" s="11">
        <f t="shared" si="110"/>
        <v>0</v>
      </c>
      <c r="MB37" s="11">
        <f t="shared" si="110"/>
        <v>0</v>
      </c>
      <c r="MC37" s="11">
        <f t="shared" si="110"/>
        <v>225</v>
      </c>
      <c r="MD37" s="11">
        <f t="shared" si="110"/>
        <v>0</v>
      </c>
      <c r="ME37" s="11">
        <f t="shared" si="110"/>
        <v>150</v>
      </c>
      <c r="MF37" s="11">
        <f t="shared" si="110"/>
        <v>750</v>
      </c>
      <c r="MG37" s="11">
        <f t="shared" si="110"/>
        <v>0</v>
      </c>
      <c r="MH37" s="11">
        <f t="shared" si="6"/>
        <v>336759.75</v>
      </c>
    </row>
    <row r="38" spans="1:346" ht="24.95" hidden="1" customHeight="1" x14ac:dyDescent="0.25">
      <c r="A38" s="14">
        <v>18.7</v>
      </c>
      <c r="B38" s="1" t="s">
        <v>362</v>
      </c>
      <c r="C38" s="10">
        <v>15000</v>
      </c>
      <c r="D38" s="10"/>
      <c r="E38" s="10"/>
      <c r="F38" s="10"/>
      <c r="G38" s="10"/>
      <c r="H38" s="10"/>
      <c r="I38" s="10">
        <v>3000</v>
      </c>
      <c r="J38" s="10"/>
      <c r="K38" s="10"/>
      <c r="L38" s="10"/>
      <c r="M38" s="10"/>
      <c r="N38" s="10"/>
      <c r="O38" s="10">
        <v>150</v>
      </c>
      <c r="P38" s="10">
        <v>50</v>
      </c>
      <c r="Q38" s="10">
        <v>150</v>
      </c>
      <c r="R38" s="10">
        <v>0</v>
      </c>
      <c r="S38" s="10">
        <v>300</v>
      </c>
      <c r="T38" s="10"/>
      <c r="U38" s="10"/>
      <c r="V38" s="10"/>
      <c r="W38" s="10">
        <v>1000</v>
      </c>
      <c r="X38" s="10">
        <v>50</v>
      </c>
      <c r="Y38" s="10"/>
      <c r="Z38" s="10"/>
      <c r="AA38" s="10"/>
      <c r="AB38" s="10"/>
      <c r="AC38" s="10"/>
      <c r="AD38" s="10">
        <v>20000</v>
      </c>
      <c r="AE38" s="10"/>
      <c r="AF38" s="10"/>
      <c r="AG38" s="10">
        <v>3000</v>
      </c>
      <c r="AH38" s="10"/>
      <c r="AI38" s="10"/>
      <c r="AJ38" s="10">
        <v>2000</v>
      </c>
      <c r="AK38" s="10">
        <v>1000</v>
      </c>
      <c r="AL38" s="10"/>
      <c r="AM38" s="10">
        <v>600</v>
      </c>
      <c r="AN38" s="10"/>
      <c r="AO38" s="10">
        <v>500</v>
      </c>
      <c r="AP38" s="10"/>
      <c r="AQ38" s="10">
        <v>3000</v>
      </c>
      <c r="AR38" s="10"/>
      <c r="AS38" s="10">
        <v>4000</v>
      </c>
      <c r="AT38" s="10"/>
      <c r="AU38" s="10"/>
      <c r="AV38" s="10"/>
      <c r="AW38" s="10">
        <v>1500</v>
      </c>
      <c r="AX38" s="10">
        <v>100</v>
      </c>
      <c r="AY38" s="10"/>
      <c r="AZ38" s="10"/>
      <c r="BA38" s="10"/>
      <c r="BB38" s="10">
        <v>50</v>
      </c>
      <c r="BC38" s="10"/>
      <c r="BD38" s="10"/>
      <c r="BE38" s="10">
        <v>500</v>
      </c>
      <c r="BF38" s="10">
        <v>500</v>
      </c>
      <c r="BG38" s="10"/>
      <c r="BH38" s="10">
        <v>200</v>
      </c>
      <c r="BI38" s="10">
        <v>500</v>
      </c>
      <c r="BJ38" s="10"/>
      <c r="BK38" s="10"/>
      <c r="BL38" s="10">
        <v>10000</v>
      </c>
      <c r="BM38" s="10"/>
      <c r="BN38" s="10"/>
      <c r="BO38" s="10"/>
      <c r="BP38" s="10">
        <v>3000</v>
      </c>
      <c r="BQ38" s="10"/>
      <c r="BR38" s="10"/>
      <c r="BS38" s="10"/>
      <c r="BT38" s="10">
        <v>500</v>
      </c>
      <c r="BU38" s="10"/>
      <c r="BV38" s="10">
        <v>1500</v>
      </c>
      <c r="BW38" s="10"/>
      <c r="BX38" s="10">
        <v>100</v>
      </c>
      <c r="BY38" s="10"/>
      <c r="BZ38" s="10"/>
      <c r="CA38" s="10"/>
      <c r="CB38" s="10"/>
      <c r="CC38" s="10">
        <v>50</v>
      </c>
      <c r="CD38" s="10">
        <v>1000</v>
      </c>
      <c r="CE38" s="10">
        <v>500</v>
      </c>
      <c r="CF38" s="10"/>
      <c r="CG38" s="10"/>
      <c r="CH38" s="10">
        <v>500</v>
      </c>
      <c r="CI38" s="10"/>
      <c r="CJ38" s="10"/>
      <c r="CK38" s="10">
        <v>100</v>
      </c>
      <c r="CL38" s="10"/>
      <c r="CM38" s="10"/>
      <c r="CN38" s="10"/>
      <c r="CO38" s="10"/>
      <c r="CP38" s="10">
        <v>500</v>
      </c>
      <c r="CQ38" s="10"/>
      <c r="CR38" s="10"/>
      <c r="CS38" s="10"/>
      <c r="CT38" s="10">
        <v>2000</v>
      </c>
      <c r="CU38" s="10">
        <v>300</v>
      </c>
      <c r="CV38" s="10">
        <v>1000</v>
      </c>
      <c r="CW38" s="10">
        <v>1000</v>
      </c>
      <c r="CX38" s="10"/>
      <c r="CY38" s="10"/>
      <c r="CZ38" s="10">
        <v>300</v>
      </c>
      <c r="DA38" s="10"/>
      <c r="DB38" s="10">
        <v>100</v>
      </c>
      <c r="DC38" s="10"/>
      <c r="DD38" s="10"/>
      <c r="DE38" s="10"/>
      <c r="DF38" s="10">
        <v>500</v>
      </c>
      <c r="DG38" s="10">
        <v>50</v>
      </c>
      <c r="DH38" s="10"/>
      <c r="DI38" s="10">
        <v>500</v>
      </c>
      <c r="DJ38" s="10"/>
      <c r="DK38" s="10"/>
      <c r="DL38" s="10">
        <v>300</v>
      </c>
      <c r="DM38" s="10"/>
      <c r="DN38" s="10"/>
      <c r="DO38" s="10"/>
      <c r="DP38" s="10">
        <v>500</v>
      </c>
      <c r="DQ38" s="10">
        <v>5000</v>
      </c>
      <c r="DR38" s="10"/>
      <c r="DS38" s="10">
        <v>1000</v>
      </c>
      <c r="DT38" s="10"/>
      <c r="DU38" s="10"/>
      <c r="DV38" s="10">
        <v>100</v>
      </c>
      <c r="DW38" s="10"/>
      <c r="DX38" s="10">
        <v>500</v>
      </c>
      <c r="DY38" s="10"/>
      <c r="DZ38" s="10"/>
      <c r="EA38" s="10"/>
      <c r="EB38" s="10"/>
      <c r="EC38" s="10"/>
      <c r="ED38" s="10"/>
      <c r="EE38" s="10">
        <v>100</v>
      </c>
      <c r="EF38" s="10"/>
      <c r="EG38" s="10">
        <v>200</v>
      </c>
      <c r="EH38" s="10"/>
      <c r="EI38" s="10"/>
      <c r="EJ38" s="10"/>
      <c r="EK38" s="10">
        <v>2000</v>
      </c>
      <c r="EL38" s="10">
        <v>100</v>
      </c>
      <c r="EM38" s="10">
        <v>300</v>
      </c>
      <c r="EN38" s="10"/>
      <c r="EO38" s="10">
        <v>50</v>
      </c>
      <c r="EP38" s="10"/>
      <c r="EQ38" s="10"/>
      <c r="ER38" s="10">
        <v>50</v>
      </c>
      <c r="ES38" s="10"/>
      <c r="ET38" s="10"/>
      <c r="EU38" s="10">
        <v>500</v>
      </c>
      <c r="EV38" s="10">
        <v>1000</v>
      </c>
      <c r="EW38" s="10">
        <v>100</v>
      </c>
      <c r="EX38" s="10"/>
      <c r="EY38" s="10"/>
      <c r="EZ38" s="10">
        <v>500</v>
      </c>
      <c r="FA38" s="10">
        <v>100</v>
      </c>
      <c r="FB38" s="10"/>
      <c r="FC38" s="10"/>
      <c r="FD38" s="10"/>
      <c r="FE38" s="10">
        <v>5000</v>
      </c>
      <c r="FF38" s="10">
        <v>500</v>
      </c>
      <c r="FG38" s="10"/>
      <c r="FH38" s="10"/>
      <c r="FI38" s="10"/>
      <c r="FJ38" s="10"/>
      <c r="FK38" s="10"/>
      <c r="FL38" s="10"/>
      <c r="FM38" s="10"/>
      <c r="FN38" s="10"/>
      <c r="FO38" s="10">
        <v>7000</v>
      </c>
      <c r="FP38" s="10">
        <v>100</v>
      </c>
      <c r="FQ38" s="10">
        <v>5000</v>
      </c>
      <c r="FR38" s="10">
        <v>150</v>
      </c>
      <c r="FS38" s="10"/>
      <c r="FT38" s="10">
        <v>2000</v>
      </c>
      <c r="FU38" s="10"/>
      <c r="FV38" s="10">
        <v>2500</v>
      </c>
      <c r="FW38" s="10"/>
      <c r="FX38" s="10">
        <v>500</v>
      </c>
      <c r="FY38" s="10">
        <v>300</v>
      </c>
      <c r="FZ38" s="10"/>
      <c r="GA38" s="10">
        <v>50</v>
      </c>
      <c r="GB38" s="10"/>
      <c r="GC38" s="10">
        <v>300</v>
      </c>
      <c r="GD38" s="10"/>
      <c r="GE38" s="10"/>
      <c r="GF38" s="10"/>
      <c r="GG38" s="10">
        <v>400</v>
      </c>
      <c r="GH38" s="10"/>
      <c r="GI38" s="10">
        <v>100</v>
      </c>
      <c r="GJ38" s="10"/>
      <c r="GK38" s="10">
        <v>1000</v>
      </c>
      <c r="GL38" s="10">
        <v>100</v>
      </c>
      <c r="GM38" s="10"/>
      <c r="GN38" s="10"/>
      <c r="GO38" s="10"/>
      <c r="GP38" s="10">
        <v>100</v>
      </c>
      <c r="GQ38" s="10">
        <v>30</v>
      </c>
      <c r="GR38" s="10"/>
      <c r="GS38" s="10">
        <v>10</v>
      </c>
      <c r="GT38" s="10">
        <v>130</v>
      </c>
      <c r="GU38" s="10"/>
      <c r="GV38" s="10">
        <v>4000</v>
      </c>
      <c r="GW38" s="10"/>
      <c r="GX38" s="10">
        <v>1000</v>
      </c>
      <c r="GY38" s="10">
        <v>500</v>
      </c>
      <c r="GZ38" s="10"/>
      <c r="HA38" s="10">
        <v>500</v>
      </c>
      <c r="HB38" s="10">
        <v>200</v>
      </c>
      <c r="HC38" s="10">
        <v>100</v>
      </c>
      <c r="HD38" s="10">
        <v>500</v>
      </c>
      <c r="HE38" s="10">
        <v>10000</v>
      </c>
      <c r="HF38" s="10">
        <v>1000</v>
      </c>
      <c r="HG38" s="10">
        <v>500</v>
      </c>
      <c r="HH38" s="10">
        <v>300</v>
      </c>
      <c r="HI38" s="10"/>
      <c r="HJ38" s="10">
        <v>1000</v>
      </c>
      <c r="HK38" s="10">
        <v>100</v>
      </c>
      <c r="HL38" s="10"/>
      <c r="HM38" s="10">
        <v>200</v>
      </c>
      <c r="HN38" s="10">
        <v>150</v>
      </c>
      <c r="HO38" s="10"/>
      <c r="HP38" s="10"/>
      <c r="HQ38" s="10"/>
      <c r="HR38" s="10"/>
      <c r="HS38" s="10"/>
      <c r="HT38" s="10">
        <v>500</v>
      </c>
      <c r="HU38" s="10">
        <v>100</v>
      </c>
      <c r="HV38" s="10"/>
      <c r="HW38" s="10"/>
      <c r="HX38" s="10"/>
      <c r="HY38" s="10">
        <v>1500</v>
      </c>
      <c r="HZ38" s="10"/>
      <c r="IA38" s="10"/>
      <c r="IB38" s="10"/>
      <c r="IC38" s="10">
        <v>300</v>
      </c>
      <c r="ID38" s="10">
        <v>200</v>
      </c>
      <c r="IE38" s="10">
        <v>600</v>
      </c>
      <c r="IF38" s="10"/>
      <c r="IG38" s="10">
        <v>0</v>
      </c>
      <c r="IH38" s="10"/>
      <c r="II38" s="10"/>
      <c r="IJ38" s="10">
        <v>200</v>
      </c>
      <c r="IK38" s="10">
        <v>50</v>
      </c>
      <c r="IL38" s="10"/>
      <c r="IM38" s="10">
        <v>300</v>
      </c>
      <c r="IN38" s="10"/>
      <c r="IO38" s="10"/>
      <c r="IP38" s="10"/>
      <c r="IQ38" s="10"/>
      <c r="IR38" s="10"/>
      <c r="IS38" s="10">
        <v>800</v>
      </c>
      <c r="IT38" s="10"/>
      <c r="IU38" s="10">
        <v>15000</v>
      </c>
      <c r="IV38" s="10">
        <v>1500</v>
      </c>
      <c r="IW38" s="10">
        <v>100</v>
      </c>
      <c r="IX38" s="10"/>
      <c r="IY38" s="10"/>
      <c r="IZ38" s="10"/>
      <c r="JA38" s="10"/>
      <c r="JB38" s="10">
        <v>300</v>
      </c>
      <c r="JC38" s="10"/>
      <c r="JD38" s="10">
        <v>400</v>
      </c>
      <c r="JE38" s="10">
        <v>5000</v>
      </c>
      <c r="JF38" s="10"/>
      <c r="JG38" s="10"/>
      <c r="JH38" s="10"/>
      <c r="JI38" s="10"/>
      <c r="JJ38" s="10"/>
      <c r="JK38" s="10"/>
      <c r="JL38" s="10">
        <v>2000</v>
      </c>
      <c r="JM38" s="10"/>
      <c r="JN38" s="10"/>
      <c r="JO38" s="10"/>
      <c r="JP38" s="10"/>
      <c r="JQ38" s="10"/>
      <c r="JR38" s="10"/>
      <c r="JS38" s="10">
        <v>10000</v>
      </c>
      <c r="JT38" s="10">
        <v>15000</v>
      </c>
      <c r="JU38" s="10">
        <v>4000</v>
      </c>
      <c r="JV38" s="10">
        <v>500</v>
      </c>
      <c r="JW38" s="10">
        <v>14120</v>
      </c>
      <c r="JX38" s="10">
        <v>1200</v>
      </c>
      <c r="JY38" s="10"/>
      <c r="JZ38" s="10">
        <v>1000</v>
      </c>
      <c r="KA38" s="10">
        <v>0</v>
      </c>
      <c r="KB38" s="10"/>
      <c r="KC38" s="10">
        <v>200</v>
      </c>
      <c r="KD38" s="10">
        <v>10000</v>
      </c>
      <c r="KE38" s="10">
        <v>15000</v>
      </c>
      <c r="KF38" s="10">
        <v>500</v>
      </c>
      <c r="KG38" s="10"/>
      <c r="KH38" s="10">
        <v>1500</v>
      </c>
      <c r="KI38" s="10"/>
      <c r="KJ38" s="10">
        <v>3000</v>
      </c>
      <c r="KK38" s="10">
        <v>2000</v>
      </c>
      <c r="KL38" s="10">
        <v>1000</v>
      </c>
      <c r="KM38" s="10"/>
      <c r="KN38" s="10">
        <v>500</v>
      </c>
      <c r="KO38" s="10">
        <v>1750</v>
      </c>
      <c r="KP38" s="10"/>
      <c r="KQ38" s="10">
        <v>10000</v>
      </c>
      <c r="KR38" s="10">
        <v>7000</v>
      </c>
      <c r="KS38" s="10"/>
      <c r="KT38" s="10">
        <v>200</v>
      </c>
      <c r="KU38" s="10">
        <v>4000</v>
      </c>
      <c r="KV38" s="10"/>
      <c r="KW38" s="10"/>
      <c r="KX38" s="10">
        <v>7000</v>
      </c>
      <c r="KY38" s="10"/>
      <c r="KZ38" s="10"/>
      <c r="LA38" s="10"/>
      <c r="LB38" s="10">
        <v>500</v>
      </c>
      <c r="LC38" s="10">
        <v>8680</v>
      </c>
      <c r="LD38" s="10"/>
      <c r="LE38" s="10">
        <v>4000</v>
      </c>
      <c r="LF38" s="10">
        <v>5000</v>
      </c>
      <c r="LG38" s="10">
        <v>1000</v>
      </c>
      <c r="LH38" s="10">
        <v>300</v>
      </c>
      <c r="LI38" s="10">
        <v>500</v>
      </c>
      <c r="LJ38" s="10">
        <v>200</v>
      </c>
      <c r="LK38" s="10">
        <v>500</v>
      </c>
      <c r="LL38" s="10">
        <v>5000</v>
      </c>
      <c r="LM38" s="10">
        <v>1300</v>
      </c>
      <c r="LN38" s="10">
        <v>12000</v>
      </c>
      <c r="LO38" s="10">
        <v>2200</v>
      </c>
      <c r="LP38" s="10">
        <v>100</v>
      </c>
      <c r="LQ38" s="10">
        <v>6000</v>
      </c>
      <c r="LR38" s="10">
        <v>1000</v>
      </c>
      <c r="LS38" s="10"/>
      <c r="LT38" s="10">
        <v>7000</v>
      </c>
      <c r="LU38" s="10">
        <v>200</v>
      </c>
      <c r="LV38" s="10">
        <v>4000</v>
      </c>
      <c r="LW38" s="10"/>
      <c r="LX38" s="10">
        <v>4500</v>
      </c>
      <c r="LY38" s="10">
        <v>1000</v>
      </c>
      <c r="LZ38" s="10">
        <v>1000</v>
      </c>
      <c r="MA38" s="10">
        <v>25000</v>
      </c>
      <c r="MB38" s="10">
        <v>500</v>
      </c>
      <c r="MC38" s="10"/>
      <c r="MD38" s="10"/>
      <c r="ME38" s="10">
        <v>100</v>
      </c>
      <c r="MF38" s="10"/>
      <c r="MG38" s="10"/>
      <c r="MH38" s="10">
        <f t="shared" si="6"/>
        <v>368270</v>
      </c>
    </row>
    <row r="39" spans="1:346" s="7" customFormat="1" ht="24.95" hidden="1" customHeight="1" x14ac:dyDescent="0.25">
      <c r="A39" s="13">
        <v>19.2</v>
      </c>
      <c r="B39" s="6" t="s">
        <v>362</v>
      </c>
      <c r="C39" s="11">
        <f>(C38/12)*9</f>
        <v>11250</v>
      </c>
      <c r="D39" s="11">
        <f t="shared" ref="D39:BO39" si="111">(D38/12)*9</f>
        <v>0</v>
      </c>
      <c r="E39" s="11">
        <f t="shared" si="111"/>
        <v>0</v>
      </c>
      <c r="F39" s="11">
        <f t="shared" si="111"/>
        <v>0</v>
      </c>
      <c r="G39" s="11">
        <f t="shared" si="111"/>
        <v>0</v>
      </c>
      <c r="H39" s="11">
        <f t="shared" si="111"/>
        <v>0</v>
      </c>
      <c r="I39" s="11">
        <f t="shared" si="111"/>
        <v>2250</v>
      </c>
      <c r="J39" s="11">
        <f t="shared" si="111"/>
        <v>0</v>
      </c>
      <c r="K39" s="11">
        <f t="shared" si="111"/>
        <v>0</v>
      </c>
      <c r="L39" s="11">
        <f t="shared" si="111"/>
        <v>0</v>
      </c>
      <c r="M39" s="11">
        <f t="shared" si="111"/>
        <v>0</v>
      </c>
      <c r="N39" s="11">
        <f t="shared" si="111"/>
        <v>0</v>
      </c>
      <c r="O39" s="11">
        <f t="shared" si="111"/>
        <v>112.5</v>
      </c>
      <c r="P39" s="11">
        <f t="shared" si="111"/>
        <v>37.5</v>
      </c>
      <c r="Q39" s="11">
        <f t="shared" si="111"/>
        <v>112.5</v>
      </c>
      <c r="R39" s="11">
        <f t="shared" si="111"/>
        <v>0</v>
      </c>
      <c r="S39" s="11">
        <f t="shared" si="111"/>
        <v>225</v>
      </c>
      <c r="T39" s="11">
        <f t="shared" si="111"/>
        <v>0</v>
      </c>
      <c r="U39" s="11">
        <f t="shared" si="111"/>
        <v>0</v>
      </c>
      <c r="V39" s="11">
        <f t="shared" si="111"/>
        <v>0</v>
      </c>
      <c r="W39" s="11">
        <f t="shared" si="111"/>
        <v>750</v>
      </c>
      <c r="X39" s="11">
        <f t="shared" si="111"/>
        <v>37.5</v>
      </c>
      <c r="Y39" s="11">
        <f t="shared" si="111"/>
        <v>0</v>
      </c>
      <c r="Z39" s="11">
        <f t="shared" si="111"/>
        <v>0</v>
      </c>
      <c r="AA39" s="11">
        <f t="shared" si="111"/>
        <v>0</v>
      </c>
      <c r="AB39" s="11">
        <f t="shared" si="111"/>
        <v>0</v>
      </c>
      <c r="AC39" s="11">
        <f t="shared" si="111"/>
        <v>0</v>
      </c>
      <c r="AD39" s="11">
        <f t="shared" si="111"/>
        <v>15000</v>
      </c>
      <c r="AE39" s="11">
        <f t="shared" si="111"/>
        <v>0</v>
      </c>
      <c r="AF39" s="11">
        <f t="shared" si="111"/>
        <v>0</v>
      </c>
      <c r="AG39" s="11">
        <f t="shared" si="111"/>
        <v>2250</v>
      </c>
      <c r="AH39" s="11">
        <f t="shared" si="111"/>
        <v>0</v>
      </c>
      <c r="AI39" s="11">
        <f t="shared" si="111"/>
        <v>0</v>
      </c>
      <c r="AJ39" s="11">
        <f t="shared" si="111"/>
        <v>1500</v>
      </c>
      <c r="AK39" s="11">
        <f t="shared" si="111"/>
        <v>750</v>
      </c>
      <c r="AL39" s="11">
        <f t="shared" si="111"/>
        <v>0</v>
      </c>
      <c r="AM39" s="11">
        <f t="shared" si="111"/>
        <v>450</v>
      </c>
      <c r="AN39" s="11">
        <f t="shared" si="111"/>
        <v>0</v>
      </c>
      <c r="AO39" s="11">
        <f t="shared" si="111"/>
        <v>375</v>
      </c>
      <c r="AP39" s="11">
        <f t="shared" si="111"/>
        <v>0</v>
      </c>
      <c r="AQ39" s="11">
        <f t="shared" si="111"/>
        <v>2250</v>
      </c>
      <c r="AR39" s="11">
        <f t="shared" si="111"/>
        <v>0</v>
      </c>
      <c r="AS39" s="11">
        <f t="shared" si="111"/>
        <v>3000</v>
      </c>
      <c r="AT39" s="11">
        <f t="shared" si="111"/>
        <v>0</v>
      </c>
      <c r="AU39" s="11">
        <f t="shared" si="111"/>
        <v>0</v>
      </c>
      <c r="AV39" s="11">
        <f t="shared" si="111"/>
        <v>0</v>
      </c>
      <c r="AW39" s="11">
        <f t="shared" si="111"/>
        <v>1125</v>
      </c>
      <c r="AX39" s="11">
        <f t="shared" si="111"/>
        <v>75</v>
      </c>
      <c r="AY39" s="11">
        <f t="shared" si="111"/>
        <v>0</v>
      </c>
      <c r="AZ39" s="11">
        <f t="shared" si="111"/>
        <v>0</v>
      </c>
      <c r="BA39" s="11">
        <f t="shared" si="111"/>
        <v>0</v>
      </c>
      <c r="BB39" s="11">
        <f t="shared" si="111"/>
        <v>37.5</v>
      </c>
      <c r="BC39" s="11">
        <f t="shared" si="111"/>
        <v>0</v>
      </c>
      <c r="BD39" s="11">
        <f t="shared" si="111"/>
        <v>0</v>
      </c>
      <c r="BE39" s="11">
        <f t="shared" si="111"/>
        <v>375</v>
      </c>
      <c r="BF39" s="11">
        <f t="shared" si="111"/>
        <v>375</v>
      </c>
      <c r="BG39" s="11">
        <f t="shared" si="111"/>
        <v>0</v>
      </c>
      <c r="BH39" s="11">
        <f t="shared" si="111"/>
        <v>150</v>
      </c>
      <c r="BI39" s="11">
        <f t="shared" si="111"/>
        <v>375</v>
      </c>
      <c r="BJ39" s="11">
        <f t="shared" si="111"/>
        <v>0</v>
      </c>
      <c r="BK39" s="11">
        <f t="shared" si="111"/>
        <v>0</v>
      </c>
      <c r="BL39" s="11">
        <f t="shared" si="111"/>
        <v>7500</v>
      </c>
      <c r="BM39" s="11">
        <f t="shared" si="111"/>
        <v>0</v>
      </c>
      <c r="BN39" s="11">
        <f t="shared" si="111"/>
        <v>0</v>
      </c>
      <c r="BO39" s="11">
        <f t="shared" si="111"/>
        <v>0</v>
      </c>
      <c r="BP39" s="11">
        <f t="shared" ref="BP39:EA39" si="112">(BP38/12)*9</f>
        <v>2250</v>
      </c>
      <c r="BQ39" s="11">
        <f t="shared" si="112"/>
        <v>0</v>
      </c>
      <c r="BR39" s="11">
        <f t="shared" si="112"/>
        <v>0</v>
      </c>
      <c r="BS39" s="11">
        <f t="shared" si="112"/>
        <v>0</v>
      </c>
      <c r="BT39" s="11">
        <f t="shared" si="112"/>
        <v>375</v>
      </c>
      <c r="BU39" s="11">
        <f t="shared" si="112"/>
        <v>0</v>
      </c>
      <c r="BV39" s="11">
        <f t="shared" si="112"/>
        <v>1125</v>
      </c>
      <c r="BW39" s="11">
        <f t="shared" si="112"/>
        <v>0</v>
      </c>
      <c r="BX39" s="11">
        <f t="shared" si="112"/>
        <v>75</v>
      </c>
      <c r="BY39" s="11">
        <f t="shared" si="112"/>
        <v>0</v>
      </c>
      <c r="BZ39" s="11">
        <f t="shared" si="112"/>
        <v>0</v>
      </c>
      <c r="CA39" s="11">
        <f t="shared" si="112"/>
        <v>0</v>
      </c>
      <c r="CB39" s="11">
        <f t="shared" si="112"/>
        <v>0</v>
      </c>
      <c r="CC39" s="11">
        <f t="shared" si="112"/>
        <v>37.5</v>
      </c>
      <c r="CD39" s="11">
        <f t="shared" si="112"/>
        <v>750</v>
      </c>
      <c r="CE39" s="11">
        <f t="shared" si="112"/>
        <v>375</v>
      </c>
      <c r="CF39" s="11">
        <f t="shared" si="112"/>
        <v>0</v>
      </c>
      <c r="CG39" s="11">
        <f t="shared" si="112"/>
        <v>0</v>
      </c>
      <c r="CH39" s="11">
        <f t="shared" si="112"/>
        <v>375</v>
      </c>
      <c r="CI39" s="11">
        <f t="shared" si="112"/>
        <v>0</v>
      </c>
      <c r="CJ39" s="11">
        <f t="shared" si="112"/>
        <v>0</v>
      </c>
      <c r="CK39" s="11">
        <f t="shared" si="112"/>
        <v>75</v>
      </c>
      <c r="CL39" s="11">
        <f t="shared" si="112"/>
        <v>0</v>
      </c>
      <c r="CM39" s="11">
        <f t="shared" si="112"/>
        <v>0</v>
      </c>
      <c r="CN39" s="11">
        <f t="shared" si="112"/>
        <v>0</v>
      </c>
      <c r="CO39" s="11">
        <f t="shared" si="112"/>
        <v>0</v>
      </c>
      <c r="CP39" s="11">
        <f t="shared" si="112"/>
        <v>375</v>
      </c>
      <c r="CQ39" s="11">
        <f t="shared" si="112"/>
        <v>0</v>
      </c>
      <c r="CR39" s="11">
        <f t="shared" si="112"/>
        <v>0</v>
      </c>
      <c r="CS39" s="11">
        <f t="shared" si="112"/>
        <v>0</v>
      </c>
      <c r="CT39" s="11">
        <f t="shared" si="112"/>
        <v>1500</v>
      </c>
      <c r="CU39" s="11">
        <f t="shared" si="112"/>
        <v>225</v>
      </c>
      <c r="CV39" s="11">
        <f t="shared" si="112"/>
        <v>750</v>
      </c>
      <c r="CW39" s="11">
        <f t="shared" si="112"/>
        <v>750</v>
      </c>
      <c r="CX39" s="11">
        <f t="shared" si="112"/>
        <v>0</v>
      </c>
      <c r="CY39" s="11">
        <f t="shared" si="112"/>
        <v>0</v>
      </c>
      <c r="CZ39" s="11">
        <f t="shared" si="112"/>
        <v>225</v>
      </c>
      <c r="DA39" s="11">
        <f t="shared" si="112"/>
        <v>0</v>
      </c>
      <c r="DB39" s="11">
        <f t="shared" si="112"/>
        <v>75</v>
      </c>
      <c r="DC39" s="11">
        <f t="shared" si="112"/>
        <v>0</v>
      </c>
      <c r="DD39" s="11">
        <f t="shared" si="112"/>
        <v>0</v>
      </c>
      <c r="DE39" s="11">
        <f t="shared" si="112"/>
        <v>0</v>
      </c>
      <c r="DF39" s="11">
        <f t="shared" si="112"/>
        <v>375</v>
      </c>
      <c r="DG39" s="11">
        <f t="shared" si="112"/>
        <v>37.5</v>
      </c>
      <c r="DH39" s="11">
        <f t="shared" si="112"/>
        <v>0</v>
      </c>
      <c r="DI39" s="11">
        <f t="shared" si="112"/>
        <v>375</v>
      </c>
      <c r="DJ39" s="11">
        <f t="shared" si="112"/>
        <v>0</v>
      </c>
      <c r="DK39" s="11">
        <f t="shared" si="112"/>
        <v>0</v>
      </c>
      <c r="DL39" s="11">
        <f t="shared" si="112"/>
        <v>225</v>
      </c>
      <c r="DM39" s="11">
        <f t="shared" si="112"/>
        <v>0</v>
      </c>
      <c r="DN39" s="11">
        <f t="shared" si="112"/>
        <v>0</v>
      </c>
      <c r="DO39" s="11">
        <f t="shared" si="112"/>
        <v>0</v>
      </c>
      <c r="DP39" s="11">
        <f t="shared" si="112"/>
        <v>375</v>
      </c>
      <c r="DQ39" s="11">
        <f t="shared" si="112"/>
        <v>3750</v>
      </c>
      <c r="DR39" s="11">
        <f t="shared" si="112"/>
        <v>0</v>
      </c>
      <c r="DS39" s="11">
        <f t="shared" si="112"/>
        <v>750</v>
      </c>
      <c r="DT39" s="11">
        <f t="shared" si="112"/>
        <v>0</v>
      </c>
      <c r="DU39" s="11">
        <f t="shared" si="112"/>
        <v>0</v>
      </c>
      <c r="DV39" s="11">
        <f t="shared" si="112"/>
        <v>75</v>
      </c>
      <c r="DW39" s="11">
        <f t="shared" si="112"/>
        <v>0</v>
      </c>
      <c r="DX39" s="11">
        <f t="shared" si="112"/>
        <v>375</v>
      </c>
      <c r="DY39" s="11">
        <f t="shared" si="112"/>
        <v>0</v>
      </c>
      <c r="DZ39" s="11">
        <f t="shared" si="112"/>
        <v>0</v>
      </c>
      <c r="EA39" s="11">
        <f t="shared" si="112"/>
        <v>0</v>
      </c>
      <c r="EB39" s="11">
        <f t="shared" ref="EB39:GM39" si="113">(EB38/12)*9</f>
        <v>0</v>
      </c>
      <c r="EC39" s="11">
        <f t="shared" si="113"/>
        <v>0</v>
      </c>
      <c r="ED39" s="11">
        <f t="shared" si="113"/>
        <v>0</v>
      </c>
      <c r="EE39" s="11">
        <f t="shared" si="113"/>
        <v>75</v>
      </c>
      <c r="EF39" s="11">
        <f t="shared" si="113"/>
        <v>0</v>
      </c>
      <c r="EG39" s="11">
        <f t="shared" si="113"/>
        <v>150</v>
      </c>
      <c r="EH39" s="11">
        <f t="shared" si="113"/>
        <v>0</v>
      </c>
      <c r="EI39" s="11">
        <f t="shared" si="113"/>
        <v>0</v>
      </c>
      <c r="EJ39" s="11">
        <f t="shared" si="113"/>
        <v>0</v>
      </c>
      <c r="EK39" s="11">
        <f t="shared" si="113"/>
        <v>1500</v>
      </c>
      <c r="EL39" s="11">
        <f t="shared" si="113"/>
        <v>75</v>
      </c>
      <c r="EM39" s="11">
        <f t="shared" si="113"/>
        <v>225</v>
      </c>
      <c r="EN39" s="11">
        <f t="shared" si="113"/>
        <v>0</v>
      </c>
      <c r="EO39" s="11">
        <f t="shared" si="113"/>
        <v>37.5</v>
      </c>
      <c r="EP39" s="11">
        <f t="shared" si="113"/>
        <v>0</v>
      </c>
      <c r="EQ39" s="11">
        <f t="shared" si="113"/>
        <v>0</v>
      </c>
      <c r="ER39" s="11">
        <f t="shared" si="113"/>
        <v>37.5</v>
      </c>
      <c r="ES39" s="11">
        <f t="shared" si="113"/>
        <v>0</v>
      </c>
      <c r="ET39" s="11">
        <f t="shared" si="113"/>
        <v>0</v>
      </c>
      <c r="EU39" s="11">
        <f t="shared" si="113"/>
        <v>375</v>
      </c>
      <c r="EV39" s="11">
        <f t="shared" si="113"/>
        <v>750</v>
      </c>
      <c r="EW39" s="11">
        <f t="shared" si="113"/>
        <v>75</v>
      </c>
      <c r="EX39" s="11">
        <f t="shared" si="113"/>
        <v>0</v>
      </c>
      <c r="EY39" s="11">
        <f t="shared" si="113"/>
        <v>0</v>
      </c>
      <c r="EZ39" s="11">
        <f t="shared" si="113"/>
        <v>375</v>
      </c>
      <c r="FA39" s="11">
        <f t="shared" si="113"/>
        <v>75</v>
      </c>
      <c r="FB39" s="11">
        <f t="shared" si="113"/>
        <v>0</v>
      </c>
      <c r="FC39" s="11">
        <f t="shared" si="113"/>
        <v>0</v>
      </c>
      <c r="FD39" s="11">
        <f t="shared" si="113"/>
        <v>0</v>
      </c>
      <c r="FE39" s="11">
        <f t="shared" si="113"/>
        <v>3750</v>
      </c>
      <c r="FF39" s="11">
        <f t="shared" si="113"/>
        <v>375</v>
      </c>
      <c r="FG39" s="11">
        <f t="shared" si="113"/>
        <v>0</v>
      </c>
      <c r="FH39" s="11">
        <f t="shared" si="113"/>
        <v>0</v>
      </c>
      <c r="FI39" s="11">
        <f t="shared" si="113"/>
        <v>0</v>
      </c>
      <c r="FJ39" s="11">
        <f t="shared" si="113"/>
        <v>0</v>
      </c>
      <c r="FK39" s="11">
        <f t="shared" si="113"/>
        <v>0</v>
      </c>
      <c r="FL39" s="11">
        <f t="shared" si="113"/>
        <v>0</v>
      </c>
      <c r="FM39" s="11">
        <f t="shared" si="113"/>
        <v>0</v>
      </c>
      <c r="FN39" s="11">
        <f t="shared" si="113"/>
        <v>0</v>
      </c>
      <c r="FO39" s="11">
        <f t="shared" si="113"/>
        <v>5250</v>
      </c>
      <c r="FP39" s="11">
        <f t="shared" si="113"/>
        <v>75</v>
      </c>
      <c r="FQ39" s="11">
        <f t="shared" si="113"/>
        <v>3750</v>
      </c>
      <c r="FR39" s="11">
        <f t="shared" si="113"/>
        <v>112.5</v>
      </c>
      <c r="FS39" s="11">
        <f t="shared" si="113"/>
        <v>0</v>
      </c>
      <c r="FT39" s="11">
        <f t="shared" si="113"/>
        <v>1500</v>
      </c>
      <c r="FU39" s="11">
        <f t="shared" si="113"/>
        <v>0</v>
      </c>
      <c r="FV39" s="11">
        <f t="shared" si="113"/>
        <v>1875</v>
      </c>
      <c r="FW39" s="11">
        <f t="shared" si="113"/>
        <v>0</v>
      </c>
      <c r="FX39" s="11">
        <f t="shared" si="113"/>
        <v>375</v>
      </c>
      <c r="FY39" s="11">
        <f t="shared" si="113"/>
        <v>225</v>
      </c>
      <c r="FZ39" s="11">
        <f t="shared" si="113"/>
        <v>0</v>
      </c>
      <c r="GA39" s="11">
        <f t="shared" si="113"/>
        <v>37.5</v>
      </c>
      <c r="GB39" s="11">
        <f t="shared" si="113"/>
        <v>0</v>
      </c>
      <c r="GC39" s="11">
        <f t="shared" si="113"/>
        <v>225</v>
      </c>
      <c r="GD39" s="11">
        <f t="shared" si="113"/>
        <v>0</v>
      </c>
      <c r="GE39" s="11">
        <f t="shared" si="113"/>
        <v>0</v>
      </c>
      <c r="GF39" s="11">
        <f t="shared" si="113"/>
        <v>0</v>
      </c>
      <c r="GG39" s="11">
        <f t="shared" si="113"/>
        <v>300</v>
      </c>
      <c r="GH39" s="11">
        <f t="shared" si="113"/>
        <v>0</v>
      </c>
      <c r="GI39" s="11">
        <f t="shared" si="113"/>
        <v>75</v>
      </c>
      <c r="GJ39" s="11">
        <f t="shared" si="113"/>
        <v>0</v>
      </c>
      <c r="GK39" s="11">
        <f t="shared" si="113"/>
        <v>750</v>
      </c>
      <c r="GL39" s="11">
        <f t="shared" si="113"/>
        <v>75</v>
      </c>
      <c r="GM39" s="11">
        <f t="shared" si="113"/>
        <v>0</v>
      </c>
      <c r="GN39" s="11">
        <f t="shared" ref="GN39:IY39" si="114">(GN38/12)*9</f>
        <v>0</v>
      </c>
      <c r="GO39" s="11">
        <f t="shared" si="114"/>
        <v>0</v>
      </c>
      <c r="GP39" s="11">
        <f t="shared" si="114"/>
        <v>75</v>
      </c>
      <c r="GQ39" s="11">
        <f t="shared" si="114"/>
        <v>22.5</v>
      </c>
      <c r="GR39" s="11">
        <f t="shared" si="114"/>
        <v>0</v>
      </c>
      <c r="GS39" s="11">
        <f t="shared" si="114"/>
        <v>7.5</v>
      </c>
      <c r="GT39" s="11">
        <f t="shared" si="114"/>
        <v>97.5</v>
      </c>
      <c r="GU39" s="11">
        <f t="shared" si="114"/>
        <v>0</v>
      </c>
      <c r="GV39" s="11">
        <f t="shared" si="114"/>
        <v>3000</v>
      </c>
      <c r="GW39" s="11">
        <f t="shared" si="114"/>
        <v>0</v>
      </c>
      <c r="GX39" s="11">
        <f t="shared" si="114"/>
        <v>750</v>
      </c>
      <c r="GY39" s="11">
        <f t="shared" si="114"/>
        <v>375</v>
      </c>
      <c r="GZ39" s="11">
        <f t="shared" si="114"/>
        <v>0</v>
      </c>
      <c r="HA39" s="11">
        <f t="shared" si="114"/>
        <v>375</v>
      </c>
      <c r="HB39" s="11">
        <f t="shared" si="114"/>
        <v>150</v>
      </c>
      <c r="HC39" s="11">
        <f t="shared" si="114"/>
        <v>75</v>
      </c>
      <c r="HD39" s="11">
        <f t="shared" si="114"/>
        <v>375</v>
      </c>
      <c r="HE39" s="11">
        <f t="shared" si="114"/>
        <v>7500</v>
      </c>
      <c r="HF39" s="11">
        <f t="shared" si="114"/>
        <v>750</v>
      </c>
      <c r="HG39" s="11">
        <f t="shared" si="114"/>
        <v>375</v>
      </c>
      <c r="HH39" s="11">
        <f t="shared" si="114"/>
        <v>225</v>
      </c>
      <c r="HI39" s="11">
        <f t="shared" si="114"/>
        <v>0</v>
      </c>
      <c r="HJ39" s="11">
        <f t="shared" si="114"/>
        <v>750</v>
      </c>
      <c r="HK39" s="11">
        <f t="shared" si="114"/>
        <v>75</v>
      </c>
      <c r="HL39" s="11">
        <f t="shared" si="114"/>
        <v>0</v>
      </c>
      <c r="HM39" s="11">
        <f t="shared" si="114"/>
        <v>150</v>
      </c>
      <c r="HN39" s="11">
        <f t="shared" si="114"/>
        <v>112.5</v>
      </c>
      <c r="HO39" s="11">
        <f t="shared" si="114"/>
        <v>0</v>
      </c>
      <c r="HP39" s="11">
        <f t="shared" si="114"/>
        <v>0</v>
      </c>
      <c r="HQ39" s="11">
        <f t="shared" si="114"/>
        <v>0</v>
      </c>
      <c r="HR39" s="11">
        <f t="shared" si="114"/>
        <v>0</v>
      </c>
      <c r="HS39" s="11">
        <f t="shared" si="114"/>
        <v>0</v>
      </c>
      <c r="HT39" s="11">
        <f t="shared" si="114"/>
        <v>375</v>
      </c>
      <c r="HU39" s="11">
        <f t="shared" si="114"/>
        <v>75</v>
      </c>
      <c r="HV39" s="11">
        <f t="shared" si="114"/>
        <v>0</v>
      </c>
      <c r="HW39" s="11">
        <f t="shared" si="114"/>
        <v>0</v>
      </c>
      <c r="HX39" s="11">
        <f t="shared" si="114"/>
        <v>0</v>
      </c>
      <c r="HY39" s="11">
        <f t="shared" si="114"/>
        <v>1125</v>
      </c>
      <c r="HZ39" s="11">
        <f t="shared" si="114"/>
        <v>0</v>
      </c>
      <c r="IA39" s="11">
        <f t="shared" si="114"/>
        <v>0</v>
      </c>
      <c r="IB39" s="11">
        <f t="shared" si="114"/>
        <v>0</v>
      </c>
      <c r="IC39" s="11">
        <f t="shared" si="114"/>
        <v>225</v>
      </c>
      <c r="ID39" s="11">
        <f t="shared" si="114"/>
        <v>150</v>
      </c>
      <c r="IE39" s="11">
        <f t="shared" si="114"/>
        <v>450</v>
      </c>
      <c r="IF39" s="11">
        <f t="shared" si="114"/>
        <v>0</v>
      </c>
      <c r="IG39" s="11">
        <f t="shared" si="114"/>
        <v>0</v>
      </c>
      <c r="IH39" s="11">
        <f t="shared" si="114"/>
        <v>0</v>
      </c>
      <c r="II39" s="11">
        <f t="shared" si="114"/>
        <v>0</v>
      </c>
      <c r="IJ39" s="11">
        <f t="shared" si="114"/>
        <v>150</v>
      </c>
      <c r="IK39" s="11">
        <f t="shared" si="114"/>
        <v>37.5</v>
      </c>
      <c r="IL39" s="11">
        <f t="shared" si="114"/>
        <v>0</v>
      </c>
      <c r="IM39" s="11">
        <f t="shared" si="114"/>
        <v>225</v>
      </c>
      <c r="IN39" s="11">
        <f t="shared" si="114"/>
        <v>0</v>
      </c>
      <c r="IO39" s="11">
        <f t="shared" si="114"/>
        <v>0</v>
      </c>
      <c r="IP39" s="11">
        <f t="shared" si="114"/>
        <v>0</v>
      </c>
      <c r="IQ39" s="11">
        <f t="shared" si="114"/>
        <v>0</v>
      </c>
      <c r="IR39" s="11">
        <f t="shared" si="114"/>
        <v>0</v>
      </c>
      <c r="IS39" s="11">
        <f t="shared" si="114"/>
        <v>600</v>
      </c>
      <c r="IT39" s="11">
        <f t="shared" si="114"/>
        <v>0</v>
      </c>
      <c r="IU39" s="11">
        <f t="shared" si="114"/>
        <v>11250</v>
      </c>
      <c r="IV39" s="11">
        <f t="shared" si="114"/>
        <v>1125</v>
      </c>
      <c r="IW39" s="11">
        <f t="shared" si="114"/>
        <v>75</v>
      </c>
      <c r="IX39" s="11">
        <f t="shared" si="114"/>
        <v>0</v>
      </c>
      <c r="IY39" s="11">
        <f t="shared" si="114"/>
        <v>0</v>
      </c>
      <c r="IZ39" s="11">
        <f t="shared" ref="IZ39:LK39" si="115">(IZ38/12)*9</f>
        <v>0</v>
      </c>
      <c r="JA39" s="11">
        <f t="shared" si="115"/>
        <v>0</v>
      </c>
      <c r="JB39" s="11">
        <f t="shared" si="115"/>
        <v>225</v>
      </c>
      <c r="JC39" s="11">
        <f t="shared" si="115"/>
        <v>0</v>
      </c>
      <c r="JD39" s="11">
        <f t="shared" si="115"/>
        <v>300</v>
      </c>
      <c r="JE39" s="11">
        <f t="shared" si="115"/>
        <v>3750</v>
      </c>
      <c r="JF39" s="11">
        <f t="shared" si="115"/>
        <v>0</v>
      </c>
      <c r="JG39" s="11">
        <f t="shared" si="115"/>
        <v>0</v>
      </c>
      <c r="JH39" s="11">
        <f t="shared" si="115"/>
        <v>0</v>
      </c>
      <c r="JI39" s="11">
        <f t="shared" si="115"/>
        <v>0</v>
      </c>
      <c r="JJ39" s="11">
        <f t="shared" si="115"/>
        <v>0</v>
      </c>
      <c r="JK39" s="11">
        <f t="shared" si="115"/>
        <v>0</v>
      </c>
      <c r="JL39" s="11">
        <f t="shared" si="115"/>
        <v>1500</v>
      </c>
      <c r="JM39" s="11">
        <f t="shared" si="115"/>
        <v>0</v>
      </c>
      <c r="JN39" s="11">
        <f t="shared" si="115"/>
        <v>0</v>
      </c>
      <c r="JO39" s="11">
        <f t="shared" si="115"/>
        <v>0</v>
      </c>
      <c r="JP39" s="11">
        <f t="shared" si="115"/>
        <v>0</v>
      </c>
      <c r="JQ39" s="11">
        <f t="shared" si="115"/>
        <v>0</v>
      </c>
      <c r="JR39" s="11">
        <f t="shared" si="115"/>
        <v>0</v>
      </c>
      <c r="JS39" s="11">
        <f t="shared" si="115"/>
        <v>7500</v>
      </c>
      <c r="JT39" s="11">
        <f t="shared" si="115"/>
        <v>11250</v>
      </c>
      <c r="JU39" s="11">
        <f t="shared" si="115"/>
        <v>3000</v>
      </c>
      <c r="JV39" s="11">
        <f t="shared" si="115"/>
        <v>375</v>
      </c>
      <c r="JW39" s="11">
        <f t="shared" si="115"/>
        <v>10590</v>
      </c>
      <c r="JX39" s="11">
        <f t="shared" si="115"/>
        <v>900</v>
      </c>
      <c r="JY39" s="11">
        <f t="shared" si="115"/>
        <v>0</v>
      </c>
      <c r="JZ39" s="11">
        <f t="shared" si="115"/>
        <v>750</v>
      </c>
      <c r="KA39" s="11">
        <f t="shared" si="115"/>
        <v>0</v>
      </c>
      <c r="KB39" s="11">
        <f t="shared" si="115"/>
        <v>0</v>
      </c>
      <c r="KC39" s="11">
        <f t="shared" si="115"/>
        <v>150</v>
      </c>
      <c r="KD39" s="11">
        <f t="shared" si="115"/>
        <v>7500</v>
      </c>
      <c r="KE39" s="11">
        <f t="shared" si="115"/>
        <v>11250</v>
      </c>
      <c r="KF39" s="11">
        <f t="shared" si="115"/>
        <v>375</v>
      </c>
      <c r="KG39" s="11">
        <f t="shared" si="115"/>
        <v>0</v>
      </c>
      <c r="KH39" s="11">
        <f t="shared" si="115"/>
        <v>1125</v>
      </c>
      <c r="KI39" s="11">
        <f t="shared" si="115"/>
        <v>0</v>
      </c>
      <c r="KJ39" s="11">
        <f t="shared" si="115"/>
        <v>2250</v>
      </c>
      <c r="KK39" s="11">
        <f t="shared" si="115"/>
        <v>1500</v>
      </c>
      <c r="KL39" s="11">
        <f t="shared" si="115"/>
        <v>750</v>
      </c>
      <c r="KM39" s="11">
        <f t="shared" si="115"/>
        <v>0</v>
      </c>
      <c r="KN39" s="11">
        <f t="shared" si="115"/>
        <v>375</v>
      </c>
      <c r="KO39" s="11">
        <f t="shared" si="115"/>
        <v>1312.5</v>
      </c>
      <c r="KP39" s="11">
        <f t="shared" si="115"/>
        <v>0</v>
      </c>
      <c r="KQ39" s="11">
        <f t="shared" si="115"/>
        <v>7500</v>
      </c>
      <c r="KR39" s="11">
        <f t="shared" si="115"/>
        <v>5250</v>
      </c>
      <c r="KS39" s="11">
        <f t="shared" si="115"/>
        <v>0</v>
      </c>
      <c r="KT39" s="11">
        <f t="shared" si="115"/>
        <v>150</v>
      </c>
      <c r="KU39" s="11">
        <f t="shared" si="115"/>
        <v>3000</v>
      </c>
      <c r="KV39" s="11">
        <f t="shared" si="115"/>
        <v>0</v>
      </c>
      <c r="KW39" s="11">
        <f t="shared" si="115"/>
        <v>0</v>
      </c>
      <c r="KX39" s="11">
        <f t="shared" si="115"/>
        <v>5250</v>
      </c>
      <c r="KY39" s="11">
        <f t="shared" si="115"/>
        <v>0</v>
      </c>
      <c r="KZ39" s="11">
        <f t="shared" si="115"/>
        <v>0</v>
      </c>
      <c r="LA39" s="11">
        <f t="shared" si="115"/>
        <v>0</v>
      </c>
      <c r="LB39" s="11">
        <f t="shared" si="115"/>
        <v>375</v>
      </c>
      <c r="LC39" s="11">
        <f t="shared" si="115"/>
        <v>6510</v>
      </c>
      <c r="LD39" s="11">
        <f t="shared" si="115"/>
        <v>0</v>
      </c>
      <c r="LE39" s="11">
        <f t="shared" si="115"/>
        <v>3000</v>
      </c>
      <c r="LF39" s="11">
        <f t="shared" si="115"/>
        <v>3750</v>
      </c>
      <c r="LG39" s="11">
        <f t="shared" si="115"/>
        <v>750</v>
      </c>
      <c r="LH39" s="11">
        <f t="shared" si="115"/>
        <v>225</v>
      </c>
      <c r="LI39" s="11">
        <f t="shared" si="115"/>
        <v>375</v>
      </c>
      <c r="LJ39" s="11">
        <f t="shared" si="115"/>
        <v>150</v>
      </c>
      <c r="LK39" s="11">
        <f t="shared" si="115"/>
        <v>375</v>
      </c>
      <c r="LL39" s="11">
        <f t="shared" ref="LL39:MG39" si="116">(LL38/12)*9</f>
        <v>3750</v>
      </c>
      <c r="LM39" s="11">
        <f t="shared" si="116"/>
        <v>975</v>
      </c>
      <c r="LN39" s="11">
        <f t="shared" si="116"/>
        <v>9000</v>
      </c>
      <c r="LO39" s="11">
        <f t="shared" si="116"/>
        <v>1650</v>
      </c>
      <c r="LP39" s="11">
        <f t="shared" si="116"/>
        <v>75</v>
      </c>
      <c r="LQ39" s="11">
        <f t="shared" si="116"/>
        <v>4500</v>
      </c>
      <c r="LR39" s="11">
        <f t="shared" si="116"/>
        <v>750</v>
      </c>
      <c r="LS39" s="11">
        <f t="shared" si="116"/>
        <v>0</v>
      </c>
      <c r="LT39" s="11">
        <f t="shared" si="116"/>
        <v>5250</v>
      </c>
      <c r="LU39" s="11">
        <f t="shared" si="116"/>
        <v>150</v>
      </c>
      <c r="LV39" s="11">
        <f t="shared" si="116"/>
        <v>3000</v>
      </c>
      <c r="LW39" s="11">
        <f t="shared" si="116"/>
        <v>0</v>
      </c>
      <c r="LX39" s="11">
        <f t="shared" si="116"/>
        <v>3375</v>
      </c>
      <c r="LY39" s="11">
        <f t="shared" si="116"/>
        <v>750</v>
      </c>
      <c r="LZ39" s="11">
        <f t="shared" si="116"/>
        <v>750</v>
      </c>
      <c r="MA39" s="11">
        <f t="shared" si="116"/>
        <v>18750</v>
      </c>
      <c r="MB39" s="11">
        <f t="shared" si="116"/>
        <v>375</v>
      </c>
      <c r="MC39" s="11">
        <f t="shared" si="116"/>
        <v>0</v>
      </c>
      <c r="MD39" s="11">
        <f t="shared" si="116"/>
        <v>0</v>
      </c>
      <c r="ME39" s="11">
        <f t="shared" si="116"/>
        <v>75</v>
      </c>
      <c r="MF39" s="11">
        <f t="shared" si="116"/>
        <v>0</v>
      </c>
      <c r="MG39" s="11">
        <f t="shared" si="116"/>
        <v>0</v>
      </c>
      <c r="MH39" s="11">
        <f t="shared" si="6"/>
        <v>276202.5</v>
      </c>
    </row>
    <row r="40" spans="1:346" ht="24.95" hidden="1" customHeight="1" x14ac:dyDescent="0.25">
      <c r="A40" s="14">
        <v>19.7</v>
      </c>
      <c r="B40" s="1" t="s">
        <v>363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>
        <v>20</v>
      </c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>
        <v>0</v>
      </c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>
        <v>0</v>
      </c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>
        <v>0</v>
      </c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>
        <v>350</v>
      </c>
      <c r="JT40" s="10">
        <v>5000</v>
      </c>
      <c r="JU40" s="10">
        <v>7000</v>
      </c>
      <c r="JV40" s="10">
        <v>10000</v>
      </c>
      <c r="JW40" s="10">
        <v>109080</v>
      </c>
      <c r="JX40" s="10">
        <v>2500</v>
      </c>
      <c r="JY40" s="10"/>
      <c r="JZ40" s="10">
        <v>20</v>
      </c>
      <c r="KA40" s="10">
        <v>0</v>
      </c>
      <c r="KB40" s="10"/>
      <c r="KC40" s="10"/>
      <c r="KD40" s="10">
        <v>5000</v>
      </c>
      <c r="KE40" s="10"/>
      <c r="KF40" s="10">
        <v>2000</v>
      </c>
      <c r="KG40" s="10">
        <v>21400</v>
      </c>
      <c r="KH40" s="10"/>
      <c r="KI40" s="10">
        <v>15000</v>
      </c>
      <c r="KJ40" s="10">
        <v>200</v>
      </c>
      <c r="KK40" s="10">
        <v>200</v>
      </c>
      <c r="KL40" s="10">
        <v>1000</v>
      </c>
      <c r="KM40" s="10">
        <v>600</v>
      </c>
      <c r="KN40" s="10"/>
      <c r="KO40" s="10"/>
      <c r="KP40" s="10"/>
      <c r="KQ40" s="10"/>
      <c r="KR40" s="10">
        <v>100</v>
      </c>
      <c r="KS40" s="10"/>
      <c r="KT40" s="10"/>
      <c r="KU40" s="10">
        <v>200</v>
      </c>
      <c r="KV40" s="10"/>
      <c r="KW40" s="10">
        <v>300</v>
      </c>
      <c r="KX40" s="10">
        <v>10</v>
      </c>
      <c r="KY40" s="10"/>
      <c r="KZ40" s="10">
        <v>500</v>
      </c>
      <c r="LA40" s="10">
        <v>0</v>
      </c>
      <c r="LB40" s="10">
        <v>100</v>
      </c>
      <c r="LC40" s="10">
        <v>12100</v>
      </c>
      <c r="LD40" s="10"/>
      <c r="LE40" s="10">
        <v>100</v>
      </c>
      <c r="LF40" s="10">
        <v>350</v>
      </c>
      <c r="LG40" s="10">
        <v>100</v>
      </c>
      <c r="LH40" s="10">
        <v>1000</v>
      </c>
      <c r="LI40" s="10">
        <v>4300</v>
      </c>
      <c r="LJ40" s="10">
        <v>50</v>
      </c>
      <c r="LK40" s="10"/>
      <c r="LL40" s="10"/>
      <c r="LM40" s="10">
        <v>150</v>
      </c>
      <c r="LN40" s="10">
        <v>100</v>
      </c>
      <c r="LO40" s="10">
        <v>200</v>
      </c>
      <c r="LP40" s="10">
        <v>50</v>
      </c>
      <c r="LQ40" s="10">
        <v>100</v>
      </c>
      <c r="LR40" s="10"/>
      <c r="LS40" s="10"/>
      <c r="LT40" s="10"/>
      <c r="LU40" s="10"/>
      <c r="LV40" s="10">
        <v>0</v>
      </c>
      <c r="LW40" s="10"/>
      <c r="LX40" s="10">
        <v>200</v>
      </c>
      <c r="LY40" s="10">
        <v>600</v>
      </c>
      <c r="LZ40" s="10">
        <v>100</v>
      </c>
      <c r="MA40" s="10"/>
      <c r="MB40" s="10"/>
      <c r="MC40" s="10"/>
      <c r="MD40" s="10"/>
      <c r="ME40" s="10">
        <v>100</v>
      </c>
      <c r="MF40" s="10"/>
      <c r="MG40" s="10"/>
      <c r="MH40" s="10">
        <f t="shared" si="6"/>
        <v>200180</v>
      </c>
    </row>
    <row r="41" spans="1:346" s="7" customFormat="1" ht="24.95" hidden="1" customHeight="1" x14ac:dyDescent="0.25">
      <c r="A41" s="13">
        <v>20.2</v>
      </c>
      <c r="B41" s="6" t="s">
        <v>363</v>
      </c>
      <c r="C41" s="11">
        <f>(C40/12)*9</f>
        <v>0</v>
      </c>
      <c r="D41" s="11">
        <f t="shared" ref="D41:BO41" si="117">(D40/12)*9</f>
        <v>0</v>
      </c>
      <c r="E41" s="11">
        <f t="shared" si="117"/>
        <v>0</v>
      </c>
      <c r="F41" s="11">
        <f t="shared" si="117"/>
        <v>0</v>
      </c>
      <c r="G41" s="11">
        <f t="shared" si="117"/>
        <v>0</v>
      </c>
      <c r="H41" s="11">
        <f t="shared" si="117"/>
        <v>0</v>
      </c>
      <c r="I41" s="11">
        <f t="shared" si="117"/>
        <v>0</v>
      </c>
      <c r="J41" s="11">
        <f t="shared" si="117"/>
        <v>0</v>
      </c>
      <c r="K41" s="11">
        <f t="shared" si="117"/>
        <v>0</v>
      </c>
      <c r="L41" s="11">
        <f t="shared" si="117"/>
        <v>0</v>
      </c>
      <c r="M41" s="11">
        <f t="shared" si="117"/>
        <v>0</v>
      </c>
      <c r="N41" s="11">
        <f t="shared" si="117"/>
        <v>0</v>
      </c>
      <c r="O41" s="11">
        <f t="shared" si="117"/>
        <v>0</v>
      </c>
      <c r="P41" s="11">
        <f t="shared" si="117"/>
        <v>0</v>
      </c>
      <c r="Q41" s="11">
        <f t="shared" si="117"/>
        <v>0</v>
      </c>
      <c r="R41" s="11">
        <f t="shared" si="117"/>
        <v>0</v>
      </c>
      <c r="S41" s="11">
        <f t="shared" si="117"/>
        <v>0</v>
      </c>
      <c r="T41" s="11">
        <f t="shared" si="117"/>
        <v>0</v>
      </c>
      <c r="U41" s="11">
        <f t="shared" si="117"/>
        <v>0</v>
      </c>
      <c r="V41" s="11">
        <f t="shared" si="117"/>
        <v>0</v>
      </c>
      <c r="W41" s="11">
        <f t="shared" si="117"/>
        <v>0</v>
      </c>
      <c r="X41" s="11">
        <f t="shared" si="117"/>
        <v>0</v>
      </c>
      <c r="Y41" s="11">
        <f t="shared" si="117"/>
        <v>0</v>
      </c>
      <c r="Z41" s="11">
        <f t="shared" si="117"/>
        <v>0</v>
      </c>
      <c r="AA41" s="11">
        <f t="shared" si="117"/>
        <v>0</v>
      </c>
      <c r="AB41" s="11">
        <f t="shared" si="117"/>
        <v>0</v>
      </c>
      <c r="AC41" s="11">
        <f t="shared" si="117"/>
        <v>0</v>
      </c>
      <c r="AD41" s="11">
        <f t="shared" si="117"/>
        <v>0</v>
      </c>
      <c r="AE41" s="11">
        <f t="shared" si="117"/>
        <v>0</v>
      </c>
      <c r="AF41" s="11">
        <f t="shared" si="117"/>
        <v>0</v>
      </c>
      <c r="AG41" s="11">
        <f t="shared" si="117"/>
        <v>0</v>
      </c>
      <c r="AH41" s="11">
        <f t="shared" si="117"/>
        <v>0</v>
      </c>
      <c r="AI41" s="11">
        <f t="shared" si="117"/>
        <v>0</v>
      </c>
      <c r="AJ41" s="11">
        <f t="shared" si="117"/>
        <v>0</v>
      </c>
      <c r="AK41" s="11">
        <f t="shared" si="117"/>
        <v>0</v>
      </c>
      <c r="AL41" s="11">
        <f t="shared" si="117"/>
        <v>0</v>
      </c>
      <c r="AM41" s="11">
        <f t="shared" si="117"/>
        <v>0</v>
      </c>
      <c r="AN41" s="11">
        <f t="shared" si="117"/>
        <v>0</v>
      </c>
      <c r="AO41" s="11">
        <f t="shared" si="117"/>
        <v>0</v>
      </c>
      <c r="AP41" s="11">
        <f t="shared" si="117"/>
        <v>0</v>
      </c>
      <c r="AQ41" s="11">
        <f t="shared" si="117"/>
        <v>0</v>
      </c>
      <c r="AR41" s="11">
        <f t="shared" si="117"/>
        <v>0</v>
      </c>
      <c r="AS41" s="11">
        <f t="shared" si="117"/>
        <v>0</v>
      </c>
      <c r="AT41" s="11">
        <f t="shared" si="117"/>
        <v>0</v>
      </c>
      <c r="AU41" s="11">
        <f t="shared" si="117"/>
        <v>0</v>
      </c>
      <c r="AV41" s="11">
        <f t="shared" si="117"/>
        <v>0</v>
      </c>
      <c r="AW41" s="11">
        <f t="shared" si="117"/>
        <v>0</v>
      </c>
      <c r="AX41" s="11">
        <f t="shared" si="117"/>
        <v>0</v>
      </c>
      <c r="AY41" s="11">
        <f t="shared" si="117"/>
        <v>0</v>
      </c>
      <c r="AZ41" s="11">
        <f t="shared" si="117"/>
        <v>0</v>
      </c>
      <c r="BA41" s="11">
        <f t="shared" si="117"/>
        <v>0</v>
      </c>
      <c r="BB41" s="11">
        <f t="shared" si="117"/>
        <v>0</v>
      </c>
      <c r="BC41" s="11">
        <f t="shared" si="117"/>
        <v>0</v>
      </c>
      <c r="BD41" s="11">
        <f t="shared" si="117"/>
        <v>0</v>
      </c>
      <c r="BE41" s="11">
        <f t="shared" si="117"/>
        <v>0</v>
      </c>
      <c r="BF41" s="11">
        <f t="shared" si="117"/>
        <v>0</v>
      </c>
      <c r="BG41" s="11">
        <f t="shared" si="117"/>
        <v>0</v>
      </c>
      <c r="BH41" s="11">
        <f t="shared" si="117"/>
        <v>0</v>
      </c>
      <c r="BI41" s="11">
        <f t="shared" si="117"/>
        <v>0</v>
      </c>
      <c r="BJ41" s="11">
        <f t="shared" si="117"/>
        <v>0</v>
      </c>
      <c r="BK41" s="11">
        <f t="shared" si="117"/>
        <v>0</v>
      </c>
      <c r="BL41" s="11">
        <f t="shared" si="117"/>
        <v>0</v>
      </c>
      <c r="BM41" s="11">
        <f t="shared" si="117"/>
        <v>0</v>
      </c>
      <c r="BN41" s="11">
        <f t="shared" si="117"/>
        <v>0</v>
      </c>
      <c r="BO41" s="11">
        <f t="shared" si="117"/>
        <v>0</v>
      </c>
      <c r="BP41" s="11">
        <f t="shared" ref="BP41:EA41" si="118">(BP40/12)*9</f>
        <v>0</v>
      </c>
      <c r="BQ41" s="11">
        <f t="shared" si="118"/>
        <v>0</v>
      </c>
      <c r="BR41" s="11">
        <f t="shared" si="118"/>
        <v>0</v>
      </c>
      <c r="BS41" s="11">
        <f t="shared" si="118"/>
        <v>0</v>
      </c>
      <c r="BT41" s="11">
        <f t="shared" si="118"/>
        <v>0</v>
      </c>
      <c r="BU41" s="11">
        <f t="shared" si="118"/>
        <v>0</v>
      </c>
      <c r="BV41" s="11">
        <f t="shared" si="118"/>
        <v>0</v>
      </c>
      <c r="BW41" s="11">
        <f t="shared" si="118"/>
        <v>0</v>
      </c>
      <c r="BX41" s="11">
        <f t="shared" si="118"/>
        <v>0</v>
      </c>
      <c r="BY41" s="11">
        <f t="shared" si="118"/>
        <v>0</v>
      </c>
      <c r="BZ41" s="11">
        <f t="shared" si="118"/>
        <v>0</v>
      </c>
      <c r="CA41" s="11">
        <f t="shared" si="118"/>
        <v>0</v>
      </c>
      <c r="CB41" s="11">
        <f t="shared" si="118"/>
        <v>0</v>
      </c>
      <c r="CC41" s="11">
        <f t="shared" si="118"/>
        <v>0</v>
      </c>
      <c r="CD41" s="11">
        <f t="shared" si="118"/>
        <v>0</v>
      </c>
      <c r="CE41" s="11">
        <f t="shared" si="118"/>
        <v>0</v>
      </c>
      <c r="CF41" s="11">
        <f t="shared" si="118"/>
        <v>0</v>
      </c>
      <c r="CG41" s="11">
        <f t="shared" si="118"/>
        <v>0</v>
      </c>
      <c r="CH41" s="11">
        <f t="shared" si="118"/>
        <v>0</v>
      </c>
      <c r="CI41" s="11">
        <f t="shared" si="118"/>
        <v>0</v>
      </c>
      <c r="CJ41" s="11">
        <f t="shared" si="118"/>
        <v>0</v>
      </c>
      <c r="CK41" s="11">
        <f t="shared" si="118"/>
        <v>0</v>
      </c>
      <c r="CL41" s="11">
        <f t="shared" si="118"/>
        <v>0</v>
      </c>
      <c r="CM41" s="11">
        <f t="shared" si="118"/>
        <v>0</v>
      </c>
      <c r="CN41" s="11">
        <f t="shared" si="118"/>
        <v>0</v>
      </c>
      <c r="CO41" s="11">
        <f t="shared" si="118"/>
        <v>0</v>
      </c>
      <c r="CP41" s="11">
        <f t="shared" si="118"/>
        <v>0</v>
      </c>
      <c r="CQ41" s="11">
        <f t="shared" si="118"/>
        <v>0</v>
      </c>
      <c r="CR41" s="11">
        <f t="shared" si="118"/>
        <v>0</v>
      </c>
      <c r="CS41" s="11">
        <f t="shared" si="118"/>
        <v>0</v>
      </c>
      <c r="CT41" s="11">
        <f t="shared" si="118"/>
        <v>0</v>
      </c>
      <c r="CU41" s="11">
        <f t="shared" si="118"/>
        <v>0</v>
      </c>
      <c r="CV41" s="11">
        <f t="shared" si="118"/>
        <v>0</v>
      </c>
      <c r="CW41" s="11">
        <f t="shared" si="118"/>
        <v>0</v>
      </c>
      <c r="CX41" s="11">
        <f t="shared" si="118"/>
        <v>0</v>
      </c>
      <c r="CY41" s="11">
        <f t="shared" si="118"/>
        <v>0</v>
      </c>
      <c r="CZ41" s="11">
        <f t="shared" si="118"/>
        <v>0</v>
      </c>
      <c r="DA41" s="11">
        <f t="shared" si="118"/>
        <v>0</v>
      </c>
      <c r="DB41" s="11">
        <f t="shared" si="118"/>
        <v>0</v>
      </c>
      <c r="DC41" s="11">
        <f t="shared" si="118"/>
        <v>0</v>
      </c>
      <c r="DD41" s="11">
        <f t="shared" si="118"/>
        <v>0</v>
      </c>
      <c r="DE41" s="11">
        <f t="shared" si="118"/>
        <v>0</v>
      </c>
      <c r="DF41" s="11">
        <f t="shared" si="118"/>
        <v>0</v>
      </c>
      <c r="DG41" s="11">
        <f t="shared" si="118"/>
        <v>0</v>
      </c>
      <c r="DH41" s="11">
        <f t="shared" si="118"/>
        <v>0</v>
      </c>
      <c r="DI41" s="11">
        <f t="shared" si="118"/>
        <v>0</v>
      </c>
      <c r="DJ41" s="11">
        <f t="shared" si="118"/>
        <v>0</v>
      </c>
      <c r="DK41" s="11">
        <f t="shared" si="118"/>
        <v>0</v>
      </c>
      <c r="DL41" s="11">
        <f t="shared" si="118"/>
        <v>0</v>
      </c>
      <c r="DM41" s="11">
        <f t="shared" si="118"/>
        <v>0</v>
      </c>
      <c r="DN41" s="11">
        <f t="shared" si="118"/>
        <v>0</v>
      </c>
      <c r="DO41" s="11">
        <f t="shared" si="118"/>
        <v>0</v>
      </c>
      <c r="DP41" s="11">
        <f t="shared" si="118"/>
        <v>0</v>
      </c>
      <c r="DQ41" s="11">
        <f t="shared" si="118"/>
        <v>0</v>
      </c>
      <c r="DR41" s="11">
        <f t="shared" si="118"/>
        <v>0</v>
      </c>
      <c r="DS41" s="11">
        <f t="shared" si="118"/>
        <v>0</v>
      </c>
      <c r="DT41" s="11">
        <f t="shared" si="118"/>
        <v>0</v>
      </c>
      <c r="DU41" s="11">
        <f t="shared" si="118"/>
        <v>0</v>
      </c>
      <c r="DV41" s="11">
        <f t="shared" si="118"/>
        <v>0</v>
      </c>
      <c r="DW41" s="11">
        <f t="shared" si="118"/>
        <v>0</v>
      </c>
      <c r="DX41" s="11">
        <f t="shared" si="118"/>
        <v>0</v>
      </c>
      <c r="DY41" s="11">
        <f t="shared" si="118"/>
        <v>0</v>
      </c>
      <c r="DZ41" s="11">
        <f t="shared" si="118"/>
        <v>0</v>
      </c>
      <c r="EA41" s="11">
        <f t="shared" si="118"/>
        <v>0</v>
      </c>
      <c r="EB41" s="11">
        <f t="shared" ref="EB41:GM41" si="119">(EB40/12)*9</f>
        <v>0</v>
      </c>
      <c r="EC41" s="11">
        <f t="shared" si="119"/>
        <v>0</v>
      </c>
      <c r="ED41" s="11">
        <f t="shared" si="119"/>
        <v>0</v>
      </c>
      <c r="EE41" s="11">
        <f t="shared" si="119"/>
        <v>0</v>
      </c>
      <c r="EF41" s="11">
        <f t="shared" si="119"/>
        <v>0</v>
      </c>
      <c r="EG41" s="11">
        <f t="shared" si="119"/>
        <v>0</v>
      </c>
      <c r="EH41" s="11">
        <f t="shared" si="119"/>
        <v>0</v>
      </c>
      <c r="EI41" s="11">
        <f t="shared" si="119"/>
        <v>0</v>
      </c>
      <c r="EJ41" s="11">
        <f t="shared" si="119"/>
        <v>0</v>
      </c>
      <c r="EK41" s="11">
        <f t="shared" si="119"/>
        <v>0</v>
      </c>
      <c r="EL41" s="11">
        <f t="shared" si="119"/>
        <v>0</v>
      </c>
      <c r="EM41" s="11">
        <f t="shared" si="119"/>
        <v>0</v>
      </c>
      <c r="EN41" s="11">
        <f t="shared" si="119"/>
        <v>0</v>
      </c>
      <c r="EO41" s="11">
        <f t="shared" si="119"/>
        <v>0</v>
      </c>
      <c r="EP41" s="11">
        <f t="shared" si="119"/>
        <v>0</v>
      </c>
      <c r="EQ41" s="11">
        <f t="shared" si="119"/>
        <v>0</v>
      </c>
      <c r="ER41" s="11">
        <f t="shared" si="119"/>
        <v>15</v>
      </c>
      <c r="ES41" s="11">
        <f t="shared" si="119"/>
        <v>0</v>
      </c>
      <c r="ET41" s="11">
        <f t="shared" si="119"/>
        <v>0</v>
      </c>
      <c r="EU41" s="11">
        <f t="shared" si="119"/>
        <v>0</v>
      </c>
      <c r="EV41" s="11">
        <f t="shared" si="119"/>
        <v>0</v>
      </c>
      <c r="EW41" s="11">
        <f t="shared" si="119"/>
        <v>0</v>
      </c>
      <c r="EX41" s="11">
        <f t="shared" si="119"/>
        <v>0</v>
      </c>
      <c r="EY41" s="11">
        <f t="shared" si="119"/>
        <v>0</v>
      </c>
      <c r="EZ41" s="11">
        <f t="shared" si="119"/>
        <v>0</v>
      </c>
      <c r="FA41" s="11">
        <f t="shared" si="119"/>
        <v>0</v>
      </c>
      <c r="FB41" s="11">
        <f t="shared" si="119"/>
        <v>0</v>
      </c>
      <c r="FC41" s="11">
        <f t="shared" si="119"/>
        <v>0</v>
      </c>
      <c r="FD41" s="11">
        <f t="shared" si="119"/>
        <v>0</v>
      </c>
      <c r="FE41" s="11">
        <f t="shared" si="119"/>
        <v>0</v>
      </c>
      <c r="FF41" s="11">
        <f t="shared" si="119"/>
        <v>0</v>
      </c>
      <c r="FG41" s="11">
        <f t="shared" si="119"/>
        <v>0</v>
      </c>
      <c r="FH41" s="11">
        <f t="shared" si="119"/>
        <v>0</v>
      </c>
      <c r="FI41" s="11">
        <f t="shared" si="119"/>
        <v>0</v>
      </c>
      <c r="FJ41" s="11">
        <f t="shared" si="119"/>
        <v>0</v>
      </c>
      <c r="FK41" s="11">
        <f t="shared" si="119"/>
        <v>0</v>
      </c>
      <c r="FL41" s="11">
        <f t="shared" si="119"/>
        <v>0</v>
      </c>
      <c r="FM41" s="11">
        <f t="shared" si="119"/>
        <v>0</v>
      </c>
      <c r="FN41" s="11">
        <f t="shared" si="119"/>
        <v>0</v>
      </c>
      <c r="FO41" s="11">
        <f t="shared" si="119"/>
        <v>0</v>
      </c>
      <c r="FP41" s="11">
        <f t="shared" si="119"/>
        <v>0</v>
      </c>
      <c r="FQ41" s="11">
        <f t="shared" si="119"/>
        <v>0</v>
      </c>
      <c r="FR41" s="11">
        <f t="shared" si="119"/>
        <v>0</v>
      </c>
      <c r="FS41" s="11">
        <f t="shared" si="119"/>
        <v>0</v>
      </c>
      <c r="FT41" s="11">
        <f t="shared" si="119"/>
        <v>0</v>
      </c>
      <c r="FU41" s="11">
        <f t="shared" si="119"/>
        <v>0</v>
      </c>
      <c r="FV41" s="11">
        <f t="shared" si="119"/>
        <v>0</v>
      </c>
      <c r="FW41" s="11">
        <f t="shared" si="119"/>
        <v>0</v>
      </c>
      <c r="FX41" s="11">
        <f t="shared" si="119"/>
        <v>0</v>
      </c>
      <c r="FY41" s="11">
        <f t="shared" si="119"/>
        <v>0</v>
      </c>
      <c r="FZ41" s="11">
        <f t="shared" si="119"/>
        <v>0</v>
      </c>
      <c r="GA41" s="11">
        <f t="shared" si="119"/>
        <v>0</v>
      </c>
      <c r="GB41" s="11">
        <f t="shared" si="119"/>
        <v>0</v>
      </c>
      <c r="GC41" s="11">
        <f t="shared" si="119"/>
        <v>0</v>
      </c>
      <c r="GD41" s="11">
        <f t="shared" si="119"/>
        <v>0</v>
      </c>
      <c r="GE41" s="11">
        <f t="shared" si="119"/>
        <v>0</v>
      </c>
      <c r="GF41" s="11">
        <f t="shared" si="119"/>
        <v>0</v>
      </c>
      <c r="GG41" s="11">
        <f t="shared" si="119"/>
        <v>0</v>
      </c>
      <c r="GH41" s="11">
        <f t="shared" si="119"/>
        <v>0</v>
      </c>
      <c r="GI41" s="11">
        <f t="shared" si="119"/>
        <v>0</v>
      </c>
      <c r="GJ41" s="11">
        <f t="shared" si="119"/>
        <v>0</v>
      </c>
      <c r="GK41" s="11">
        <f t="shared" si="119"/>
        <v>0</v>
      </c>
      <c r="GL41" s="11">
        <f t="shared" si="119"/>
        <v>0</v>
      </c>
      <c r="GM41" s="11">
        <f t="shared" si="119"/>
        <v>0</v>
      </c>
      <c r="GN41" s="11">
        <f t="shared" ref="GN41:IY41" si="120">(GN40/12)*9</f>
        <v>0</v>
      </c>
      <c r="GO41" s="11">
        <f t="shared" si="120"/>
        <v>0</v>
      </c>
      <c r="GP41" s="11">
        <f t="shared" si="120"/>
        <v>0</v>
      </c>
      <c r="GQ41" s="11">
        <f t="shared" si="120"/>
        <v>0</v>
      </c>
      <c r="GR41" s="11">
        <f t="shared" si="120"/>
        <v>0</v>
      </c>
      <c r="GS41" s="11">
        <f t="shared" si="120"/>
        <v>0</v>
      </c>
      <c r="GT41" s="11">
        <f t="shared" si="120"/>
        <v>0</v>
      </c>
      <c r="GU41" s="11">
        <f t="shared" si="120"/>
        <v>0</v>
      </c>
      <c r="GV41" s="11">
        <f t="shared" si="120"/>
        <v>0</v>
      </c>
      <c r="GW41" s="11">
        <f t="shared" si="120"/>
        <v>0</v>
      </c>
      <c r="GX41" s="11">
        <f t="shared" si="120"/>
        <v>0</v>
      </c>
      <c r="GY41" s="11">
        <f t="shared" si="120"/>
        <v>0</v>
      </c>
      <c r="GZ41" s="11">
        <f t="shared" si="120"/>
        <v>0</v>
      </c>
      <c r="HA41" s="11">
        <f t="shared" si="120"/>
        <v>0</v>
      </c>
      <c r="HB41" s="11">
        <f t="shared" si="120"/>
        <v>0</v>
      </c>
      <c r="HC41" s="11">
        <f t="shared" si="120"/>
        <v>0</v>
      </c>
      <c r="HD41" s="11">
        <f t="shared" si="120"/>
        <v>0</v>
      </c>
      <c r="HE41" s="11">
        <f t="shared" si="120"/>
        <v>0</v>
      </c>
      <c r="HF41" s="11">
        <f t="shared" si="120"/>
        <v>0</v>
      </c>
      <c r="HG41" s="11">
        <f t="shared" si="120"/>
        <v>0</v>
      </c>
      <c r="HH41" s="11">
        <f t="shared" si="120"/>
        <v>0</v>
      </c>
      <c r="HI41" s="11">
        <f t="shared" si="120"/>
        <v>0</v>
      </c>
      <c r="HJ41" s="11">
        <f t="shared" si="120"/>
        <v>0</v>
      </c>
      <c r="HK41" s="11">
        <f t="shared" si="120"/>
        <v>0</v>
      </c>
      <c r="HL41" s="11">
        <f t="shared" si="120"/>
        <v>0</v>
      </c>
      <c r="HM41" s="11">
        <f t="shared" si="120"/>
        <v>0</v>
      </c>
      <c r="HN41" s="11">
        <f t="shared" si="120"/>
        <v>0</v>
      </c>
      <c r="HO41" s="11">
        <f t="shared" si="120"/>
        <v>0</v>
      </c>
      <c r="HP41" s="11">
        <f t="shared" si="120"/>
        <v>0</v>
      </c>
      <c r="HQ41" s="11">
        <f t="shared" si="120"/>
        <v>0</v>
      </c>
      <c r="HR41" s="11">
        <f t="shared" si="120"/>
        <v>0</v>
      </c>
      <c r="HS41" s="11">
        <f t="shared" si="120"/>
        <v>0</v>
      </c>
      <c r="HT41" s="11">
        <f t="shared" si="120"/>
        <v>0</v>
      </c>
      <c r="HU41" s="11">
        <f t="shared" si="120"/>
        <v>0</v>
      </c>
      <c r="HV41" s="11">
        <f t="shared" si="120"/>
        <v>0</v>
      </c>
      <c r="HW41" s="11">
        <f t="shared" si="120"/>
        <v>0</v>
      </c>
      <c r="HX41" s="11">
        <f t="shared" si="120"/>
        <v>0</v>
      </c>
      <c r="HY41" s="11">
        <f t="shared" si="120"/>
        <v>0</v>
      </c>
      <c r="HZ41" s="11">
        <f t="shared" si="120"/>
        <v>0</v>
      </c>
      <c r="IA41" s="11">
        <f t="shared" si="120"/>
        <v>0</v>
      </c>
      <c r="IB41" s="11">
        <f t="shared" si="120"/>
        <v>0</v>
      </c>
      <c r="IC41" s="11">
        <f t="shared" si="120"/>
        <v>0</v>
      </c>
      <c r="ID41" s="11">
        <f t="shared" si="120"/>
        <v>0</v>
      </c>
      <c r="IE41" s="11">
        <f t="shared" si="120"/>
        <v>0</v>
      </c>
      <c r="IF41" s="11">
        <f t="shared" si="120"/>
        <v>0</v>
      </c>
      <c r="IG41" s="11">
        <f t="shared" si="120"/>
        <v>0</v>
      </c>
      <c r="IH41" s="11">
        <f t="shared" si="120"/>
        <v>0</v>
      </c>
      <c r="II41" s="11">
        <f t="shared" si="120"/>
        <v>0</v>
      </c>
      <c r="IJ41" s="11">
        <f t="shared" si="120"/>
        <v>0</v>
      </c>
      <c r="IK41" s="11">
        <f t="shared" si="120"/>
        <v>0</v>
      </c>
      <c r="IL41" s="11">
        <f t="shared" si="120"/>
        <v>0</v>
      </c>
      <c r="IM41" s="11">
        <f t="shared" si="120"/>
        <v>0</v>
      </c>
      <c r="IN41" s="11">
        <f t="shared" si="120"/>
        <v>0</v>
      </c>
      <c r="IO41" s="11">
        <f t="shared" si="120"/>
        <v>0</v>
      </c>
      <c r="IP41" s="11">
        <f t="shared" si="120"/>
        <v>0</v>
      </c>
      <c r="IQ41" s="11">
        <f t="shared" si="120"/>
        <v>0</v>
      </c>
      <c r="IR41" s="11">
        <f t="shared" si="120"/>
        <v>0</v>
      </c>
      <c r="IS41" s="11">
        <f t="shared" si="120"/>
        <v>0</v>
      </c>
      <c r="IT41" s="11">
        <f t="shared" si="120"/>
        <v>0</v>
      </c>
      <c r="IU41" s="11">
        <f t="shared" si="120"/>
        <v>0</v>
      </c>
      <c r="IV41" s="11">
        <f t="shared" si="120"/>
        <v>0</v>
      </c>
      <c r="IW41" s="11">
        <f t="shared" si="120"/>
        <v>0</v>
      </c>
      <c r="IX41" s="11">
        <f t="shared" si="120"/>
        <v>0</v>
      </c>
      <c r="IY41" s="11">
        <f t="shared" si="120"/>
        <v>0</v>
      </c>
      <c r="IZ41" s="11">
        <f t="shared" ref="IZ41:LK41" si="121">(IZ40/12)*9</f>
        <v>0</v>
      </c>
      <c r="JA41" s="11">
        <f t="shared" si="121"/>
        <v>0</v>
      </c>
      <c r="JB41" s="11">
        <f t="shared" si="121"/>
        <v>0</v>
      </c>
      <c r="JC41" s="11">
        <f t="shared" si="121"/>
        <v>0</v>
      </c>
      <c r="JD41" s="11">
        <f t="shared" si="121"/>
        <v>0</v>
      </c>
      <c r="JE41" s="11">
        <f t="shared" si="121"/>
        <v>0</v>
      </c>
      <c r="JF41" s="11">
        <f t="shared" si="121"/>
        <v>0</v>
      </c>
      <c r="JG41" s="11">
        <f t="shared" si="121"/>
        <v>0</v>
      </c>
      <c r="JH41" s="11">
        <f t="shared" si="121"/>
        <v>0</v>
      </c>
      <c r="JI41" s="11">
        <f t="shared" si="121"/>
        <v>0</v>
      </c>
      <c r="JJ41" s="11">
        <f t="shared" si="121"/>
        <v>0</v>
      </c>
      <c r="JK41" s="11">
        <f t="shared" si="121"/>
        <v>0</v>
      </c>
      <c r="JL41" s="11">
        <f t="shared" si="121"/>
        <v>0</v>
      </c>
      <c r="JM41" s="11">
        <f t="shared" si="121"/>
        <v>0</v>
      </c>
      <c r="JN41" s="11">
        <f t="shared" si="121"/>
        <v>0</v>
      </c>
      <c r="JO41" s="11">
        <f t="shared" si="121"/>
        <v>0</v>
      </c>
      <c r="JP41" s="11">
        <f t="shared" si="121"/>
        <v>0</v>
      </c>
      <c r="JQ41" s="11">
        <f t="shared" si="121"/>
        <v>0</v>
      </c>
      <c r="JR41" s="11">
        <f t="shared" si="121"/>
        <v>0</v>
      </c>
      <c r="JS41" s="11">
        <f t="shared" si="121"/>
        <v>262.5</v>
      </c>
      <c r="JT41" s="11">
        <f t="shared" si="121"/>
        <v>3750</v>
      </c>
      <c r="JU41" s="11">
        <f t="shared" si="121"/>
        <v>5250</v>
      </c>
      <c r="JV41" s="11">
        <f t="shared" si="121"/>
        <v>7500</v>
      </c>
      <c r="JW41" s="11">
        <f t="shared" si="121"/>
        <v>81810</v>
      </c>
      <c r="JX41" s="11">
        <f t="shared" si="121"/>
        <v>1875</v>
      </c>
      <c r="JY41" s="11">
        <f t="shared" si="121"/>
        <v>0</v>
      </c>
      <c r="JZ41" s="11">
        <f t="shared" si="121"/>
        <v>15</v>
      </c>
      <c r="KA41" s="11">
        <f t="shared" si="121"/>
        <v>0</v>
      </c>
      <c r="KB41" s="11">
        <f t="shared" si="121"/>
        <v>0</v>
      </c>
      <c r="KC41" s="11">
        <f t="shared" si="121"/>
        <v>0</v>
      </c>
      <c r="KD41" s="11">
        <f t="shared" si="121"/>
        <v>3750</v>
      </c>
      <c r="KE41" s="11">
        <f t="shared" si="121"/>
        <v>0</v>
      </c>
      <c r="KF41" s="11">
        <f t="shared" si="121"/>
        <v>1500</v>
      </c>
      <c r="KG41" s="11">
        <f t="shared" si="121"/>
        <v>16050</v>
      </c>
      <c r="KH41" s="11">
        <f t="shared" si="121"/>
        <v>0</v>
      </c>
      <c r="KI41" s="11">
        <f t="shared" si="121"/>
        <v>11250</v>
      </c>
      <c r="KJ41" s="11">
        <f t="shared" si="121"/>
        <v>150</v>
      </c>
      <c r="KK41" s="11">
        <f t="shared" si="121"/>
        <v>150</v>
      </c>
      <c r="KL41" s="11">
        <f t="shared" si="121"/>
        <v>750</v>
      </c>
      <c r="KM41" s="11">
        <f t="shared" si="121"/>
        <v>450</v>
      </c>
      <c r="KN41" s="11">
        <f t="shared" si="121"/>
        <v>0</v>
      </c>
      <c r="KO41" s="11">
        <f t="shared" si="121"/>
        <v>0</v>
      </c>
      <c r="KP41" s="11">
        <f t="shared" si="121"/>
        <v>0</v>
      </c>
      <c r="KQ41" s="11">
        <f t="shared" si="121"/>
        <v>0</v>
      </c>
      <c r="KR41" s="11">
        <f t="shared" si="121"/>
        <v>75</v>
      </c>
      <c r="KS41" s="11">
        <f t="shared" si="121"/>
        <v>0</v>
      </c>
      <c r="KT41" s="11">
        <f t="shared" si="121"/>
        <v>0</v>
      </c>
      <c r="KU41" s="11">
        <f t="shared" si="121"/>
        <v>150</v>
      </c>
      <c r="KV41" s="11">
        <f t="shared" si="121"/>
        <v>0</v>
      </c>
      <c r="KW41" s="11">
        <f t="shared" si="121"/>
        <v>225</v>
      </c>
      <c r="KX41" s="11">
        <f t="shared" si="121"/>
        <v>7.5</v>
      </c>
      <c r="KY41" s="11">
        <f t="shared" si="121"/>
        <v>0</v>
      </c>
      <c r="KZ41" s="11">
        <f t="shared" si="121"/>
        <v>375</v>
      </c>
      <c r="LA41" s="11">
        <f t="shared" si="121"/>
        <v>0</v>
      </c>
      <c r="LB41" s="11">
        <f t="shared" si="121"/>
        <v>75</v>
      </c>
      <c r="LC41" s="11">
        <f t="shared" si="121"/>
        <v>9075</v>
      </c>
      <c r="LD41" s="11">
        <f t="shared" si="121"/>
        <v>0</v>
      </c>
      <c r="LE41" s="11">
        <f t="shared" si="121"/>
        <v>75</v>
      </c>
      <c r="LF41" s="11">
        <f t="shared" si="121"/>
        <v>262.5</v>
      </c>
      <c r="LG41" s="11">
        <f t="shared" si="121"/>
        <v>75</v>
      </c>
      <c r="LH41" s="11">
        <f t="shared" si="121"/>
        <v>750</v>
      </c>
      <c r="LI41" s="11">
        <f t="shared" si="121"/>
        <v>3225</v>
      </c>
      <c r="LJ41" s="11">
        <f t="shared" si="121"/>
        <v>37.5</v>
      </c>
      <c r="LK41" s="11">
        <f t="shared" si="121"/>
        <v>0</v>
      </c>
      <c r="LL41" s="11">
        <f t="shared" ref="LL41:MG41" si="122">(LL40/12)*9</f>
        <v>0</v>
      </c>
      <c r="LM41" s="11">
        <f t="shared" si="122"/>
        <v>112.5</v>
      </c>
      <c r="LN41" s="11">
        <f t="shared" si="122"/>
        <v>75</v>
      </c>
      <c r="LO41" s="11">
        <f t="shared" si="122"/>
        <v>150</v>
      </c>
      <c r="LP41" s="11">
        <f t="shared" si="122"/>
        <v>37.5</v>
      </c>
      <c r="LQ41" s="11">
        <f t="shared" si="122"/>
        <v>75</v>
      </c>
      <c r="LR41" s="11">
        <f t="shared" si="122"/>
        <v>0</v>
      </c>
      <c r="LS41" s="11">
        <f t="shared" si="122"/>
        <v>0</v>
      </c>
      <c r="LT41" s="11">
        <f t="shared" si="122"/>
        <v>0</v>
      </c>
      <c r="LU41" s="11">
        <f t="shared" si="122"/>
        <v>0</v>
      </c>
      <c r="LV41" s="11">
        <f t="shared" si="122"/>
        <v>0</v>
      </c>
      <c r="LW41" s="11">
        <f t="shared" si="122"/>
        <v>0</v>
      </c>
      <c r="LX41" s="11">
        <f t="shared" si="122"/>
        <v>150</v>
      </c>
      <c r="LY41" s="11">
        <f t="shared" si="122"/>
        <v>450</v>
      </c>
      <c r="LZ41" s="11">
        <f t="shared" si="122"/>
        <v>75</v>
      </c>
      <c r="MA41" s="11">
        <f t="shared" si="122"/>
        <v>0</v>
      </c>
      <c r="MB41" s="11">
        <f t="shared" si="122"/>
        <v>0</v>
      </c>
      <c r="MC41" s="11">
        <f t="shared" si="122"/>
        <v>0</v>
      </c>
      <c r="MD41" s="11">
        <f t="shared" si="122"/>
        <v>0</v>
      </c>
      <c r="ME41" s="11">
        <f t="shared" si="122"/>
        <v>75</v>
      </c>
      <c r="MF41" s="11">
        <f t="shared" si="122"/>
        <v>0</v>
      </c>
      <c r="MG41" s="11">
        <f t="shared" si="122"/>
        <v>0</v>
      </c>
      <c r="MH41" s="11">
        <f t="shared" si="6"/>
        <v>150135</v>
      </c>
    </row>
    <row r="42" spans="1:346" ht="24.95" hidden="1" customHeight="1" x14ac:dyDescent="0.25">
      <c r="A42" s="14">
        <v>20.7</v>
      </c>
      <c r="B42" s="1" t="s">
        <v>364</v>
      </c>
      <c r="C42" s="10">
        <v>420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v>20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>
        <v>20</v>
      </c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>
        <v>10</v>
      </c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>
        <v>5</v>
      </c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>
        <v>50</v>
      </c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>
        <v>50</v>
      </c>
      <c r="GL42" s="10"/>
      <c r="GM42" s="10"/>
      <c r="GN42" s="10"/>
      <c r="GO42" s="10"/>
      <c r="GP42" s="10"/>
      <c r="GQ42" s="10">
        <v>0</v>
      </c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>
        <v>0</v>
      </c>
      <c r="HH42" s="10"/>
      <c r="HI42" s="10"/>
      <c r="HJ42" s="10"/>
      <c r="HK42" s="10"/>
      <c r="HL42" s="10"/>
      <c r="HM42" s="10">
        <v>50</v>
      </c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>
        <v>0</v>
      </c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>
        <v>200</v>
      </c>
      <c r="JW42" s="10"/>
      <c r="JX42" s="10">
        <v>240</v>
      </c>
      <c r="JY42" s="10"/>
      <c r="JZ42" s="10">
        <v>10</v>
      </c>
      <c r="KA42" s="10">
        <v>0</v>
      </c>
      <c r="KB42" s="10">
        <v>50</v>
      </c>
      <c r="KC42" s="10"/>
      <c r="KD42" s="10"/>
      <c r="KE42" s="10"/>
      <c r="KF42" s="10"/>
      <c r="KG42" s="10"/>
      <c r="KH42" s="10"/>
      <c r="KI42" s="10">
        <v>3000</v>
      </c>
      <c r="KJ42" s="10"/>
      <c r="KK42" s="10"/>
      <c r="KL42" s="10"/>
      <c r="KM42" s="10">
        <v>30</v>
      </c>
      <c r="KN42" s="10"/>
      <c r="KO42" s="10">
        <v>200</v>
      </c>
      <c r="KP42" s="10"/>
      <c r="KQ42" s="10"/>
      <c r="KR42" s="10">
        <v>250</v>
      </c>
      <c r="KS42" s="10"/>
      <c r="KT42" s="10"/>
      <c r="KU42" s="10">
        <v>500</v>
      </c>
      <c r="KV42" s="10"/>
      <c r="KW42" s="10"/>
      <c r="KX42" s="10"/>
      <c r="KY42" s="10"/>
      <c r="KZ42" s="10"/>
      <c r="LA42" s="10">
        <v>30</v>
      </c>
      <c r="LB42" s="10">
        <v>100</v>
      </c>
      <c r="LC42" s="10">
        <v>200</v>
      </c>
      <c r="LD42" s="10"/>
      <c r="LE42" s="10">
        <v>0</v>
      </c>
      <c r="LF42" s="10">
        <v>450</v>
      </c>
      <c r="LG42" s="10"/>
      <c r="LH42" s="10"/>
      <c r="LI42" s="10"/>
      <c r="LJ42" s="10"/>
      <c r="LK42" s="10"/>
      <c r="LL42" s="10"/>
      <c r="LM42" s="10">
        <v>200</v>
      </c>
      <c r="LN42" s="10">
        <v>100</v>
      </c>
      <c r="LO42" s="10">
        <v>50</v>
      </c>
      <c r="LP42" s="10">
        <v>200</v>
      </c>
      <c r="LQ42" s="10"/>
      <c r="LR42" s="10">
        <v>50</v>
      </c>
      <c r="LS42" s="10"/>
      <c r="LT42" s="10">
        <v>150</v>
      </c>
      <c r="LU42" s="10">
        <v>100</v>
      </c>
      <c r="LV42" s="10">
        <v>0</v>
      </c>
      <c r="LW42" s="10"/>
      <c r="LX42" s="10"/>
      <c r="LY42" s="10">
        <v>400</v>
      </c>
      <c r="LZ42" s="10"/>
      <c r="MA42" s="10">
        <v>100</v>
      </c>
      <c r="MB42" s="10"/>
      <c r="MC42" s="10"/>
      <c r="MD42" s="10"/>
      <c r="ME42" s="10"/>
      <c r="MF42" s="10"/>
      <c r="MG42" s="10"/>
      <c r="MH42" s="10">
        <f t="shared" si="6"/>
        <v>7235</v>
      </c>
    </row>
    <row r="43" spans="1:346" s="7" customFormat="1" ht="24.95" hidden="1" customHeight="1" x14ac:dyDescent="0.25">
      <c r="A43" s="14">
        <v>21.2</v>
      </c>
      <c r="B43" s="6" t="s">
        <v>364</v>
      </c>
      <c r="C43" s="11">
        <f>(C42/12)*9</f>
        <v>315</v>
      </c>
      <c r="D43" s="11">
        <f t="shared" ref="D43:BO43" si="123">(D42/12)*9</f>
        <v>0</v>
      </c>
      <c r="E43" s="11">
        <f t="shared" si="123"/>
        <v>0</v>
      </c>
      <c r="F43" s="11">
        <f t="shared" si="123"/>
        <v>0</v>
      </c>
      <c r="G43" s="11">
        <f t="shared" si="123"/>
        <v>0</v>
      </c>
      <c r="H43" s="11">
        <f t="shared" si="123"/>
        <v>0</v>
      </c>
      <c r="I43" s="11">
        <f t="shared" si="123"/>
        <v>0</v>
      </c>
      <c r="J43" s="11">
        <f t="shared" si="123"/>
        <v>0</v>
      </c>
      <c r="K43" s="11">
        <f t="shared" si="123"/>
        <v>0</v>
      </c>
      <c r="L43" s="11">
        <f t="shared" si="123"/>
        <v>0</v>
      </c>
      <c r="M43" s="11">
        <f t="shared" si="123"/>
        <v>0</v>
      </c>
      <c r="N43" s="11">
        <f t="shared" si="123"/>
        <v>0</v>
      </c>
      <c r="O43" s="11">
        <f t="shared" si="123"/>
        <v>0</v>
      </c>
      <c r="P43" s="11">
        <f t="shared" si="123"/>
        <v>0</v>
      </c>
      <c r="Q43" s="11">
        <f t="shared" si="123"/>
        <v>0</v>
      </c>
      <c r="R43" s="11">
        <f t="shared" si="123"/>
        <v>0</v>
      </c>
      <c r="S43" s="11">
        <f t="shared" si="123"/>
        <v>0</v>
      </c>
      <c r="T43" s="11">
        <f t="shared" si="123"/>
        <v>0</v>
      </c>
      <c r="U43" s="11">
        <f t="shared" si="123"/>
        <v>0</v>
      </c>
      <c r="V43" s="11">
        <f t="shared" si="123"/>
        <v>0</v>
      </c>
      <c r="W43" s="11">
        <f t="shared" si="123"/>
        <v>0</v>
      </c>
      <c r="X43" s="11">
        <f t="shared" si="123"/>
        <v>0</v>
      </c>
      <c r="Y43" s="11">
        <f t="shared" si="123"/>
        <v>0</v>
      </c>
      <c r="Z43" s="11">
        <f t="shared" si="123"/>
        <v>0</v>
      </c>
      <c r="AA43" s="11">
        <f t="shared" si="123"/>
        <v>0</v>
      </c>
      <c r="AB43" s="11">
        <f t="shared" si="123"/>
        <v>0</v>
      </c>
      <c r="AC43" s="11">
        <f t="shared" si="123"/>
        <v>0</v>
      </c>
      <c r="AD43" s="11">
        <f t="shared" si="123"/>
        <v>0</v>
      </c>
      <c r="AE43" s="11">
        <f t="shared" si="123"/>
        <v>0</v>
      </c>
      <c r="AF43" s="11">
        <f t="shared" si="123"/>
        <v>0</v>
      </c>
      <c r="AG43" s="11">
        <f t="shared" si="123"/>
        <v>15</v>
      </c>
      <c r="AH43" s="11">
        <f t="shared" si="123"/>
        <v>0</v>
      </c>
      <c r="AI43" s="11">
        <f t="shared" si="123"/>
        <v>0</v>
      </c>
      <c r="AJ43" s="11">
        <f t="shared" si="123"/>
        <v>0</v>
      </c>
      <c r="AK43" s="11">
        <f t="shared" si="123"/>
        <v>0</v>
      </c>
      <c r="AL43" s="11">
        <f t="shared" si="123"/>
        <v>0</v>
      </c>
      <c r="AM43" s="11">
        <f t="shared" si="123"/>
        <v>0</v>
      </c>
      <c r="AN43" s="11">
        <f t="shared" si="123"/>
        <v>0</v>
      </c>
      <c r="AO43" s="11">
        <f t="shared" si="123"/>
        <v>0</v>
      </c>
      <c r="AP43" s="11">
        <f t="shared" si="123"/>
        <v>0</v>
      </c>
      <c r="AQ43" s="11">
        <f t="shared" si="123"/>
        <v>0</v>
      </c>
      <c r="AR43" s="11">
        <f t="shared" si="123"/>
        <v>0</v>
      </c>
      <c r="AS43" s="11">
        <f t="shared" si="123"/>
        <v>0</v>
      </c>
      <c r="AT43" s="11">
        <f t="shared" si="123"/>
        <v>0</v>
      </c>
      <c r="AU43" s="11">
        <f t="shared" si="123"/>
        <v>0</v>
      </c>
      <c r="AV43" s="11">
        <f t="shared" si="123"/>
        <v>0</v>
      </c>
      <c r="AW43" s="11">
        <f t="shared" si="123"/>
        <v>0</v>
      </c>
      <c r="AX43" s="11">
        <f t="shared" si="123"/>
        <v>0</v>
      </c>
      <c r="AY43" s="11">
        <f t="shared" si="123"/>
        <v>15</v>
      </c>
      <c r="AZ43" s="11">
        <f t="shared" si="123"/>
        <v>0</v>
      </c>
      <c r="BA43" s="11">
        <f t="shared" si="123"/>
        <v>0</v>
      </c>
      <c r="BB43" s="11">
        <f t="shared" si="123"/>
        <v>0</v>
      </c>
      <c r="BC43" s="11">
        <f t="shared" si="123"/>
        <v>0</v>
      </c>
      <c r="BD43" s="11">
        <f t="shared" si="123"/>
        <v>0</v>
      </c>
      <c r="BE43" s="11">
        <f t="shared" si="123"/>
        <v>0</v>
      </c>
      <c r="BF43" s="11">
        <f t="shared" si="123"/>
        <v>0</v>
      </c>
      <c r="BG43" s="11">
        <f t="shared" si="123"/>
        <v>0</v>
      </c>
      <c r="BH43" s="11">
        <f t="shared" si="123"/>
        <v>0</v>
      </c>
      <c r="BI43" s="11">
        <f t="shared" si="123"/>
        <v>0</v>
      </c>
      <c r="BJ43" s="11">
        <f t="shared" si="123"/>
        <v>0</v>
      </c>
      <c r="BK43" s="11">
        <f t="shared" si="123"/>
        <v>0</v>
      </c>
      <c r="BL43" s="11">
        <f t="shared" si="123"/>
        <v>0</v>
      </c>
      <c r="BM43" s="11">
        <f t="shared" si="123"/>
        <v>0</v>
      </c>
      <c r="BN43" s="11">
        <f t="shared" si="123"/>
        <v>0</v>
      </c>
      <c r="BO43" s="11">
        <f t="shared" si="123"/>
        <v>0</v>
      </c>
      <c r="BP43" s="11">
        <f t="shared" ref="BP43:EA43" si="124">(BP42/12)*9</f>
        <v>0</v>
      </c>
      <c r="BQ43" s="11">
        <f t="shared" si="124"/>
        <v>0</v>
      </c>
      <c r="BR43" s="11">
        <f t="shared" si="124"/>
        <v>0</v>
      </c>
      <c r="BS43" s="11">
        <f t="shared" si="124"/>
        <v>0</v>
      </c>
      <c r="BT43" s="11">
        <f t="shared" si="124"/>
        <v>0</v>
      </c>
      <c r="BU43" s="11">
        <f t="shared" si="124"/>
        <v>0</v>
      </c>
      <c r="BV43" s="11">
        <f t="shared" si="124"/>
        <v>0</v>
      </c>
      <c r="BW43" s="11">
        <f t="shared" si="124"/>
        <v>0</v>
      </c>
      <c r="BX43" s="11">
        <f t="shared" si="124"/>
        <v>0</v>
      </c>
      <c r="BY43" s="11">
        <f t="shared" si="124"/>
        <v>0</v>
      </c>
      <c r="BZ43" s="11">
        <f t="shared" si="124"/>
        <v>0</v>
      </c>
      <c r="CA43" s="11">
        <f t="shared" si="124"/>
        <v>0</v>
      </c>
      <c r="CB43" s="11">
        <f t="shared" si="124"/>
        <v>0</v>
      </c>
      <c r="CC43" s="11">
        <f t="shared" si="124"/>
        <v>0</v>
      </c>
      <c r="CD43" s="11">
        <f t="shared" si="124"/>
        <v>0</v>
      </c>
      <c r="CE43" s="11">
        <f t="shared" si="124"/>
        <v>0</v>
      </c>
      <c r="CF43" s="11">
        <f t="shared" si="124"/>
        <v>0</v>
      </c>
      <c r="CG43" s="11">
        <f t="shared" si="124"/>
        <v>0</v>
      </c>
      <c r="CH43" s="11">
        <f t="shared" si="124"/>
        <v>0</v>
      </c>
      <c r="CI43" s="11">
        <f t="shared" si="124"/>
        <v>0</v>
      </c>
      <c r="CJ43" s="11">
        <f t="shared" si="124"/>
        <v>0</v>
      </c>
      <c r="CK43" s="11">
        <f t="shared" si="124"/>
        <v>0</v>
      </c>
      <c r="CL43" s="11">
        <f t="shared" si="124"/>
        <v>0</v>
      </c>
      <c r="CM43" s="11">
        <f t="shared" si="124"/>
        <v>0</v>
      </c>
      <c r="CN43" s="11">
        <f t="shared" si="124"/>
        <v>0</v>
      </c>
      <c r="CO43" s="11">
        <f t="shared" si="124"/>
        <v>0</v>
      </c>
      <c r="CP43" s="11">
        <f t="shared" si="124"/>
        <v>0</v>
      </c>
      <c r="CQ43" s="11">
        <f t="shared" si="124"/>
        <v>0</v>
      </c>
      <c r="CR43" s="11">
        <f t="shared" si="124"/>
        <v>0</v>
      </c>
      <c r="CS43" s="11">
        <f t="shared" si="124"/>
        <v>0</v>
      </c>
      <c r="CT43" s="11">
        <f t="shared" si="124"/>
        <v>0</v>
      </c>
      <c r="CU43" s="11">
        <f t="shared" si="124"/>
        <v>0</v>
      </c>
      <c r="CV43" s="11">
        <f t="shared" si="124"/>
        <v>0</v>
      </c>
      <c r="CW43" s="11">
        <f t="shared" si="124"/>
        <v>0</v>
      </c>
      <c r="CX43" s="11">
        <f t="shared" si="124"/>
        <v>0</v>
      </c>
      <c r="CY43" s="11">
        <f t="shared" si="124"/>
        <v>0</v>
      </c>
      <c r="CZ43" s="11">
        <f t="shared" si="124"/>
        <v>0</v>
      </c>
      <c r="DA43" s="11">
        <f t="shared" si="124"/>
        <v>0</v>
      </c>
      <c r="DB43" s="11">
        <f t="shared" si="124"/>
        <v>0</v>
      </c>
      <c r="DC43" s="11">
        <f t="shared" si="124"/>
        <v>0</v>
      </c>
      <c r="DD43" s="11">
        <f t="shared" si="124"/>
        <v>0</v>
      </c>
      <c r="DE43" s="11">
        <f t="shared" si="124"/>
        <v>0</v>
      </c>
      <c r="DF43" s="11">
        <f t="shared" si="124"/>
        <v>0</v>
      </c>
      <c r="DG43" s="11">
        <f t="shared" si="124"/>
        <v>0</v>
      </c>
      <c r="DH43" s="11">
        <f t="shared" si="124"/>
        <v>0</v>
      </c>
      <c r="DI43" s="11">
        <f t="shared" si="124"/>
        <v>7.5</v>
      </c>
      <c r="DJ43" s="11">
        <f t="shared" si="124"/>
        <v>0</v>
      </c>
      <c r="DK43" s="11">
        <f t="shared" si="124"/>
        <v>0</v>
      </c>
      <c r="DL43" s="11">
        <f t="shared" si="124"/>
        <v>0</v>
      </c>
      <c r="DM43" s="11">
        <f t="shared" si="124"/>
        <v>0</v>
      </c>
      <c r="DN43" s="11">
        <f t="shared" si="124"/>
        <v>0</v>
      </c>
      <c r="DO43" s="11">
        <f t="shared" si="124"/>
        <v>0</v>
      </c>
      <c r="DP43" s="11">
        <f t="shared" si="124"/>
        <v>0</v>
      </c>
      <c r="DQ43" s="11">
        <f t="shared" si="124"/>
        <v>0</v>
      </c>
      <c r="DR43" s="11">
        <f t="shared" si="124"/>
        <v>0</v>
      </c>
      <c r="DS43" s="11">
        <f t="shared" si="124"/>
        <v>0</v>
      </c>
      <c r="DT43" s="11">
        <f t="shared" si="124"/>
        <v>0</v>
      </c>
      <c r="DU43" s="11">
        <f t="shared" si="124"/>
        <v>0</v>
      </c>
      <c r="DV43" s="11">
        <f t="shared" si="124"/>
        <v>0</v>
      </c>
      <c r="DW43" s="11">
        <f t="shared" si="124"/>
        <v>0</v>
      </c>
      <c r="DX43" s="11">
        <f t="shared" si="124"/>
        <v>0</v>
      </c>
      <c r="DY43" s="11">
        <f t="shared" si="124"/>
        <v>3.75</v>
      </c>
      <c r="DZ43" s="11">
        <f t="shared" si="124"/>
        <v>0</v>
      </c>
      <c r="EA43" s="11">
        <f t="shared" si="124"/>
        <v>0</v>
      </c>
      <c r="EB43" s="11">
        <f t="shared" ref="EB43:GM43" si="125">(EB42/12)*9</f>
        <v>0</v>
      </c>
      <c r="EC43" s="11">
        <f t="shared" si="125"/>
        <v>0</v>
      </c>
      <c r="ED43" s="11">
        <f t="shared" si="125"/>
        <v>0</v>
      </c>
      <c r="EE43" s="11">
        <f t="shared" si="125"/>
        <v>0</v>
      </c>
      <c r="EF43" s="11">
        <f t="shared" si="125"/>
        <v>0</v>
      </c>
      <c r="EG43" s="11">
        <f t="shared" si="125"/>
        <v>0</v>
      </c>
      <c r="EH43" s="11">
        <f t="shared" si="125"/>
        <v>0</v>
      </c>
      <c r="EI43" s="11">
        <f t="shared" si="125"/>
        <v>0</v>
      </c>
      <c r="EJ43" s="11">
        <f t="shared" si="125"/>
        <v>0</v>
      </c>
      <c r="EK43" s="11">
        <f t="shared" si="125"/>
        <v>0</v>
      </c>
      <c r="EL43" s="11">
        <f t="shared" si="125"/>
        <v>0</v>
      </c>
      <c r="EM43" s="11">
        <f t="shared" si="125"/>
        <v>0</v>
      </c>
      <c r="EN43" s="11">
        <f t="shared" si="125"/>
        <v>0</v>
      </c>
      <c r="EO43" s="11">
        <f t="shared" si="125"/>
        <v>0</v>
      </c>
      <c r="EP43" s="11">
        <f t="shared" si="125"/>
        <v>0</v>
      </c>
      <c r="EQ43" s="11">
        <f t="shared" si="125"/>
        <v>0</v>
      </c>
      <c r="ER43" s="11">
        <f t="shared" si="125"/>
        <v>37.5</v>
      </c>
      <c r="ES43" s="11">
        <f t="shared" si="125"/>
        <v>0</v>
      </c>
      <c r="ET43" s="11">
        <f t="shared" si="125"/>
        <v>0</v>
      </c>
      <c r="EU43" s="11">
        <f t="shared" si="125"/>
        <v>0</v>
      </c>
      <c r="EV43" s="11">
        <f t="shared" si="125"/>
        <v>0</v>
      </c>
      <c r="EW43" s="11">
        <f t="shared" si="125"/>
        <v>0</v>
      </c>
      <c r="EX43" s="11">
        <f t="shared" si="125"/>
        <v>0</v>
      </c>
      <c r="EY43" s="11">
        <f t="shared" si="125"/>
        <v>0</v>
      </c>
      <c r="EZ43" s="11">
        <f t="shared" si="125"/>
        <v>0</v>
      </c>
      <c r="FA43" s="11">
        <f t="shared" si="125"/>
        <v>0</v>
      </c>
      <c r="FB43" s="11">
        <f t="shared" si="125"/>
        <v>0</v>
      </c>
      <c r="FC43" s="11">
        <f t="shared" si="125"/>
        <v>0</v>
      </c>
      <c r="FD43" s="11">
        <f t="shared" si="125"/>
        <v>0</v>
      </c>
      <c r="FE43" s="11">
        <f t="shared" si="125"/>
        <v>0</v>
      </c>
      <c r="FF43" s="11">
        <f t="shared" si="125"/>
        <v>0</v>
      </c>
      <c r="FG43" s="11">
        <f t="shared" si="125"/>
        <v>0</v>
      </c>
      <c r="FH43" s="11">
        <f t="shared" si="125"/>
        <v>0</v>
      </c>
      <c r="FI43" s="11">
        <f t="shared" si="125"/>
        <v>0</v>
      </c>
      <c r="FJ43" s="11">
        <f t="shared" si="125"/>
        <v>0</v>
      </c>
      <c r="FK43" s="11">
        <f t="shared" si="125"/>
        <v>0</v>
      </c>
      <c r="FL43" s="11">
        <f t="shared" si="125"/>
        <v>0</v>
      </c>
      <c r="FM43" s="11">
        <f t="shared" si="125"/>
        <v>0</v>
      </c>
      <c r="FN43" s="11">
        <f t="shared" si="125"/>
        <v>0</v>
      </c>
      <c r="FO43" s="11">
        <f t="shared" si="125"/>
        <v>0</v>
      </c>
      <c r="FP43" s="11">
        <f t="shared" si="125"/>
        <v>0</v>
      </c>
      <c r="FQ43" s="11">
        <f t="shared" si="125"/>
        <v>0</v>
      </c>
      <c r="FR43" s="11">
        <f t="shared" si="125"/>
        <v>0</v>
      </c>
      <c r="FS43" s="11">
        <f t="shared" si="125"/>
        <v>0</v>
      </c>
      <c r="FT43" s="11">
        <f t="shared" si="125"/>
        <v>0</v>
      </c>
      <c r="FU43" s="11">
        <f t="shared" si="125"/>
        <v>0</v>
      </c>
      <c r="FV43" s="11">
        <f t="shared" si="125"/>
        <v>0</v>
      </c>
      <c r="FW43" s="11">
        <f t="shared" si="125"/>
        <v>0</v>
      </c>
      <c r="FX43" s="11">
        <f t="shared" si="125"/>
        <v>0</v>
      </c>
      <c r="FY43" s="11">
        <f t="shared" si="125"/>
        <v>0</v>
      </c>
      <c r="FZ43" s="11">
        <f t="shared" si="125"/>
        <v>0</v>
      </c>
      <c r="GA43" s="11">
        <f t="shared" si="125"/>
        <v>0</v>
      </c>
      <c r="GB43" s="11">
        <f t="shared" si="125"/>
        <v>0</v>
      </c>
      <c r="GC43" s="11">
        <f t="shared" si="125"/>
        <v>0</v>
      </c>
      <c r="GD43" s="11">
        <f t="shared" si="125"/>
        <v>0</v>
      </c>
      <c r="GE43" s="11">
        <f t="shared" si="125"/>
        <v>0</v>
      </c>
      <c r="GF43" s="11">
        <f t="shared" si="125"/>
        <v>0</v>
      </c>
      <c r="GG43" s="11">
        <f t="shared" si="125"/>
        <v>0</v>
      </c>
      <c r="GH43" s="11">
        <f t="shared" si="125"/>
        <v>0</v>
      </c>
      <c r="GI43" s="11">
        <f t="shared" si="125"/>
        <v>0</v>
      </c>
      <c r="GJ43" s="11">
        <f t="shared" si="125"/>
        <v>0</v>
      </c>
      <c r="GK43" s="11">
        <f t="shared" si="125"/>
        <v>37.5</v>
      </c>
      <c r="GL43" s="11">
        <f t="shared" si="125"/>
        <v>0</v>
      </c>
      <c r="GM43" s="11">
        <f t="shared" si="125"/>
        <v>0</v>
      </c>
      <c r="GN43" s="11">
        <f t="shared" ref="GN43:IY43" si="126">(GN42/12)*9</f>
        <v>0</v>
      </c>
      <c r="GO43" s="11">
        <f t="shared" si="126"/>
        <v>0</v>
      </c>
      <c r="GP43" s="11">
        <f t="shared" si="126"/>
        <v>0</v>
      </c>
      <c r="GQ43" s="11">
        <f t="shared" si="126"/>
        <v>0</v>
      </c>
      <c r="GR43" s="11">
        <f t="shared" si="126"/>
        <v>0</v>
      </c>
      <c r="GS43" s="11">
        <f t="shared" si="126"/>
        <v>0</v>
      </c>
      <c r="GT43" s="11">
        <f t="shared" si="126"/>
        <v>0</v>
      </c>
      <c r="GU43" s="11">
        <f t="shared" si="126"/>
        <v>0</v>
      </c>
      <c r="GV43" s="11">
        <f t="shared" si="126"/>
        <v>0</v>
      </c>
      <c r="GW43" s="11">
        <f t="shared" si="126"/>
        <v>0</v>
      </c>
      <c r="GX43" s="11">
        <f t="shared" si="126"/>
        <v>0</v>
      </c>
      <c r="GY43" s="11">
        <f t="shared" si="126"/>
        <v>0</v>
      </c>
      <c r="GZ43" s="11">
        <f t="shared" si="126"/>
        <v>0</v>
      </c>
      <c r="HA43" s="11">
        <f t="shared" si="126"/>
        <v>0</v>
      </c>
      <c r="HB43" s="11">
        <f t="shared" si="126"/>
        <v>0</v>
      </c>
      <c r="HC43" s="11">
        <f t="shared" si="126"/>
        <v>0</v>
      </c>
      <c r="HD43" s="11">
        <f t="shared" si="126"/>
        <v>0</v>
      </c>
      <c r="HE43" s="11">
        <f t="shared" si="126"/>
        <v>0</v>
      </c>
      <c r="HF43" s="11">
        <f t="shared" si="126"/>
        <v>0</v>
      </c>
      <c r="HG43" s="11">
        <f t="shared" si="126"/>
        <v>0</v>
      </c>
      <c r="HH43" s="11">
        <f t="shared" si="126"/>
        <v>0</v>
      </c>
      <c r="HI43" s="11">
        <f t="shared" si="126"/>
        <v>0</v>
      </c>
      <c r="HJ43" s="11">
        <f t="shared" si="126"/>
        <v>0</v>
      </c>
      <c r="HK43" s="11">
        <f t="shared" si="126"/>
        <v>0</v>
      </c>
      <c r="HL43" s="11">
        <f t="shared" si="126"/>
        <v>0</v>
      </c>
      <c r="HM43" s="11">
        <f t="shared" si="126"/>
        <v>37.5</v>
      </c>
      <c r="HN43" s="11">
        <f t="shared" si="126"/>
        <v>0</v>
      </c>
      <c r="HO43" s="11">
        <f t="shared" si="126"/>
        <v>0</v>
      </c>
      <c r="HP43" s="11">
        <f t="shared" si="126"/>
        <v>0</v>
      </c>
      <c r="HQ43" s="11">
        <f t="shared" si="126"/>
        <v>0</v>
      </c>
      <c r="HR43" s="11">
        <f t="shared" si="126"/>
        <v>0</v>
      </c>
      <c r="HS43" s="11">
        <f t="shared" si="126"/>
        <v>0</v>
      </c>
      <c r="HT43" s="11">
        <f t="shared" si="126"/>
        <v>0</v>
      </c>
      <c r="HU43" s="11">
        <f t="shared" si="126"/>
        <v>0</v>
      </c>
      <c r="HV43" s="11">
        <f t="shared" si="126"/>
        <v>0</v>
      </c>
      <c r="HW43" s="11">
        <f t="shared" si="126"/>
        <v>0</v>
      </c>
      <c r="HX43" s="11">
        <f t="shared" si="126"/>
        <v>0</v>
      </c>
      <c r="HY43" s="11">
        <f t="shared" si="126"/>
        <v>0</v>
      </c>
      <c r="HZ43" s="11">
        <f t="shared" si="126"/>
        <v>0</v>
      </c>
      <c r="IA43" s="11">
        <f t="shared" si="126"/>
        <v>0</v>
      </c>
      <c r="IB43" s="11">
        <f t="shared" si="126"/>
        <v>0</v>
      </c>
      <c r="IC43" s="11">
        <f t="shared" si="126"/>
        <v>0</v>
      </c>
      <c r="ID43" s="11">
        <f t="shared" si="126"/>
        <v>0</v>
      </c>
      <c r="IE43" s="11">
        <f t="shared" si="126"/>
        <v>0</v>
      </c>
      <c r="IF43" s="11">
        <f t="shared" si="126"/>
        <v>0</v>
      </c>
      <c r="IG43" s="11">
        <f t="shared" si="126"/>
        <v>0</v>
      </c>
      <c r="IH43" s="11">
        <f t="shared" si="126"/>
        <v>0</v>
      </c>
      <c r="II43" s="11">
        <f t="shared" si="126"/>
        <v>0</v>
      </c>
      <c r="IJ43" s="11">
        <f t="shared" si="126"/>
        <v>0</v>
      </c>
      <c r="IK43" s="11">
        <f t="shared" si="126"/>
        <v>0</v>
      </c>
      <c r="IL43" s="11">
        <f t="shared" si="126"/>
        <v>0</v>
      </c>
      <c r="IM43" s="11">
        <f t="shared" si="126"/>
        <v>0</v>
      </c>
      <c r="IN43" s="11">
        <f t="shared" si="126"/>
        <v>0</v>
      </c>
      <c r="IO43" s="11">
        <f t="shared" si="126"/>
        <v>0</v>
      </c>
      <c r="IP43" s="11">
        <f t="shared" si="126"/>
        <v>0</v>
      </c>
      <c r="IQ43" s="11">
        <f t="shared" si="126"/>
        <v>0</v>
      </c>
      <c r="IR43" s="11">
        <f t="shared" si="126"/>
        <v>0</v>
      </c>
      <c r="IS43" s="11">
        <f t="shared" si="126"/>
        <v>0</v>
      </c>
      <c r="IT43" s="11">
        <f t="shared" si="126"/>
        <v>0</v>
      </c>
      <c r="IU43" s="11">
        <f t="shared" si="126"/>
        <v>0</v>
      </c>
      <c r="IV43" s="11">
        <f t="shared" si="126"/>
        <v>0</v>
      </c>
      <c r="IW43" s="11">
        <f t="shared" si="126"/>
        <v>0</v>
      </c>
      <c r="IX43" s="11">
        <f t="shared" si="126"/>
        <v>0</v>
      </c>
      <c r="IY43" s="11">
        <f t="shared" si="126"/>
        <v>0</v>
      </c>
      <c r="IZ43" s="11">
        <f t="shared" ref="IZ43:LK43" si="127">(IZ42/12)*9</f>
        <v>0</v>
      </c>
      <c r="JA43" s="11">
        <f t="shared" si="127"/>
        <v>0</v>
      </c>
      <c r="JB43" s="11">
        <f t="shared" si="127"/>
        <v>0</v>
      </c>
      <c r="JC43" s="11">
        <f t="shared" si="127"/>
        <v>0</v>
      </c>
      <c r="JD43" s="11">
        <f t="shared" si="127"/>
        <v>0</v>
      </c>
      <c r="JE43" s="11">
        <f t="shared" si="127"/>
        <v>0</v>
      </c>
      <c r="JF43" s="11">
        <f t="shared" si="127"/>
        <v>0</v>
      </c>
      <c r="JG43" s="11">
        <f t="shared" si="127"/>
        <v>0</v>
      </c>
      <c r="JH43" s="11">
        <f t="shared" si="127"/>
        <v>0</v>
      </c>
      <c r="JI43" s="11">
        <f t="shared" si="127"/>
        <v>0</v>
      </c>
      <c r="JJ43" s="11">
        <f t="shared" si="127"/>
        <v>0</v>
      </c>
      <c r="JK43" s="11">
        <f t="shared" si="127"/>
        <v>0</v>
      </c>
      <c r="JL43" s="11">
        <f t="shared" si="127"/>
        <v>0</v>
      </c>
      <c r="JM43" s="11">
        <f t="shared" si="127"/>
        <v>0</v>
      </c>
      <c r="JN43" s="11">
        <f t="shared" si="127"/>
        <v>0</v>
      </c>
      <c r="JO43" s="11">
        <f t="shared" si="127"/>
        <v>0</v>
      </c>
      <c r="JP43" s="11">
        <f t="shared" si="127"/>
        <v>0</v>
      </c>
      <c r="JQ43" s="11">
        <f t="shared" si="127"/>
        <v>0</v>
      </c>
      <c r="JR43" s="11">
        <f t="shared" si="127"/>
        <v>0</v>
      </c>
      <c r="JS43" s="11">
        <f t="shared" si="127"/>
        <v>0</v>
      </c>
      <c r="JT43" s="11">
        <f t="shared" si="127"/>
        <v>0</v>
      </c>
      <c r="JU43" s="11">
        <f t="shared" si="127"/>
        <v>0</v>
      </c>
      <c r="JV43" s="11">
        <f t="shared" si="127"/>
        <v>150</v>
      </c>
      <c r="JW43" s="11">
        <f t="shared" si="127"/>
        <v>0</v>
      </c>
      <c r="JX43" s="11">
        <f t="shared" si="127"/>
        <v>180</v>
      </c>
      <c r="JY43" s="11">
        <f t="shared" si="127"/>
        <v>0</v>
      </c>
      <c r="JZ43" s="11">
        <f t="shared" si="127"/>
        <v>7.5</v>
      </c>
      <c r="KA43" s="11">
        <f t="shared" si="127"/>
        <v>0</v>
      </c>
      <c r="KB43" s="11">
        <f t="shared" si="127"/>
        <v>37.5</v>
      </c>
      <c r="KC43" s="11">
        <f t="shared" si="127"/>
        <v>0</v>
      </c>
      <c r="KD43" s="11">
        <f t="shared" si="127"/>
        <v>0</v>
      </c>
      <c r="KE43" s="11">
        <f t="shared" si="127"/>
        <v>0</v>
      </c>
      <c r="KF43" s="11">
        <f t="shared" si="127"/>
        <v>0</v>
      </c>
      <c r="KG43" s="11">
        <f t="shared" si="127"/>
        <v>0</v>
      </c>
      <c r="KH43" s="11">
        <f t="shared" si="127"/>
        <v>0</v>
      </c>
      <c r="KI43" s="11">
        <f t="shared" si="127"/>
        <v>2250</v>
      </c>
      <c r="KJ43" s="11">
        <f t="shared" si="127"/>
        <v>0</v>
      </c>
      <c r="KK43" s="11">
        <f t="shared" si="127"/>
        <v>0</v>
      </c>
      <c r="KL43" s="11">
        <f t="shared" si="127"/>
        <v>0</v>
      </c>
      <c r="KM43" s="11">
        <f t="shared" si="127"/>
        <v>22.5</v>
      </c>
      <c r="KN43" s="11">
        <f t="shared" si="127"/>
        <v>0</v>
      </c>
      <c r="KO43" s="11">
        <f t="shared" si="127"/>
        <v>150</v>
      </c>
      <c r="KP43" s="11">
        <f t="shared" si="127"/>
        <v>0</v>
      </c>
      <c r="KQ43" s="11">
        <f t="shared" si="127"/>
        <v>0</v>
      </c>
      <c r="KR43" s="11">
        <f t="shared" si="127"/>
        <v>187.5</v>
      </c>
      <c r="KS43" s="11">
        <f t="shared" si="127"/>
        <v>0</v>
      </c>
      <c r="KT43" s="11">
        <f t="shared" si="127"/>
        <v>0</v>
      </c>
      <c r="KU43" s="11">
        <f t="shared" si="127"/>
        <v>375</v>
      </c>
      <c r="KV43" s="11">
        <f t="shared" si="127"/>
        <v>0</v>
      </c>
      <c r="KW43" s="11">
        <f t="shared" si="127"/>
        <v>0</v>
      </c>
      <c r="KX43" s="11">
        <f t="shared" si="127"/>
        <v>0</v>
      </c>
      <c r="KY43" s="11">
        <f t="shared" si="127"/>
        <v>0</v>
      </c>
      <c r="KZ43" s="11">
        <f t="shared" si="127"/>
        <v>0</v>
      </c>
      <c r="LA43" s="11">
        <f t="shared" si="127"/>
        <v>22.5</v>
      </c>
      <c r="LB43" s="11">
        <f t="shared" si="127"/>
        <v>75</v>
      </c>
      <c r="LC43" s="11">
        <f t="shared" si="127"/>
        <v>150</v>
      </c>
      <c r="LD43" s="11">
        <f t="shared" si="127"/>
        <v>0</v>
      </c>
      <c r="LE43" s="11">
        <f t="shared" si="127"/>
        <v>0</v>
      </c>
      <c r="LF43" s="11">
        <f t="shared" si="127"/>
        <v>337.5</v>
      </c>
      <c r="LG43" s="11">
        <f t="shared" si="127"/>
        <v>0</v>
      </c>
      <c r="LH43" s="11">
        <f t="shared" si="127"/>
        <v>0</v>
      </c>
      <c r="LI43" s="11">
        <f t="shared" si="127"/>
        <v>0</v>
      </c>
      <c r="LJ43" s="11">
        <f t="shared" si="127"/>
        <v>0</v>
      </c>
      <c r="LK43" s="11">
        <f t="shared" si="127"/>
        <v>0</v>
      </c>
      <c r="LL43" s="11">
        <f t="shared" ref="LL43:MG43" si="128">(LL42/12)*9</f>
        <v>0</v>
      </c>
      <c r="LM43" s="11">
        <f t="shared" si="128"/>
        <v>150</v>
      </c>
      <c r="LN43" s="11">
        <f t="shared" si="128"/>
        <v>75</v>
      </c>
      <c r="LO43" s="11">
        <f t="shared" si="128"/>
        <v>37.5</v>
      </c>
      <c r="LP43" s="11">
        <f t="shared" si="128"/>
        <v>150</v>
      </c>
      <c r="LQ43" s="11">
        <f t="shared" si="128"/>
        <v>0</v>
      </c>
      <c r="LR43" s="11">
        <f t="shared" si="128"/>
        <v>37.5</v>
      </c>
      <c r="LS43" s="11">
        <f t="shared" si="128"/>
        <v>0</v>
      </c>
      <c r="LT43" s="11">
        <f t="shared" si="128"/>
        <v>112.5</v>
      </c>
      <c r="LU43" s="11">
        <f t="shared" si="128"/>
        <v>75</v>
      </c>
      <c r="LV43" s="11">
        <f t="shared" si="128"/>
        <v>0</v>
      </c>
      <c r="LW43" s="11">
        <f t="shared" si="128"/>
        <v>0</v>
      </c>
      <c r="LX43" s="11">
        <f t="shared" si="128"/>
        <v>0</v>
      </c>
      <c r="LY43" s="11">
        <f t="shared" si="128"/>
        <v>300</v>
      </c>
      <c r="LZ43" s="11">
        <f t="shared" si="128"/>
        <v>0</v>
      </c>
      <c r="MA43" s="11">
        <f t="shared" si="128"/>
        <v>75</v>
      </c>
      <c r="MB43" s="11">
        <f t="shared" si="128"/>
        <v>0</v>
      </c>
      <c r="MC43" s="11">
        <f t="shared" si="128"/>
        <v>0</v>
      </c>
      <c r="MD43" s="11">
        <f t="shared" si="128"/>
        <v>0</v>
      </c>
      <c r="ME43" s="11">
        <f t="shared" si="128"/>
        <v>0</v>
      </c>
      <c r="MF43" s="11">
        <f t="shared" si="128"/>
        <v>0</v>
      </c>
      <c r="MG43" s="11">
        <f t="shared" si="128"/>
        <v>0</v>
      </c>
      <c r="MH43" s="11">
        <f t="shared" si="6"/>
        <v>5426.25</v>
      </c>
    </row>
    <row r="44" spans="1:346" ht="24.95" hidden="1" customHeight="1" x14ac:dyDescent="0.25">
      <c r="A44" s="13">
        <v>21.7</v>
      </c>
      <c r="B44" s="1" t="s">
        <v>365</v>
      </c>
      <c r="C44" s="10">
        <v>440</v>
      </c>
      <c r="D44" s="10"/>
      <c r="E44" s="10"/>
      <c r="F44" s="10"/>
      <c r="G44" s="10">
        <v>250</v>
      </c>
      <c r="H44" s="10"/>
      <c r="I44" s="10"/>
      <c r="J44" s="10"/>
      <c r="K44" s="10"/>
      <c r="L44" s="10"/>
      <c r="M44" s="10">
        <v>100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v>5000</v>
      </c>
      <c r="AD44" s="10"/>
      <c r="AE44" s="10"/>
      <c r="AF44" s="10"/>
      <c r="AG44" s="10">
        <v>20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>
        <v>10</v>
      </c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>
        <v>20</v>
      </c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>
        <v>100</v>
      </c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>
        <v>10</v>
      </c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>
        <v>5</v>
      </c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>
        <v>100</v>
      </c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>
        <v>50</v>
      </c>
      <c r="GL44" s="10"/>
      <c r="GM44" s="10"/>
      <c r="GN44" s="10"/>
      <c r="GO44" s="10"/>
      <c r="GP44" s="10"/>
      <c r="GQ44" s="10">
        <v>0</v>
      </c>
      <c r="GR44" s="10"/>
      <c r="GS44" s="10"/>
      <c r="GT44" s="10"/>
      <c r="GU44" s="10">
        <v>30</v>
      </c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>
        <v>10</v>
      </c>
      <c r="HG44" s="10">
        <v>0</v>
      </c>
      <c r="HH44" s="10">
        <v>50</v>
      </c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>
        <v>0</v>
      </c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>
        <v>1820</v>
      </c>
      <c r="JX44" s="10">
        <v>12000</v>
      </c>
      <c r="JY44" s="10"/>
      <c r="JZ44" s="10"/>
      <c r="KA44" s="10">
        <v>0</v>
      </c>
      <c r="KB44" s="10">
        <v>50</v>
      </c>
      <c r="KC44" s="10"/>
      <c r="KD44" s="10">
        <v>1000</v>
      </c>
      <c r="KE44" s="10"/>
      <c r="KF44" s="10">
        <v>1000</v>
      </c>
      <c r="KG44" s="10"/>
      <c r="KH44" s="10"/>
      <c r="KI44" s="10">
        <v>2000</v>
      </c>
      <c r="KJ44" s="10"/>
      <c r="KK44" s="10"/>
      <c r="KL44" s="10"/>
      <c r="KM44" s="10">
        <v>50</v>
      </c>
      <c r="KN44" s="10"/>
      <c r="KO44" s="10"/>
      <c r="KP44" s="10">
        <v>100</v>
      </c>
      <c r="KQ44" s="10"/>
      <c r="KR44" s="10">
        <v>200</v>
      </c>
      <c r="KS44" s="10"/>
      <c r="KT44" s="10"/>
      <c r="KU44" s="10">
        <v>200</v>
      </c>
      <c r="KV44" s="10"/>
      <c r="KW44" s="10"/>
      <c r="KX44" s="10"/>
      <c r="KY44" s="10"/>
      <c r="KZ44" s="10"/>
      <c r="LA44" s="10">
        <v>30</v>
      </c>
      <c r="LB44" s="10">
        <v>100</v>
      </c>
      <c r="LC44" s="10">
        <v>200</v>
      </c>
      <c r="LD44" s="10"/>
      <c r="LE44" s="10">
        <v>0</v>
      </c>
      <c r="LF44" s="10">
        <v>800</v>
      </c>
      <c r="LG44" s="10"/>
      <c r="LH44" s="10"/>
      <c r="LI44" s="10"/>
      <c r="LJ44" s="10"/>
      <c r="LK44" s="10"/>
      <c r="LL44" s="10"/>
      <c r="LM44" s="10"/>
      <c r="LN44" s="10">
        <v>1200</v>
      </c>
      <c r="LO44" s="10">
        <v>100</v>
      </c>
      <c r="LP44" s="10">
        <v>300</v>
      </c>
      <c r="LQ44" s="10"/>
      <c r="LR44" s="10">
        <v>50</v>
      </c>
      <c r="LS44" s="10"/>
      <c r="LT44" s="10">
        <v>600</v>
      </c>
      <c r="LU44" s="10">
        <v>100</v>
      </c>
      <c r="LV44" s="10">
        <v>0</v>
      </c>
      <c r="LW44" s="10"/>
      <c r="LX44" s="10">
        <v>200</v>
      </c>
      <c r="LY44" s="10">
        <v>200</v>
      </c>
      <c r="LZ44" s="10"/>
      <c r="MA44" s="10">
        <v>100</v>
      </c>
      <c r="MB44" s="10"/>
      <c r="MC44" s="10">
        <v>300</v>
      </c>
      <c r="MD44" s="10"/>
      <c r="ME44" s="10"/>
      <c r="MF44" s="10">
        <v>4000</v>
      </c>
      <c r="MG44" s="10">
        <v>500</v>
      </c>
      <c r="MH44" s="10">
        <f t="shared" si="6"/>
        <v>33395</v>
      </c>
    </row>
    <row r="45" spans="1:346" s="7" customFormat="1" ht="24.95" hidden="1" customHeight="1" x14ac:dyDescent="0.25">
      <c r="A45" s="14">
        <v>22.2</v>
      </c>
      <c r="B45" s="6" t="s">
        <v>365</v>
      </c>
      <c r="C45" s="11">
        <f>(C44/12)*9</f>
        <v>330</v>
      </c>
      <c r="D45" s="11">
        <f t="shared" ref="D45:BO45" si="129">(D44/12)*9</f>
        <v>0</v>
      </c>
      <c r="E45" s="11">
        <f t="shared" si="129"/>
        <v>0</v>
      </c>
      <c r="F45" s="11">
        <f t="shared" si="129"/>
        <v>0</v>
      </c>
      <c r="G45" s="11">
        <f t="shared" si="129"/>
        <v>187.5</v>
      </c>
      <c r="H45" s="11">
        <f t="shared" si="129"/>
        <v>0</v>
      </c>
      <c r="I45" s="11">
        <f t="shared" si="129"/>
        <v>0</v>
      </c>
      <c r="J45" s="11">
        <f t="shared" si="129"/>
        <v>0</v>
      </c>
      <c r="K45" s="11">
        <f t="shared" si="129"/>
        <v>0</v>
      </c>
      <c r="L45" s="11">
        <f t="shared" si="129"/>
        <v>0</v>
      </c>
      <c r="M45" s="11">
        <f t="shared" si="129"/>
        <v>75</v>
      </c>
      <c r="N45" s="11">
        <f t="shared" si="129"/>
        <v>0</v>
      </c>
      <c r="O45" s="11">
        <f t="shared" si="129"/>
        <v>0</v>
      </c>
      <c r="P45" s="11">
        <f t="shared" si="129"/>
        <v>0</v>
      </c>
      <c r="Q45" s="11">
        <f t="shared" si="129"/>
        <v>0</v>
      </c>
      <c r="R45" s="11">
        <f t="shared" si="129"/>
        <v>0</v>
      </c>
      <c r="S45" s="11">
        <f t="shared" si="129"/>
        <v>0</v>
      </c>
      <c r="T45" s="11">
        <f t="shared" si="129"/>
        <v>0</v>
      </c>
      <c r="U45" s="11">
        <f t="shared" si="129"/>
        <v>0</v>
      </c>
      <c r="V45" s="11">
        <f t="shared" si="129"/>
        <v>0</v>
      </c>
      <c r="W45" s="11">
        <f t="shared" si="129"/>
        <v>0</v>
      </c>
      <c r="X45" s="11">
        <f t="shared" si="129"/>
        <v>0</v>
      </c>
      <c r="Y45" s="11">
        <f t="shared" si="129"/>
        <v>0</v>
      </c>
      <c r="Z45" s="11">
        <f t="shared" si="129"/>
        <v>0</v>
      </c>
      <c r="AA45" s="11">
        <f t="shared" si="129"/>
        <v>0</v>
      </c>
      <c r="AB45" s="11">
        <f t="shared" si="129"/>
        <v>0</v>
      </c>
      <c r="AC45" s="11">
        <f t="shared" si="129"/>
        <v>3750</v>
      </c>
      <c r="AD45" s="11">
        <f t="shared" si="129"/>
        <v>0</v>
      </c>
      <c r="AE45" s="11">
        <f t="shared" si="129"/>
        <v>0</v>
      </c>
      <c r="AF45" s="11">
        <f t="shared" si="129"/>
        <v>0</v>
      </c>
      <c r="AG45" s="11">
        <f t="shared" si="129"/>
        <v>15</v>
      </c>
      <c r="AH45" s="11">
        <f t="shared" si="129"/>
        <v>0</v>
      </c>
      <c r="AI45" s="11">
        <f t="shared" si="129"/>
        <v>0</v>
      </c>
      <c r="AJ45" s="11">
        <f t="shared" si="129"/>
        <v>0</v>
      </c>
      <c r="AK45" s="11">
        <f t="shared" si="129"/>
        <v>0</v>
      </c>
      <c r="AL45" s="11">
        <f t="shared" si="129"/>
        <v>0</v>
      </c>
      <c r="AM45" s="11">
        <f t="shared" si="129"/>
        <v>0</v>
      </c>
      <c r="AN45" s="11">
        <f t="shared" si="129"/>
        <v>0</v>
      </c>
      <c r="AO45" s="11">
        <f t="shared" si="129"/>
        <v>0</v>
      </c>
      <c r="AP45" s="11">
        <f t="shared" si="129"/>
        <v>0</v>
      </c>
      <c r="AQ45" s="11">
        <f t="shared" si="129"/>
        <v>0</v>
      </c>
      <c r="AR45" s="11">
        <f t="shared" si="129"/>
        <v>0</v>
      </c>
      <c r="AS45" s="11">
        <f t="shared" si="129"/>
        <v>0</v>
      </c>
      <c r="AT45" s="11">
        <f t="shared" si="129"/>
        <v>0</v>
      </c>
      <c r="AU45" s="11">
        <f t="shared" si="129"/>
        <v>0</v>
      </c>
      <c r="AV45" s="11">
        <f t="shared" si="129"/>
        <v>0</v>
      </c>
      <c r="AW45" s="11">
        <f t="shared" si="129"/>
        <v>0</v>
      </c>
      <c r="AX45" s="11">
        <f t="shared" si="129"/>
        <v>0</v>
      </c>
      <c r="AY45" s="11">
        <f t="shared" si="129"/>
        <v>0</v>
      </c>
      <c r="AZ45" s="11">
        <f t="shared" si="129"/>
        <v>0</v>
      </c>
      <c r="BA45" s="11">
        <f t="shared" si="129"/>
        <v>0</v>
      </c>
      <c r="BB45" s="11">
        <f t="shared" si="129"/>
        <v>0</v>
      </c>
      <c r="BC45" s="11">
        <f t="shared" si="129"/>
        <v>7.5</v>
      </c>
      <c r="BD45" s="11">
        <f t="shared" si="129"/>
        <v>0</v>
      </c>
      <c r="BE45" s="11">
        <f t="shared" si="129"/>
        <v>0</v>
      </c>
      <c r="BF45" s="11">
        <f t="shared" si="129"/>
        <v>0</v>
      </c>
      <c r="BG45" s="11">
        <f t="shared" si="129"/>
        <v>0</v>
      </c>
      <c r="BH45" s="11">
        <f t="shared" si="129"/>
        <v>0</v>
      </c>
      <c r="BI45" s="11">
        <f t="shared" si="129"/>
        <v>0</v>
      </c>
      <c r="BJ45" s="11">
        <f t="shared" si="129"/>
        <v>0</v>
      </c>
      <c r="BK45" s="11">
        <f t="shared" si="129"/>
        <v>0</v>
      </c>
      <c r="BL45" s="11">
        <f t="shared" si="129"/>
        <v>0</v>
      </c>
      <c r="BM45" s="11">
        <f t="shared" si="129"/>
        <v>0</v>
      </c>
      <c r="BN45" s="11">
        <f t="shared" si="129"/>
        <v>0</v>
      </c>
      <c r="BO45" s="11">
        <f t="shared" si="129"/>
        <v>0</v>
      </c>
      <c r="BP45" s="11">
        <f t="shared" ref="BP45:EA45" si="130">(BP44/12)*9</f>
        <v>0</v>
      </c>
      <c r="BQ45" s="11">
        <f t="shared" si="130"/>
        <v>0</v>
      </c>
      <c r="BR45" s="11">
        <f t="shared" si="130"/>
        <v>0</v>
      </c>
      <c r="BS45" s="11">
        <f t="shared" si="130"/>
        <v>0</v>
      </c>
      <c r="BT45" s="11">
        <f t="shared" si="130"/>
        <v>0</v>
      </c>
      <c r="BU45" s="11">
        <f t="shared" si="130"/>
        <v>15</v>
      </c>
      <c r="BV45" s="11">
        <f t="shared" si="130"/>
        <v>0</v>
      </c>
      <c r="BW45" s="11">
        <f t="shared" si="130"/>
        <v>0</v>
      </c>
      <c r="BX45" s="11">
        <f t="shared" si="130"/>
        <v>0</v>
      </c>
      <c r="BY45" s="11">
        <f t="shared" si="130"/>
        <v>0</v>
      </c>
      <c r="BZ45" s="11">
        <f t="shared" si="130"/>
        <v>0</v>
      </c>
      <c r="CA45" s="11">
        <f t="shared" si="130"/>
        <v>0</v>
      </c>
      <c r="CB45" s="11">
        <f t="shared" si="130"/>
        <v>0</v>
      </c>
      <c r="CC45" s="11">
        <f t="shared" si="130"/>
        <v>0</v>
      </c>
      <c r="CD45" s="11">
        <f t="shared" si="130"/>
        <v>0</v>
      </c>
      <c r="CE45" s="11">
        <f t="shared" si="130"/>
        <v>0</v>
      </c>
      <c r="CF45" s="11">
        <f t="shared" si="130"/>
        <v>0</v>
      </c>
      <c r="CG45" s="11">
        <f t="shared" si="130"/>
        <v>0</v>
      </c>
      <c r="CH45" s="11">
        <f t="shared" si="130"/>
        <v>0</v>
      </c>
      <c r="CI45" s="11">
        <f t="shared" si="130"/>
        <v>0</v>
      </c>
      <c r="CJ45" s="11">
        <f t="shared" si="130"/>
        <v>0</v>
      </c>
      <c r="CK45" s="11">
        <f t="shared" si="130"/>
        <v>0</v>
      </c>
      <c r="CL45" s="11">
        <f t="shared" si="130"/>
        <v>0</v>
      </c>
      <c r="CM45" s="11">
        <f t="shared" si="130"/>
        <v>0</v>
      </c>
      <c r="CN45" s="11">
        <f t="shared" si="130"/>
        <v>0</v>
      </c>
      <c r="CO45" s="11">
        <f t="shared" si="130"/>
        <v>0</v>
      </c>
      <c r="CP45" s="11">
        <f t="shared" si="130"/>
        <v>75</v>
      </c>
      <c r="CQ45" s="11">
        <f t="shared" si="130"/>
        <v>0</v>
      </c>
      <c r="CR45" s="11">
        <f t="shared" si="130"/>
        <v>0</v>
      </c>
      <c r="CS45" s="11">
        <f t="shared" si="130"/>
        <v>0</v>
      </c>
      <c r="CT45" s="11">
        <f t="shared" si="130"/>
        <v>0</v>
      </c>
      <c r="CU45" s="11">
        <f t="shared" si="130"/>
        <v>0</v>
      </c>
      <c r="CV45" s="11">
        <f t="shared" si="130"/>
        <v>0</v>
      </c>
      <c r="CW45" s="11">
        <f t="shared" si="130"/>
        <v>0</v>
      </c>
      <c r="CX45" s="11">
        <f t="shared" si="130"/>
        <v>0</v>
      </c>
      <c r="CY45" s="11">
        <f t="shared" si="130"/>
        <v>0</v>
      </c>
      <c r="CZ45" s="11">
        <f t="shared" si="130"/>
        <v>0</v>
      </c>
      <c r="DA45" s="11">
        <f t="shared" si="130"/>
        <v>0</v>
      </c>
      <c r="DB45" s="11">
        <f t="shared" si="130"/>
        <v>0</v>
      </c>
      <c r="DC45" s="11">
        <f t="shared" si="130"/>
        <v>0</v>
      </c>
      <c r="DD45" s="11">
        <f t="shared" si="130"/>
        <v>0</v>
      </c>
      <c r="DE45" s="11">
        <f t="shared" si="130"/>
        <v>0</v>
      </c>
      <c r="DF45" s="11">
        <f t="shared" si="130"/>
        <v>0</v>
      </c>
      <c r="DG45" s="11">
        <f t="shared" si="130"/>
        <v>0</v>
      </c>
      <c r="DH45" s="11">
        <f t="shared" si="130"/>
        <v>0</v>
      </c>
      <c r="DI45" s="11">
        <f t="shared" si="130"/>
        <v>7.5</v>
      </c>
      <c r="DJ45" s="11">
        <f t="shared" si="130"/>
        <v>0</v>
      </c>
      <c r="DK45" s="11">
        <f t="shared" si="130"/>
        <v>0</v>
      </c>
      <c r="DL45" s="11">
        <f t="shared" si="130"/>
        <v>0</v>
      </c>
      <c r="DM45" s="11">
        <f t="shared" si="130"/>
        <v>0</v>
      </c>
      <c r="DN45" s="11">
        <f t="shared" si="130"/>
        <v>0</v>
      </c>
      <c r="DO45" s="11">
        <f t="shared" si="130"/>
        <v>0</v>
      </c>
      <c r="DP45" s="11">
        <f t="shared" si="130"/>
        <v>0</v>
      </c>
      <c r="DQ45" s="11">
        <f t="shared" si="130"/>
        <v>0</v>
      </c>
      <c r="DR45" s="11">
        <f t="shared" si="130"/>
        <v>0</v>
      </c>
      <c r="DS45" s="11">
        <f t="shared" si="130"/>
        <v>0</v>
      </c>
      <c r="DT45" s="11">
        <f t="shared" si="130"/>
        <v>0</v>
      </c>
      <c r="DU45" s="11">
        <f t="shared" si="130"/>
        <v>0</v>
      </c>
      <c r="DV45" s="11">
        <f t="shared" si="130"/>
        <v>0</v>
      </c>
      <c r="DW45" s="11">
        <f t="shared" si="130"/>
        <v>0</v>
      </c>
      <c r="DX45" s="11">
        <f t="shared" si="130"/>
        <v>0</v>
      </c>
      <c r="DY45" s="11">
        <f t="shared" si="130"/>
        <v>3.75</v>
      </c>
      <c r="DZ45" s="11">
        <f t="shared" si="130"/>
        <v>0</v>
      </c>
      <c r="EA45" s="11">
        <f t="shared" si="130"/>
        <v>0</v>
      </c>
      <c r="EB45" s="11">
        <f t="shared" ref="EB45:GM45" si="131">(EB44/12)*9</f>
        <v>0</v>
      </c>
      <c r="EC45" s="11">
        <f t="shared" si="131"/>
        <v>0</v>
      </c>
      <c r="ED45" s="11">
        <f t="shared" si="131"/>
        <v>0</v>
      </c>
      <c r="EE45" s="11">
        <f t="shared" si="131"/>
        <v>0</v>
      </c>
      <c r="EF45" s="11">
        <f t="shared" si="131"/>
        <v>0</v>
      </c>
      <c r="EG45" s="11">
        <f t="shared" si="131"/>
        <v>0</v>
      </c>
      <c r="EH45" s="11">
        <f t="shared" si="131"/>
        <v>0</v>
      </c>
      <c r="EI45" s="11">
        <f t="shared" si="131"/>
        <v>0</v>
      </c>
      <c r="EJ45" s="11">
        <f t="shared" si="131"/>
        <v>0</v>
      </c>
      <c r="EK45" s="11">
        <f t="shared" si="131"/>
        <v>0</v>
      </c>
      <c r="EL45" s="11">
        <f t="shared" si="131"/>
        <v>0</v>
      </c>
      <c r="EM45" s="11">
        <f t="shared" si="131"/>
        <v>0</v>
      </c>
      <c r="EN45" s="11">
        <f t="shared" si="131"/>
        <v>0</v>
      </c>
      <c r="EO45" s="11">
        <f t="shared" si="131"/>
        <v>0</v>
      </c>
      <c r="EP45" s="11">
        <f t="shared" si="131"/>
        <v>0</v>
      </c>
      <c r="EQ45" s="11">
        <f t="shared" si="131"/>
        <v>0</v>
      </c>
      <c r="ER45" s="11">
        <f t="shared" si="131"/>
        <v>0</v>
      </c>
      <c r="ES45" s="11">
        <f t="shared" si="131"/>
        <v>0</v>
      </c>
      <c r="ET45" s="11">
        <f t="shared" si="131"/>
        <v>0</v>
      </c>
      <c r="EU45" s="11">
        <f t="shared" si="131"/>
        <v>0</v>
      </c>
      <c r="EV45" s="11">
        <f t="shared" si="131"/>
        <v>0</v>
      </c>
      <c r="EW45" s="11">
        <f t="shared" si="131"/>
        <v>0</v>
      </c>
      <c r="EX45" s="11">
        <f t="shared" si="131"/>
        <v>0</v>
      </c>
      <c r="EY45" s="11">
        <f t="shared" si="131"/>
        <v>0</v>
      </c>
      <c r="EZ45" s="11">
        <f t="shared" si="131"/>
        <v>0</v>
      </c>
      <c r="FA45" s="11">
        <f t="shared" si="131"/>
        <v>0</v>
      </c>
      <c r="FB45" s="11">
        <f t="shared" si="131"/>
        <v>0</v>
      </c>
      <c r="FC45" s="11">
        <f t="shared" si="131"/>
        <v>0</v>
      </c>
      <c r="FD45" s="11">
        <f t="shared" si="131"/>
        <v>0</v>
      </c>
      <c r="FE45" s="11">
        <f t="shared" si="131"/>
        <v>0</v>
      </c>
      <c r="FF45" s="11">
        <f t="shared" si="131"/>
        <v>0</v>
      </c>
      <c r="FG45" s="11">
        <f t="shared" si="131"/>
        <v>0</v>
      </c>
      <c r="FH45" s="11">
        <f t="shared" si="131"/>
        <v>0</v>
      </c>
      <c r="FI45" s="11">
        <f t="shared" si="131"/>
        <v>75</v>
      </c>
      <c r="FJ45" s="11">
        <f t="shared" si="131"/>
        <v>0</v>
      </c>
      <c r="FK45" s="11">
        <f t="shared" si="131"/>
        <v>0</v>
      </c>
      <c r="FL45" s="11">
        <f t="shared" si="131"/>
        <v>0</v>
      </c>
      <c r="FM45" s="11">
        <f t="shared" si="131"/>
        <v>0</v>
      </c>
      <c r="FN45" s="11">
        <f t="shared" si="131"/>
        <v>0</v>
      </c>
      <c r="FO45" s="11">
        <f t="shared" si="131"/>
        <v>0</v>
      </c>
      <c r="FP45" s="11">
        <f t="shared" si="131"/>
        <v>0</v>
      </c>
      <c r="FQ45" s="11">
        <f t="shared" si="131"/>
        <v>0</v>
      </c>
      <c r="FR45" s="11">
        <f t="shared" si="131"/>
        <v>0</v>
      </c>
      <c r="FS45" s="11">
        <f t="shared" si="131"/>
        <v>0</v>
      </c>
      <c r="FT45" s="11">
        <f t="shared" si="131"/>
        <v>0</v>
      </c>
      <c r="FU45" s="11">
        <f t="shared" si="131"/>
        <v>0</v>
      </c>
      <c r="FV45" s="11">
        <f t="shared" si="131"/>
        <v>0</v>
      </c>
      <c r="FW45" s="11">
        <f t="shared" si="131"/>
        <v>0</v>
      </c>
      <c r="FX45" s="11">
        <f t="shared" si="131"/>
        <v>0</v>
      </c>
      <c r="FY45" s="11">
        <f t="shared" si="131"/>
        <v>0</v>
      </c>
      <c r="FZ45" s="11">
        <f t="shared" si="131"/>
        <v>0</v>
      </c>
      <c r="GA45" s="11">
        <f t="shared" si="131"/>
        <v>0</v>
      </c>
      <c r="GB45" s="11">
        <f t="shared" si="131"/>
        <v>0</v>
      </c>
      <c r="GC45" s="11">
        <f t="shared" si="131"/>
        <v>0</v>
      </c>
      <c r="GD45" s="11">
        <f t="shared" si="131"/>
        <v>0</v>
      </c>
      <c r="GE45" s="11">
        <f t="shared" si="131"/>
        <v>0</v>
      </c>
      <c r="GF45" s="11">
        <f t="shared" si="131"/>
        <v>0</v>
      </c>
      <c r="GG45" s="11">
        <f t="shared" si="131"/>
        <v>0</v>
      </c>
      <c r="GH45" s="11">
        <f t="shared" si="131"/>
        <v>0</v>
      </c>
      <c r="GI45" s="11">
        <f t="shared" si="131"/>
        <v>0</v>
      </c>
      <c r="GJ45" s="11">
        <f t="shared" si="131"/>
        <v>0</v>
      </c>
      <c r="GK45" s="11">
        <f t="shared" si="131"/>
        <v>37.5</v>
      </c>
      <c r="GL45" s="11">
        <f t="shared" si="131"/>
        <v>0</v>
      </c>
      <c r="GM45" s="11">
        <f t="shared" si="131"/>
        <v>0</v>
      </c>
      <c r="GN45" s="11">
        <f t="shared" ref="GN45:IY45" si="132">(GN44/12)*9</f>
        <v>0</v>
      </c>
      <c r="GO45" s="11">
        <f t="shared" si="132"/>
        <v>0</v>
      </c>
      <c r="GP45" s="11">
        <f t="shared" si="132"/>
        <v>0</v>
      </c>
      <c r="GQ45" s="11">
        <f t="shared" si="132"/>
        <v>0</v>
      </c>
      <c r="GR45" s="11">
        <f t="shared" si="132"/>
        <v>0</v>
      </c>
      <c r="GS45" s="11">
        <f t="shared" si="132"/>
        <v>0</v>
      </c>
      <c r="GT45" s="11">
        <f t="shared" si="132"/>
        <v>0</v>
      </c>
      <c r="GU45" s="11">
        <f t="shared" si="132"/>
        <v>22.5</v>
      </c>
      <c r="GV45" s="11">
        <f t="shared" si="132"/>
        <v>0</v>
      </c>
      <c r="GW45" s="11">
        <f t="shared" si="132"/>
        <v>0</v>
      </c>
      <c r="GX45" s="11">
        <f t="shared" si="132"/>
        <v>0</v>
      </c>
      <c r="GY45" s="11">
        <f t="shared" si="132"/>
        <v>0</v>
      </c>
      <c r="GZ45" s="11">
        <f t="shared" si="132"/>
        <v>0</v>
      </c>
      <c r="HA45" s="11">
        <f t="shared" si="132"/>
        <v>0</v>
      </c>
      <c r="HB45" s="11">
        <f t="shared" si="132"/>
        <v>0</v>
      </c>
      <c r="HC45" s="11">
        <f t="shared" si="132"/>
        <v>0</v>
      </c>
      <c r="HD45" s="11">
        <f t="shared" si="132"/>
        <v>0</v>
      </c>
      <c r="HE45" s="11">
        <f t="shared" si="132"/>
        <v>0</v>
      </c>
      <c r="HF45" s="11">
        <f t="shared" si="132"/>
        <v>7.5</v>
      </c>
      <c r="HG45" s="11">
        <f t="shared" si="132"/>
        <v>0</v>
      </c>
      <c r="HH45" s="11">
        <f t="shared" si="132"/>
        <v>37.5</v>
      </c>
      <c r="HI45" s="11">
        <f t="shared" si="132"/>
        <v>0</v>
      </c>
      <c r="HJ45" s="11">
        <f t="shared" si="132"/>
        <v>0</v>
      </c>
      <c r="HK45" s="11">
        <f t="shared" si="132"/>
        <v>0</v>
      </c>
      <c r="HL45" s="11">
        <f t="shared" si="132"/>
        <v>0</v>
      </c>
      <c r="HM45" s="11">
        <f t="shared" si="132"/>
        <v>0</v>
      </c>
      <c r="HN45" s="11">
        <f t="shared" si="132"/>
        <v>0</v>
      </c>
      <c r="HO45" s="11">
        <f t="shared" si="132"/>
        <v>0</v>
      </c>
      <c r="HP45" s="11">
        <f t="shared" si="132"/>
        <v>0</v>
      </c>
      <c r="HQ45" s="11">
        <f t="shared" si="132"/>
        <v>0</v>
      </c>
      <c r="HR45" s="11">
        <f t="shared" si="132"/>
        <v>0</v>
      </c>
      <c r="HS45" s="11">
        <f t="shared" si="132"/>
        <v>0</v>
      </c>
      <c r="HT45" s="11">
        <f t="shared" si="132"/>
        <v>0</v>
      </c>
      <c r="HU45" s="11">
        <f t="shared" si="132"/>
        <v>0</v>
      </c>
      <c r="HV45" s="11">
        <f t="shared" si="132"/>
        <v>0</v>
      </c>
      <c r="HW45" s="11">
        <f t="shared" si="132"/>
        <v>0</v>
      </c>
      <c r="HX45" s="11">
        <f t="shared" si="132"/>
        <v>0</v>
      </c>
      <c r="HY45" s="11">
        <f t="shared" si="132"/>
        <v>0</v>
      </c>
      <c r="HZ45" s="11">
        <f t="shared" si="132"/>
        <v>0</v>
      </c>
      <c r="IA45" s="11">
        <f t="shared" si="132"/>
        <v>0</v>
      </c>
      <c r="IB45" s="11">
        <f t="shared" si="132"/>
        <v>0</v>
      </c>
      <c r="IC45" s="11">
        <f t="shared" si="132"/>
        <v>0</v>
      </c>
      <c r="ID45" s="11">
        <f t="shared" si="132"/>
        <v>0</v>
      </c>
      <c r="IE45" s="11">
        <f t="shared" si="132"/>
        <v>0</v>
      </c>
      <c r="IF45" s="11">
        <f t="shared" si="132"/>
        <v>0</v>
      </c>
      <c r="IG45" s="11">
        <f t="shared" si="132"/>
        <v>0</v>
      </c>
      <c r="IH45" s="11">
        <f t="shared" si="132"/>
        <v>0</v>
      </c>
      <c r="II45" s="11">
        <f t="shared" si="132"/>
        <v>0</v>
      </c>
      <c r="IJ45" s="11">
        <f t="shared" si="132"/>
        <v>0</v>
      </c>
      <c r="IK45" s="11">
        <f t="shared" si="132"/>
        <v>0</v>
      </c>
      <c r="IL45" s="11">
        <f t="shared" si="132"/>
        <v>0</v>
      </c>
      <c r="IM45" s="11">
        <f t="shared" si="132"/>
        <v>0</v>
      </c>
      <c r="IN45" s="11">
        <f t="shared" si="132"/>
        <v>0</v>
      </c>
      <c r="IO45" s="11">
        <f t="shared" si="132"/>
        <v>0</v>
      </c>
      <c r="IP45" s="11">
        <f t="shared" si="132"/>
        <v>0</v>
      </c>
      <c r="IQ45" s="11">
        <f t="shared" si="132"/>
        <v>0</v>
      </c>
      <c r="IR45" s="11">
        <f t="shared" si="132"/>
        <v>0</v>
      </c>
      <c r="IS45" s="11">
        <f t="shared" si="132"/>
        <v>0</v>
      </c>
      <c r="IT45" s="11">
        <f t="shared" si="132"/>
        <v>0</v>
      </c>
      <c r="IU45" s="11">
        <f t="shared" si="132"/>
        <v>0</v>
      </c>
      <c r="IV45" s="11">
        <f t="shared" si="132"/>
        <v>0</v>
      </c>
      <c r="IW45" s="11">
        <f t="shared" si="132"/>
        <v>0</v>
      </c>
      <c r="IX45" s="11">
        <f t="shared" si="132"/>
        <v>0</v>
      </c>
      <c r="IY45" s="11">
        <f t="shared" si="132"/>
        <v>0</v>
      </c>
      <c r="IZ45" s="11">
        <f t="shared" ref="IZ45:LK45" si="133">(IZ44/12)*9</f>
        <v>0</v>
      </c>
      <c r="JA45" s="11">
        <f t="shared" si="133"/>
        <v>0</v>
      </c>
      <c r="JB45" s="11">
        <f t="shared" si="133"/>
        <v>0</v>
      </c>
      <c r="JC45" s="11">
        <f t="shared" si="133"/>
        <v>0</v>
      </c>
      <c r="JD45" s="11">
        <f t="shared" si="133"/>
        <v>0</v>
      </c>
      <c r="JE45" s="11">
        <f t="shared" si="133"/>
        <v>0</v>
      </c>
      <c r="JF45" s="11">
        <f t="shared" si="133"/>
        <v>0</v>
      </c>
      <c r="JG45" s="11">
        <f t="shared" si="133"/>
        <v>0</v>
      </c>
      <c r="JH45" s="11">
        <f t="shared" si="133"/>
        <v>0</v>
      </c>
      <c r="JI45" s="11">
        <f t="shared" si="133"/>
        <v>0</v>
      </c>
      <c r="JJ45" s="11">
        <f t="shared" si="133"/>
        <v>0</v>
      </c>
      <c r="JK45" s="11">
        <f t="shared" si="133"/>
        <v>0</v>
      </c>
      <c r="JL45" s="11">
        <f t="shared" si="133"/>
        <v>0</v>
      </c>
      <c r="JM45" s="11">
        <f t="shared" si="133"/>
        <v>0</v>
      </c>
      <c r="JN45" s="11">
        <f t="shared" si="133"/>
        <v>0</v>
      </c>
      <c r="JO45" s="11">
        <f t="shared" si="133"/>
        <v>0</v>
      </c>
      <c r="JP45" s="11">
        <f t="shared" si="133"/>
        <v>0</v>
      </c>
      <c r="JQ45" s="11">
        <f t="shared" si="133"/>
        <v>0</v>
      </c>
      <c r="JR45" s="11">
        <f t="shared" si="133"/>
        <v>0</v>
      </c>
      <c r="JS45" s="11">
        <f t="shared" si="133"/>
        <v>0</v>
      </c>
      <c r="JT45" s="11">
        <f t="shared" si="133"/>
        <v>0</v>
      </c>
      <c r="JU45" s="11">
        <f t="shared" si="133"/>
        <v>0</v>
      </c>
      <c r="JV45" s="11">
        <f t="shared" si="133"/>
        <v>0</v>
      </c>
      <c r="JW45" s="11">
        <f t="shared" si="133"/>
        <v>1365</v>
      </c>
      <c r="JX45" s="11">
        <f t="shared" si="133"/>
        <v>9000</v>
      </c>
      <c r="JY45" s="11">
        <f t="shared" si="133"/>
        <v>0</v>
      </c>
      <c r="JZ45" s="11">
        <f t="shared" si="133"/>
        <v>0</v>
      </c>
      <c r="KA45" s="11">
        <f t="shared" si="133"/>
        <v>0</v>
      </c>
      <c r="KB45" s="11">
        <f t="shared" si="133"/>
        <v>37.5</v>
      </c>
      <c r="KC45" s="11">
        <f t="shared" si="133"/>
        <v>0</v>
      </c>
      <c r="KD45" s="11">
        <f t="shared" si="133"/>
        <v>750</v>
      </c>
      <c r="KE45" s="11">
        <f t="shared" si="133"/>
        <v>0</v>
      </c>
      <c r="KF45" s="11">
        <f t="shared" si="133"/>
        <v>750</v>
      </c>
      <c r="KG45" s="11">
        <f t="shared" si="133"/>
        <v>0</v>
      </c>
      <c r="KH45" s="11">
        <f t="shared" si="133"/>
        <v>0</v>
      </c>
      <c r="KI45" s="11">
        <f t="shared" si="133"/>
        <v>1500</v>
      </c>
      <c r="KJ45" s="11">
        <f t="shared" si="133"/>
        <v>0</v>
      </c>
      <c r="KK45" s="11">
        <f t="shared" si="133"/>
        <v>0</v>
      </c>
      <c r="KL45" s="11">
        <f t="shared" si="133"/>
        <v>0</v>
      </c>
      <c r="KM45" s="11">
        <f t="shared" si="133"/>
        <v>37.5</v>
      </c>
      <c r="KN45" s="11">
        <f t="shared" si="133"/>
        <v>0</v>
      </c>
      <c r="KO45" s="11">
        <f t="shared" si="133"/>
        <v>0</v>
      </c>
      <c r="KP45" s="11">
        <f t="shared" si="133"/>
        <v>75</v>
      </c>
      <c r="KQ45" s="11">
        <f t="shared" si="133"/>
        <v>0</v>
      </c>
      <c r="KR45" s="11">
        <f t="shared" si="133"/>
        <v>150</v>
      </c>
      <c r="KS45" s="11">
        <f t="shared" si="133"/>
        <v>0</v>
      </c>
      <c r="KT45" s="11">
        <f t="shared" si="133"/>
        <v>0</v>
      </c>
      <c r="KU45" s="11">
        <f t="shared" si="133"/>
        <v>150</v>
      </c>
      <c r="KV45" s="11">
        <f t="shared" si="133"/>
        <v>0</v>
      </c>
      <c r="KW45" s="11">
        <f t="shared" si="133"/>
        <v>0</v>
      </c>
      <c r="KX45" s="11">
        <f t="shared" si="133"/>
        <v>0</v>
      </c>
      <c r="KY45" s="11">
        <f t="shared" si="133"/>
        <v>0</v>
      </c>
      <c r="KZ45" s="11">
        <f t="shared" si="133"/>
        <v>0</v>
      </c>
      <c r="LA45" s="11">
        <f t="shared" si="133"/>
        <v>22.5</v>
      </c>
      <c r="LB45" s="11">
        <f t="shared" si="133"/>
        <v>75</v>
      </c>
      <c r="LC45" s="11">
        <f t="shared" si="133"/>
        <v>150</v>
      </c>
      <c r="LD45" s="11">
        <f t="shared" si="133"/>
        <v>0</v>
      </c>
      <c r="LE45" s="11">
        <f t="shared" si="133"/>
        <v>0</v>
      </c>
      <c r="LF45" s="11">
        <f t="shared" si="133"/>
        <v>600</v>
      </c>
      <c r="LG45" s="11">
        <f t="shared" si="133"/>
        <v>0</v>
      </c>
      <c r="LH45" s="11">
        <f t="shared" si="133"/>
        <v>0</v>
      </c>
      <c r="LI45" s="11">
        <f t="shared" si="133"/>
        <v>0</v>
      </c>
      <c r="LJ45" s="11">
        <f t="shared" si="133"/>
        <v>0</v>
      </c>
      <c r="LK45" s="11">
        <f t="shared" si="133"/>
        <v>0</v>
      </c>
      <c r="LL45" s="11">
        <f t="shared" ref="LL45:MG45" si="134">(LL44/12)*9</f>
        <v>0</v>
      </c>
      <c r="LM45" s="11">
        <f t="shared" si="134"/>
        <v>0</v>
      </c>
      <c r="LN45" s="11">
        <f t="shared" si="134"/>
        <v>900</v>
      </c>
      <c r="LO45" s="11">
        <f t="shared" si="134"/>
        <v>75</v>
      </c>
      <c r="LP45" s="11">
        <f t="shared" si="134"/>
        <v>225</v>
      </c>
      <c r="LQ45" s="11">
        <f t="shared" si="134"/>
        <v>0</v>
      </c>
      <c r="LR45" s="11">
        <f t="shared" si="134"/>
        <v>37.5</v>
      </c>
      <c r="LS45" s="11">
        <f t="shared" si="134"/>
        <v>0</v>
      </c>
      <c r="LT45" s="11">
        <f t="shared" si="134"/>
        <v>450</v>
      </c>
      <c r="LU45" s="11">
        <f t="shared" si="134"/>
        <v>75</v>
      </c>
      <c r="LV45" s="11">
        <f t="shared" si="134"/>
        <v>0</v>
      </c>
      <c r="LW45" s="11">
        <f t="shared" si="134"/>
        <v>0</v>
      </c>
      <c r="LX45" s="11">
        <f t="shared" si="134"/>
        <v>150</v>
      </c>
      <c r="LY45" s="11">
        <f t="shared" si="134"/>
        <v>150</v>
      </c>
      <c r="LZ45" s="11">
        <f t="shared" si="134"/>
        <v>0</v>
      </c>
      <c r="MA45" s="11">
        <f t="shared" si="134"/>
        <v>75</v>
      </c>
      <c r="MB45" s="11">
        <f t="shared" si="134"/>
        <v>0</v>
      </c>
      <c r="MC45" s="11">
        <f t="shared" si="134"/>
        <v>225</v>
      </c>
      <c r="MD45" s="11">
        <f t="shared" si="134"/>
        <v>0</v>
      </c>
      <c r="ME45" s="11">
        <f t="shared" si="134"/>
        <v>0</v>
      </c>
      <c r="MF45" s="11">
        <f t="shared" si="134"/>
        <v>3000</v>
      </c>
      <c r="MG45" s="11">
        <f t="shared" si="134"/>
        <v>375</v>
      </c>
      <c r="MH45" s="11">
        <f t="shared" si="6"/>
        <v>25046.25</v>
      </c>
    </row>
    <row r="46" spans="1:346" ht="24.95" hidden="1" customHeight="1" x14ac:dyDescent="0.25">
      <c r="A46" s="13">
        <v>22.7</v>
      </c>
      <c r="B46" s="1" t="s">
        <v>366</v>
      </c>
      <c r="C46" s="10">
        <v>440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100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25000</v>
      </c>
      <c r="AD46" s="10"/>
      <c r="AE46" s="10"/>
      <c r="AF46" s="10"/>
      <c r="AG46" s="10">
        <v>200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>
        <v>100</v>
      </c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>
        <v>100</v>
      </c>
      <c r="DQ46" s="10"/>
      <c r="DR46" s="10"/>
      <c r="DS46" s="10"/>
      <c r="DT46" s="10"/>
      <c r="DU46" s="10"/>
      <c r="DV46" s="10"/>
      <c r="DW46" s="10"/>
      <c r="DX46" s="10"/>
      <c r="DY46" s="10">
        <v>5</v>
      </c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>
        <v>20</v>
      </c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>
        <v>50</v>
      </c>
      <c r="FD46" s="10"/>
      <c r="FE46" s="10"/>
      <c r="FF46" s="10"/>
      <c r="FG46" s="10"/>
      <c r="FH46" s="10"/>
      <c r="FI46" s="10">
        <v>100</v>
      </c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>
        <v>50</v>
      </c>
      <c r="GL46" s="10"/>
      <c r="GM46" s="10"/>
      <c r="GN46" s="10"/>
      <c r="GO46" s="10"/>
      <c r="GP46" s="10"/>
      <c r="GQ46" s="10">
        <v>0</v>
      </c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>
        <v>20</v>
      </c>
      <c r="HC46" s="10"/>
      <c r="HD46" s="10"/>
      <c r="HE46" s="10"/>
      <c r="HF46" s="10"/>
      <c r="HG46" s="10">
        <v>0</v>
      </c>
      <c r="HH46" s="10"/>
      <c r="HI46" s="10"/>
      <c r="HJ46" s="10"/>
      <c r="HK46" s="10"/>
      <c r="HL46" s="10"/>
      <c r="HM46" s="10">
        <v>50</v>
      </c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>
        <v>0</v>
      </c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>
        <v>500</v>
      </c>
      <c r="JS46" s="10"/>
      <c r="JT46" s="10"/>
      <c r="JU46" s="10"/>
      <c r="JV46" s="10">
        <v>200</v>
      </c>
      <c r="JW46" s="10">
        <v>4540</v>
      </c>
      <c r="JX46" s="10">
        <v>12000</v>
      </c>
      <c r="JY46" s="10"/>
      <c r="JZ46" s="10">
        <v>10</v>
      </c>
      <c r="KA46" s="10">
        <v>0</v>
      </c>
      <c r="KB46" s="10"/>
      <c r="KC46" s="10"/>
      <c r="KD46" s="10">
        <v>600</v>
      </c>
      <c r="KE46" s="10"/>
      <c r="KF46" s="10">
        <v>200</v>
      </c>
      <c r="KG46" s="10"/>
      <c r="KH46" s="10"/>
      <c r="KI46" s="10"/>
      <c r="KJ46" s="10"/>
      <c r="KK46" s="10"/>
      <c r="KL46" s="10"/>
      <c r="KM46" s="10">
        <v>70</v>
      </c>
      <c r="KN46" s="10"/>
      <c r="KO46" s="10">
        <v>2200</v>
      </c>
      <c r="KP46" s="10">
        <v>100</v>
      </c>
      <c r="KQ46" s="10"/>
      <c r="KR46" s="10">
        <v>200</v>
      </c>
      <c r="KS46" s="10">
        <v>200</v>
      </c>
      <c r="KT46" s="10"/>
      <c r="KU46" s="10">
        <v>100</v>
      </c>
      <c r="KV46" s="10"/>
      <c r="KW46" s="10"/>
      <c r="KX46" s="10"/>
      <c r="KY46" s="10"/>
      <c r="KZ46" s="10"/>
      <c r="LA46" s="10">
        <v>30</v>
      </c>
      <c r="LB46" s="10">
        <v>100</v>
      </c>
      <c r="LC46" s="10">
        <v>350</v>
      </c>
      <c r="LD46" s="10"/>
      <c r="LE46" s="10">
        <v>0</v>
      </c>
      <c r="LF46" s="10">
        <v>650</v>
      </c>
      <c r="LG46" s="10"/>
      <c r="LH46" s="10"/>
      <c r="LI46" s="10"/>
      <c r="LJ46" s="10">
        <v>400</v>
      </c>
      <c r="LK46" s="10">
        <v>50</v>
      </c>
      <c r="LL46" s="10"/>
      <c r="LM46" s="10">
        <v>15</v>
      </c>
      <c r="LN46" s="10">
        <v>1200</v>
      </c>
      <c r="LO46" s="10">
        <v>100</v>
      </c>
      <c r="LP46" s="10">
        <v>300</v>
      </c>
      <c r="LQ46" s="10">
        <v>200</v>
      </c>
      <c r="LR46" s="10">
        <v>50</v>
      </c>
      <c r="LS46" s="10"/>
      <c r="LT46" s="10">
        <v>600</v>
      </c>
      <c r="LU46" s="10">
        <v>100</v>
      </c>
      <c r="LV46" s="10">
        <v>0</v>
      </c>
      <c r="LW46" s="10"/>
      <c r="LX46" s="10">
        <v>500</v>
      </c>
      <c r="LY46" s="10">
        <v>300</v>
      </c>
      <c r="LZ46" s="10"/>
      <c r="MA46" s="10">
        <v>500</v>
      </c>
      <c r="MB46" s="10"/>
      <c r="MC46" s="10">
        <v>300</v>
      </c>
      <c r="MD46" s="10"/>
      <c r="ME46" s="10">
        <v>1000</v>
      </c>
      <c r="MF46" s="10"/>
      <c r="MG46" s="10">
        <v>1000</v>
      </c>
      <c r="MH46" s="10">
        <f t="shared" si="6"/>
        <v>54900</v>
      </c>
    </row>
    <row r="47" spans="1:346" s="7" customFormat="1" ht="24.95" hidden="1" customHeight="1" x14ac:dyDescent="0.25">
      <c r="A47" s="14">
        <v>23.2</v>
      </c>
      <c r="B47" s="6" t="s">
        <v>366</v>
      </c>
      <c r="C47" s="11">
        <f>(C46/12)*9</f>
        <v>330</v>
      </c>
      <c r="D47" s="11">
        <f t="shared" ref="D47:BO47" si="135">(D46/12)*9</f>
        <v>0</v>
      </c>
      <c r="E47" s="11">
        <f t="shared" si="135"/>
        <v>0</v>
      </c>
      <c r="F47" s="11">
        <f t="shared" si="135"/>
        <v>0</v>
      </c>
      <c r="G47" s="11">
        <f t="shared" si="135"/>
        <v>0</v>
      </c>
      <c r="H47" s="11">
        <f t="shared" si="135"/>
        <v>0</v>
      </c>
      <c r="I47" s="11">
        <f t="shared" si="135"/>
        <v>0</v>
      </c>
      <c r="J47" s="11">
        <f t="shared" si="135"/>
        <v>0</v>
      </c>
      <c r="K47" s="11">
        <f t="shared" si="135"/>
        <v>0</v>
      </c>
      <c r="L47" s="11">
        <f t="shared" si="135"/>
        <v>0</v>
      </c>
      <c r="M47" s="11">
        <f t="shared" si="135"/>
        <v>75</v>
      </c>
      <c r="N47" s="11">
        <f t="shared" si="135"/>
        <v>0</v>
      </c>
      <c r="O47" s="11">
        <f t="shared" si="135"/>
        <v>0</v>
      </c>
      <c r="P47" s="11">
        <f t="shared" si="135"/>
        <v>0</v>
      </c>
      <c r="Q47" s="11">
        <f t="shared" si="135"/>
        <v>0</v>
      </c>
      <c r="R47" s="11">
        <f t="shared" si="135"/>
        <v>0</v>
      </c>
      <c r="S47" s="11">
        <f t="shared" si="135"/>
        <v>0</v>
      </c>
      <c r="T47" s="11">
        <f t="shared" si="135"/>
        <v>0</v>
      </c>
      <c r="U47" s="11">
        <f t="shared" si="135"/>
        <v>0</v>
      </c>
      <c r="V47" s="11">
        <f t="shared" si="135"/>
        <v>0</v>
      </c>
      <c r="W47" s="11">
        <f t="shared" si="135"/>
        <v>0</v>
      </c>
      <c r="X47" s="11">
        <f t="shared" si="135"/>
        <v>0</v>
      </c>
      <c r="Y47" s="11">
        <f t="shared" si="135"/>
        <v>0</v>
      </c>
      <c r="Z47" s="11">
        <f t="shared" si="135"/>
        <v>0</v>
      </c>
      <c r="AA47" s="11">
        <f t="shared" si="135"/>
        <v>0</v>
      </c>
      <c r="AB47" s="11">
        <f t="shared" si="135"/>
        <v>0</v>
      </c>
      <c r="AC47" s="11">
        <f t="shared" si="135"/>
        <v>18750</v>
      </c>
      <c r="AD47" s="11">
        <f t="shared" si="135"/>
        <v>0</v>
      </c>
      <c r="AE47" s="11">
        <f t="shared" si="135"/>
        <v>0</v>
      </c>
      <c r="AF47" s="11">
        <f t="shared" si="135"/>
        <v>0</v>
      </c>
      <c r="AG47" s="11">
        <f t="shared" si="135"/>
        <v>150</v>
      </c>
      <c r="AH47" s="11">
        <f t="shared" si="135"/>
        <v>0</v>
      </c>
      <c r="AI47" s="11">
        <f t="shared" si="135"/>
        <v>0</v>
      </c>
      <c r="AJ47" s="11">
        <f t="shared" si="135"/>
        <v>0</v>
      </c>
      <c r="AK47" s="11">
        <f t="shared" si="135"/>
        <v>0</v>
      </c>
      <c r="AL47" s="11">
        <f t="shared" si="135"/>
        <v>0</v>
      </c>
      <c r="AM47" s="11">
        <f t="shared" si="135"/>
        <v>0</v>
      </c>
      <c r="AN47" s="11">
        <f t="shared" si="135"/>
        <v>0</v>
      </c>
      <c r="AO47" s="11">
        <f t="shared" si="135"/>
        <v>0</v>
      </c>
      <c r="AP47" s="11">
        <f t="shared" si="135"/>
        <v>0</v>
      </c>
      <c r="AQ47" s="11">
        <f t="shared" si="135"/>
        <v>0</v>
      </c>
      <c r="AR47" s="11">
        <f t="shared" si="135"/>
        <v>0</v>
      </c>
      <c r="AS47" s="11">
        <f t="shared" si="135"/>
        <v>0</v>
      </c>
      <c r="AT47" s="11">
        <f t="shared" si="135"/>
        <v>0</v>
      </c>
      <c r="AU47" s="11">
        <f t="shared" si="135"/>
        <v>0</v>
      </c>
      <c r="AV47" s="11">
        <f t="shared" si="135"/>
        <v>0</v>
      </c>
      <c r="AW47" s="11">
        <f t="shared" si="135"/>
        <v>0</v>
      </c>
      <c r="AX47" s="11">
        <f t="shared" si="135"/>
        <v>0</v>
      </c>
      <c r="AY47" s="11">
        <f t="shared" si="135"/>
        <v>0</v>
      </c>
      <c r="AZ47" s="11">
        <f t="shared" si="135"/>
        <v>0</v>
      </c>
      <c r="BA47" s="11">
        <f t="shared" si="135"/>
        <v>0</v>
      </c>
      <c r="BB47" s="11">
        <f t="shared" si="135"/>
        <v>0</v>
      </c>
      <c r="BC47" s="11">
        <f t="shared" si="135"/>
        <v>0</v>
      </c>
      <c r="BD47" s="11">
        <f t="shared" si="135"/>
        <v>0</v>
      </c>
      <c r="BE47" s="11">
        <f t="shared" si="135"/>
        <v>0</v>
      </c>
      <c r="BF47" s="11">
        <f t="shared" si="135"/>
        <v>0</v>
      </c>
      <c r="BG47" s="11">
        <f t="shared" si="135"/>
        <v>0</v>
      </c>
      <c r="BH47" s="11">
        <f t="shared" si="135"/>
        <v>0</v>
      </c>
      <c r="BI47" s="11">
        <f t="shared" si="135"/>
        <v>0</v>
      </c>
      <c r="BJ47" s="11">
        <f t="shared" si="135"/>
        <v>0</v>
      </c>
      <c r="BK47" s="11">
        <f t="shared" si="135"/>
        <v>0</v>
      </c>
      <c r="BL47" s="11">
        <f t="shared" si="135"/>
        <v>0</v>
      </c>
      <c r="BM47" s="11">
        <f t="shared" si="135"/>
        <v>0</v>
      </c>
      <c r="BN47" s="11">
        <f t="shared" si="135"/>
        <v>0</v>
      </c>
      <c r="BO47" s="11">
        <f t="shared" si="135"/>
        <v>75</v>
      </c>
      <c r="BP47" s="11">
        <f t="shared" ref="BP47:EA47" si="136">(BP46/12)*9</f>
        <v>0</v>
      </c>
      <c r="BQ47" s="11">
        <f t="shared" si="136"/>
        <v>0</v>
      </c>
      <c r="BR47" s="11">
        <f t="shared" si="136"/>
        <v>0</v>
      </c>
      <c r="BS47" s="11">
        <f t="shared" si="136"/>
        <v>0</v>
      </c>
      <c r="BT47" s="11">
        <f t="shared" si="136"/>
        <v>0</v>
      </c>
      <c r="BU47" s="11">
        <f t="shared" si="136"/>
        <v>0</v>
      </c>
      <c r="BV47" s="11">
        <f t="shared" si="136"/>
        <v>0</v>
      </c>
      <c r="BW47" s="11">
        <f t="shared" si="136"/>
        <v>0</v>
      </c>
      <c r="BX47" s="11">
        <f t="shared" si="136"/>
        <v>0</v>
      </c>
      <c r="BY47" s="11">
        <f t="shared" si="136"/>
        <v>0</v>
      </c>
      <c r="BZ47" s="11">
        <f t="shared" si="136"/>
        <v>0</v>
      </c>
      <c r="CA47" s="11">
        <f t="shared" si="136"/>
        <v>0</v>
      </c>
      <c r="CB47" s="11">
        <f t="shared" si="136"/>
        <v>0</v>
      </c>
      <c r="CC47" s="11">
        <f t="shared" si="136"/>
        <v>0</v>
      </c>
      <c r="CD47" s="11">
        <f t="shared" si="136"/>
        <v>0</v>
      </c>
      <c r="CE47" s="11">
        <f t="shared" si="136"/>
        <v>0</v>
      </c>
      <c r="CF47" s="11">
        <f t="shared" si="136"/>
        <v>0</v>
      </c>
      <c r="CG47" s="11">
        <f t="shared" si="136"/>
        <v>0</v>
      </c>
      <c r="CH47" s="11">
        <f t="shared" si="136"/>
        <v>0</v>
      </c>
      <c r="CI47" s="11">
        <f t="shared" si="136"/>
        <v>0</v>
      </c>
      <c r="CJ47" s="11">
        <f t="shared" si="136"/>
        <v>0</v>
      </c>
      <c r="CK47" s="11">
        <f t="shared" si="136"/>
        <v>0</v>
      </c>
      <c r="CL47" s="11">
        <f t="shared" si="136"/>
        <v>0</v>
      </c>
      <c r="CM47" s="11">
        <f t="shared" si="136"/>
        <v>0</v>
      </c>
      <c r="CN47" s="11">
        <f t="shared" si="136"/>
        <v>0</v>
      </c>
      <c r="CO47" s="11">
        <f t="shared" si="136"/>
        <v>0</v>
      </c>
      <c r="CP47" s="11">
        <f t="shared" si="136"/>
        <v>0</v>
      </c>
      <c r="CQ47" s="11">
        <f t="shared" si="136"/>
        <v>0</v>
      </c>
      <c r="CR47" s="11">
        <f t="shared" si="136"/>
        <v>0</v>
      </c>
      <c r="CS47" s="11">
        <f t="shared" si="136"/>
        <v>0</v>
      </c>
      <c r="CT47" s="11">
        <f t="shared" si="136"/>
        <v>0</v>
      </c>
      <c r="CU47" s="11">
        <f t="shared" si="136"/>
        <v>0</v>
      </c>
      <c r="CV47" s="11">
        <f t="shared" si="136"/>
        <v>0</v>
      </c>
      <c r="CW47" s="11">
        <f t="shared" si="136"/>
        <v>0</v>
      </c>
      <c r="CX47" s="11">
        <f t="shared" si="136"/>
        <v>0</v>
      </c>
      <c r="CY47" s="11">
        <f t="shared" si="136"/>
        <v>0</v>
      </c>
      <c r="CZ47" s="11">
        <f t="shared" si="136"/>
        <v>0</v>
      </c>
      <c r="DA47" s="11">
        <f t="shared" si="136"/>
        <v>0</v>
      </c>
      <c r="DB47" s="11">
        <f t="shared" si="136"/>
        <v>0</v>
      </c>
      <c r="DC47" s="11">
        <f t="shared" si="136"/>
        <v>0</v>
      </c>
      <c r="DD47" s="11">
        <f t="shared" si="136"/>
        <v>0</v>
      </c>
      <c r="DE47" s="11">
        <f t="shared" si="136"/>
        <v>0</v>
      </c>
      <c r="DF47" s="11">
        <f t="shared" si="136"/>
        <v>0</v>
      </c>
      <c r="DG47" s="11">
        <f t="shared" si="136"/>
        <v>0</v>
      </c>
      <c r="DH47" s="11">
        <f t="shared" si="136"/>
        <v>0</v>
      </c>
      <c r="DI47" s="11">
        <f t="shared" si="136"/>
        <v>0</v>
      </c>
      <c r="DJ47" s="11">
        <f t="shared" si="136"/>
        <v>0</v>
      </c>
      <c r="DK47" s="11">
        <f t="shared" si="136"/>
        <v>0</v>
      </c>
      <c r="DL47" s="11">
        <f t="shared" si="136"/>
        <v>0</v>
      </c>
      <c r="DM47" s="11">
        <f t="shared" si="136"/>
        <v>0</v>
      </c>
      <c r="DN47" s="11">
        <f t="shared" si="136"/>
        <v>0</v>
      </c>
      <c r="DO47" s="11">
        <f t="shared" si="136"/>
        <v>0</v>
      </c>
      <c r="DP47" s="11">
        <f t="shared" si="136"/>
        <v>75</v>
      </c>
      <c r="DQ47" s="11">
        <f t="shared" si="136"/>
        <v>0</v>
      </c>
      <c r="DR47" s="11">
        <f t="shared" si="136"/>
        <v>0</v>
      </c>
      <c r="DS47" s="11">
        <f t="shared" si="136"/>
        <v>0</v>
      </c>
      <c r="DT47" s="11">
        <f t="shared" si="136"/>
        <v>0</v>
      </c>
      <c r="DU47" s="11">
        <f t="shared" si="136"/>
        <v>0</v>
      </c>
      <c r="DV47" s="11">
        <f t="shared" si="136"/>
        <v>0</v>
      </c>
      <c r="DW47" s="11">
        <f t="shared" si="136"/>
        <v>0</v>
      </c>
      <c r="DX47" s="11">
        <f t="shared" si="136"/>
        <v>0</v>
      </c>
      <c r="DY47" s="11">
        <f t="shared" si="136"/>
        <v>3.75</v>
      </c>
      <c r="DZ47" s="11">
        <f t="shared" si="136"/>
        <v>0</v>
      </c>
      <c r="EA47" s="11">
        <f t="shared" si="136"/>
        <v>0</v>
      </c>
      <c r="EB47" s="11">
        <f t="shared" ref="EB47:GM47" si="137">(EB46/12)*9</f>
        <v>0</v>
      </c>
      <c r="EC47" s="11">
        <f t="shared" si="137"/>
        <v>0</v>
      </c>
      <c r="ED47" s="11">
        <f t="shared" si="137"/>
        <v>0</v>
      </c>
      <c r="EE47" s="11">
        <f t="shared" si="137"/>
        <v>0</v>
      </c>
      <c r="EF47" s="11">
        <f t="shared" si="137"/>
        <v>0</v>
      </c>
      <c r="EG47" s="11">
        <f t="shared" si="137"/>
        <v>0</v>
      </c>
      <c r="EH47" s="11">
        <f t="shared" si="137"/>
        <v>0</v>
      </c>
      <c r="EI47" s="11">
        <f t="shared" si="137"/>
        <v>0</v>
      </c>
      <c r="EJ47" s="11">
        <f t="shared" si="137"/>
        <v>0</v>
      </c>
      <c r="EK47" s="11">
        <f t="shared" si="137"/>
        <v>0</v>
      </c>
      <c r="EL47" s="11">
        <f t="shared" si="137"/>
        <v>15</v>
      </c>
      <c r="EM47" s="11">
        <f t="shared" si="137"/>
        <v>0</v>
      </c>
      <c r="EN47" s="11">
        <f t="shared" si="137"/>
        <v>0</v>
      </c>
      <c r="EO47" s="11">
        <f t="shared" si="137"/>
        <v>0</v>
      </c>
      <c r="EP47" s="11">
        <f t="shared" si="137"/>
        <v>0</v>
      </c>
      <c r="EQ47" s="11">
        <f t="shared" si="137"/>
        <v>0</v>
      </c>
      <c r="ER47" s="11">
        <f t="shared" si="137"/>
        <v>0</v>
      </c>
      <c r="ES47" s="11">
        <f t="shared" si="137"/>
        <v>0</v>
      </c>
      <c r="ET47" s="11">
        <f t="shared" si="137"/>
        <v>0</v>
      </c>
      <c r="EU47" s="11">
        <f t="shared" si="137"/>
        <v>0</v>
      </c>
      <c r="EV47" s="11">
        <f t="shared" si="137"/>
        <v>0</v>
      </c>
      <c r="EW47" s="11">
        <f t="shared" si="137"/>
        <v>0</v>
      </c>
      <c r="EX47" s="11">
        <f t="shared" si="137"/>
        <v>0</v>
      </c>
      <c r="EY47" s="11">
        <f t="shared" si="137"/>
        <v>0</v>
      </c>
      <c r="EZ47" s="11">
        <f t="shared" si="137"/>
        <v>0</v>
      </c>
      <c r="FA47" s="11">
        <f t="shared" si="137"/>
        <v>0</v>
      </c>
      <c r="FB47" s="11">
        <f t="shared" si="137"/>
        <v>0</v>
      </c>
      <c r="FC47" s="11">
        <f t="shared" si="137"/>
        <v>37.5</v>
      </c>
      <c r="FD47" s="11">
        <f t="shared" si="137"/>
        <v>0</v>
      </c>
      <c r="FE47" s="11">
        <f t="shared" si="137"/>
        <v>0</v>
      </c>
      <c r="FF47" s="11">
        <f t="shared" si="137"/>
        <v>0</v>
      </c>
      <c r="FG47" s="11">
        <f t="shared" si="137"/>
        <v>0</v>
      </c>
      <c r="FH47" s="11">
        <f t="shared" si="137"/>
        <v>0</v>
      </c>
      <c r="FI47" s="11">
        <f t="shared" si="137"/>
        <v>75</v>
      </c>
      <c r="FJ47" s="11">
        <f t="shared" si="137"/>
        <v>0</v>
      </c>
      <c r="FK47" s="11">
        <f t="shared" si="137"/>
        <v>0</v>
      </c>
      <c r="FL47" s="11">
        <f t="shared" si="137"/>
        <v>0</v>
      </c>
      <c r="FM47" s="11">
        <f t="shared" si="137"/>
        <v>0</v>
      </c>
      <c r="FN47" s="11">
        <f t="shared" si="137"/>
        <v>0</v>
      </c>
      <c r="FO47" s="11">
        <f t="shared" si="137"/>
        <v>0</v>
      </c>
      <c r="FP47" s="11">
        <f t="shared" si="137"/>
        <v>0</v>
      </c>
      <c r="FQ47" s="11">
        <f t="shared" si="137"/>
        <v>0</v>
      </c>
      <c r="FR47" s="11">
        <f t="shared" si="137"/>
        <v>0</v>
      </c>
      <c r="FS47" s="11">
        <f t="shared" si="137"/>
        <v>0</v>
      </c>
      <c r="FT47" s="11">
        <f t="shared" si="137"/>
        <v>0</v>
      </c>
      <c r="FU47" s="11">
        <f t="shared" si="137"/>
        <v>0</v>
      </c>
      <c r="FV47" s="11">
        <f t="shared" si="137"/>
        <v>0</v>
      </c>
      <c r="FW47" s="11">
        <f t="shared" si="137"/>
        <v>0</v>
      </c>
      <c r="FX47" s="11">
        <f t="shared" si="137"/>
        <v>0</v>
      </c>
      <c r="FY47" s="11">
        <f t="shared" si="137"/>
        <v>0</v>
      </c>
      <c r="FZ47" s="11">
        <f t="shared" si="137"/>
        <v>0</v>
      </c>
      <c r="GA47" s="11">
        <f t="shared" si="137"/>
        <v>0</v>
      </c>
      <c r="GB47" s="11">
        <f t="shared" si="137"/>
        <v>0</v>
      </c>
      <c r="GC47" s="11">
        <f t="shared" si="137"/>
        <v>0</v>
      </c>
      <c r="GD47" s="11">
        <f t="shared" si="137"/>
        <v>0</v>
      </c>
      <c r="GE47" s="11">
        <f t="shared" si="137"/>
        <v>0</v>
      </c>
      <c r="GF47" s="11">
        <f t="shared" si="137"/>
        <v>0</v>
      </c>
      <c r="GG47" s="11">
        <f t="shared" si="137"/>
        <v>0</v>
      </c>
      <c r="GH47" s="11">
        <f t="shared" si="137"/>
        <v>0</v>
      </c>
      <c r="GI47" s="11">
        <f t="shared" si="137"/>
        <v>0</v>
      </c>
      <c r="GJ47" s="11">
        <f t="shared" si="137"/>
        <v>0</v>
      </c>
      <c r="GK47" s="11">
        <f t="shared" si="137"/>
        <v>37.5</v>
      </c>
      <c r="GL47" s="11">
        <f t="shared" si="137"/>
        <v>0</v>
      </c>
      <c r="GM47" s="11">
        <f t="shared" si="137"/>
        <v>0</v>
      </c>
      <c r="GN47" s="11">
        <f t="shared" ref="GN47:IY47" si="138">(GN46/12)*9</f>
        <v>0</v>
      </c>
      <c r="GO47" s="11">
        <f t="shared" si="138"/>
        <v>0</v>
      </c>
      <c r="GP47" s="11">
        <f t="shared" si="138"/>
        <v>0</v>
      </c>
      <c r="GQ47" s="11">
        <f t="shared" si="138"/>
        <v>0</v>
      </c>
      <c r="GR47" s="11">
        <f t="shared" si="138"/>
        <v>0</v>
      </c>
      <c r="GS47" s="11">
        <f t="shared" si="138"/>
        <v>0</v>
      </c>
      <c r="GT47" s="11">
        <f t="shared" si="138"/>
        <v>0</v>
      </c>
      <c r="GU47" s="11">
        <f t="shared" si="138"/>
        <v>0</v>
      </c>
      <c r="GV47" s="11">
        <f t="shared" si="138"/>
        <v>0</v>
      </c>
      <c r="GW47" s="11">
        <f t="shared" si="138"/>
        <v>0</v>
      </c>
      <c r="GX47" s="11">
        <f t="shared" si="138"/>
        <v>0</v>
      </c>
      <c r="GY47" s="11">
        <f t="shared" si="138"/>
        <v>0</v>
      </c>
      <c r="GZ47" s="11">
        <f t="shared" si="138"/>
        <v>0</v>
      </c>
      <c r="HA47" s="11">
        <f t="shared" si="138"/>
        <v>0</v>
      </c>
      <c r="HB47" s="11">
        <f t="shared" si="138"/>
        <v>15</v>
      </c>
      <c r="HC47" s="11">
        <f t="shared" si="138"/>
        <v>0</v>
      </c>
      <c r="HD47" s="11">
        <f t="shared" si="138"/>
        <v>0</v>
      </c>
      <c r="HE47" s="11">
        <f t="shared" si="138"/>
        <v>0</v>
      </c>
      <c r="HF47" s="11">
        <f t="shared" si="138"/>
        <v>0</v>
      </c>
      <c r="HG47" s="11">
        <f t="shared" si="138"/>
        <v>0</v>
      </c>
      <c r="HH47" s="11">
        <f t="shared" si="138"/>
        <v>0</v>
      </c>
      <c r="HI47" s="11">
        <f t="shared" si="138"/>
        <v>0</v>
      </c>
      <c r="HJ47" s="11">
        <f t="shared" si="138"/>
        <v>0</v>
      </c>
      <c r="HK47" s="11">
        <f t="shared" si="138"/>
        <v>0</v>
      </c>
      <c r="HL47" s="11">
        <f t="shared" si="138"/>
        <v>0</v>
      </c>
      <c r="HM47" s="11">
        <f t="shared" si="138"/>
        <v>37.5</v>
      </c>
      <c r="HN47" s="11">
        <f t="shared" si="138"/>
        <v>0</v>
      </c>
      <c r="HO47" s="11">
        <f t="shared" si="138"/>
        <v>0</v>
      </c>
      <c r="HP47" s="11">
        <f t="shared" si="138"/>
        <v>0</v>
      </c>
      <c r="HQ47" s="11">
        <f t="shared" si="138"/>
        <v>0</v>
      </c>
      <c r="HR47" s="11">
        <f t="shared" si="138"/>
        <v>0</v>
      </c>
      <c r="HS47" s="11">
        <f t="shared" si="138"/>
        <v>0</v>
      </c>
      <c r="HT47" s="11">
        <f t="shared" si="138"/>
        <v>0</v>
      </c>
      <c r="HU47" s="11">
        <f t="shared" si="138"/>
        <v>0</v>
      </c>
      <c r="HV47" s="11">
        <f t="shared" si="138"/>
        <v>0</v>
      </c>
      <c r="HW47" s="11">
        <f t="shared" si="138"/>
        <v>0</v>
      </c>
      <c r="HX47" s="11">
        <f t="shared" si="138"/>
        <v>0</v>
      </c>
      <c r="HY47" s="11">
        <f t="shared" si="138"/>
        <v>0</v>
      </c>
      <c r="HZ47" s="11">
        <f t="shared" si="138"/>
        <v>0</v>
      </c>
      <c r="IA47" s="11">
        <f t="shared" si="138"/>
        <v>0</v>
      </c>
      <c r="IB47" s="11">
        <f t="shared" si="138"/>
        <v>0</v>
      </c>
      <c r="IC47" s="11">
        <f t="shared" si="138"/>
        <v>0</v>
      </c>
      <c r="ID47" s="11">
        <f t="shared" si="138"/>
        <v>0</v>
      </c>
      <c r="IE47" s="11">
        <f t="shared" si="138"/>
        <v>0</v>
      </c>
      <c r="IF47" s="11">
        <f t="shared" si="138"/>
        <v>0</v>
      </c>
      <c r="IG47" s="11">
        <f t="shared" si="138"/>
        <v>0</v>
      </c>
      <c r="IH47" s="11">
        <f t="shared" si="138"/>
        <v>0</v>
      </c>
      <c r="II47" s="11">
        <f t="shared" si="138"/>
        <v>0</v>
      </c>
      <c r="IJ47" s="11">
        <f t="shared" si="138"/>
        <v>0</v>
      </c>
      <c r="IK47" s="11">
        <f t="shared" si="138"/>
        <v>0</v>
      </c>
      <c r="IL47" s="11">
        <f t="shared" si="138"/>
        <v>0</v>
      </c>
      <c r="IM47" s="11">
        <f t="shared" si="138"/>
        <v>0</v>
      </c>
      <c r="IN47" s="11">
        <f t="shared" si="138"/>
        <v>0</v>
      </c>
      <c r="IO47" s="11">
        <f t="shared" si="138"/>
        <v>0</v>
      </c>
      <c r="IP47" s="11">
        <f t="shared" si="138"/>
        <v>0</v>
      </c>
      <c r="IQ47" s="11">
        <f t="shared" si="138"/>
        <v>0</v>
      </c>
      <c r="IR47" s="11">
        <f t="shared" si="138"/>
        <v>0</v>
      </c>
      <c r="IS47" s="11">
        <f t="shared" si="138"/>
        <v>0</v>
      </c>
      <c r="IT47" s="11">
        <f t="shared" si="138"/>
        <v>0</v>
      </c>
      <c r="IU47" s="11">
        <f t="shared" si="138"/>
        <v>0</v>
      </c>
      <c r="IV47" s="11">
        <f t="shared" si="138"/>
        <v>0</v>
      </c>
      <c r="IW47" s="11">
        <f t="shared" si="138"/>
        <v>0</v>
      </c>
      <c r="IX47" s="11">
        <f t="shared" si="138"/>
        <v>0</v>
      </c>
      <c r="IY47" s="11">
        <f t="shared" si="138"/>
        <v>0</v>
      </c>
      <c r="IZ47" s="11">
        <f t="shared" ref="IZ47:LK47" si="139">(IZ46/12)*9</f>
        <v>0</v>
      </c>
      <c r="JA47" s="11">
        <f t="shared" si="139"/>
        <v>0</v>
      </c>
      <c r="JB47" s="11">
        <f t="shared" si="139"/>
        <v>0</v>
      </c>
      <c r="JC47" s="11">
        <f t="shared" si="139"/>
        <v>0</v>
      </c>
      <c r="JD47" s="11">
        <f t="shared" si="139"/>
        <v>0</v>
      </c>
      <c r="JE47" s="11">
        <f t="shared" si="139"/>
        <v>0</v>
      </c>
      <c r="JF47" s="11">
        <f t="shared" si="139"/>
        <v>0</v>
      </c>
      <c r="JG47" s="11">
        <f t="shared" si="139"/>
        <v>0</v>
      </c>
      <c r="JH47" s="11">
        <f t="shared" si="139"/>
        <v>0</v>
      </c>
      <c r="JI47" s="11">
        <f t="shared" si="139"/>
        <v>0</v>
      </c>
      <c r="JJ47" s="11">
        <f t="shared" si="139"/>
        <v>0</v>
      </c>
      <c r="JK47" s="11">
        <f t="shared" si="139"/>
        <v>0</v>
      </c>
      <c r="JL47" s="11">
        <f t="shared" si="139"/>
        <v>0</v>
      </c>
      <c r="JM47" s="11">
        <f t="shared" si="139"/>
        <v>0</v>
      </c>
      <c r="JN47" s="11">
        <f t="shared" si="139"/>
        <v>0</v>
      </c>
      <c r="JO47" s="11">
        <f t="shared" si="139"/>
        <v>0</v>
      </c>
      <c r="JP47" s="11">
        <f t="shared" si="139"/>
        <v>0</v>
      </c>
      <c r="JQ47" s="11">
        <f t="shared" si="139"/>
        <v>0</v>
      </c>
      <c r="JR47" s="11">
        <f t="shared" si="139"/>
        <v>375</v>
      </c>
      <c r="JS47" s="11">
        <f t="shared" si="139"/>
        <v>0</v>
      </c>
      <c r="JT47" s="11">
        <f t="shared" si="139"/>
        <v>0</v>
      </c>
      <c r="JU47" s="11">
        <f t="shared" si="139"/>
        <v>0</v>
      </c>
      <c r="JV47" s="11">
        <f t="shared" si="139"/>
        <v>150</v>
      </c>
      <c r="JW47" s="11">
        <f t="shared" si="139"/>
        <v>3405</v>
      </c>
      <c r="JX47" s="11">
        <f t="shared" si="139"/>
        <v>9000</v>
      </c>
      <c r="JY47" s="11">
        <f t="shared" si="139"/>
        <v>0</v>
      </c>
      <c r="JZ47" s="11">
        <f t="shared" si="139"/>
        <v>7.5</v>
      </c>
      <c r="KA47" s="11">
        <f t="shared" si="139"/>
        <v>0</v>
      </c>
      <c r="KB47" s="11">
        <f t="shared" si="139"/>
        <v>0</v>
      </c>
      <c r="KC47" s="11">
        <f t="shared" si="139"/>
        <v>0</v>
      </c>
      <c r="KD47" s="11">
        <f t="shared" si="139"/>
        <v>450</v>
      </c>
      <c r="KE47" s="11">
        <f t="shared" si="139"/>
        <v>0</v>
      </c>
      <c r="KF47" s="11">
        <f t="shared" si="139"/>
        <v>150</v>
      </c>
      <c r="KG47" s="11">
        <f t="shared" si="139"/>
        <v>0</v>
      </c>
      <c r="KH47" s="11">
        <f t="shared" si="139"/>
        <v>0</v>
      </c>
      <c r="KI47" s="11">
        <f t="shared" si="139"/>
        <v>0</v>
      </c>
      <c r="KJ47" s="11">
        <f t="shared" si="139"/>
        <v>0</v>
      </c>
      <c r="KK47" s="11">
        <f t="shared" si="139"/>
        <v>0</v>
      </c>
      <c r="KL47" s="11">
        <f t="shared" si="139"/>
        <v>0</v>
      </c>
      <c r="KM47" s="11">
        <f t="shared" si="139"/>
        <v>52.5</v>
      </c>
      <c r="KN47" s="11">
        <f t="shared" si="139"/>
        <v>0</v>
      </c>
      <c r="KO47" s="11">
        <f t="shared" si="139"/>
        <v>1650</v>
      </c>
      <c r="KP47" s="11">
        <f t="shared" si="139"/>
        <v>75</v>
      </c>
      <c r="KQ47" s="11">
        <f t="shared" si="139"/>
        <v>0</v>
      </c>
      <c r="KR47" s="11">
        <f t="shared" si="139"/>
        <v>150</v>
      </c>
      <c r="KS47" s="11">
        <f t="shared" si="139"/>
        <v>150</v>
      </c>
      <c r="KT47" s="11">
        <f t="shared" si="139"/>
        <v>0</v>
      </c>
      <c r="KU47" s="11">
        <f t="shared" si="139"/>
        <v>75</v>
      </c>
      <c r="KV47" s="11">
        <f t="shared" si="139"/>
        <v>0</v>
      </c>
      <c r="KW47" s="11">
        <f t="shared" si="139"/>
        <v>0</v>
      </c>
      <c r="KX47" s="11">
        <f t="shared" si="139"/>
        <v>0</v>
      </c>
      <c r="KY47" s="11">
        <f t="shared" si="139"/>
        <v>0</v>
      </c>
      <c r="KZ47" s="11">
        <f t="shared" si="139"/>
        <v>0</v>
      </c>
      <c r="LA47" s="11">
        <f t="shared" si="139"/>
        <v>22.5</v>
      </c>
      <c r="LB47" s="11">
        <f t="shared" si="139"/>
        <v>75</v>
      </c>
      <c r="LC47" s="11">
        <f t="shared" si="139"/>
        <v>262.5</v>
      </c>
      <c r="LD47" s="11">
        <f t="shared" si="139"/>
        <v>0</v>
      </c>
      <c r="LE47" s="11">
        <f t="shared" si="139"/>
        <v>0</v>
      </c>
      <c r="LF47" s="11">
        <f t="shared" si="139"/>
        <v>487.5</v>
      </c>
      <c r="LG47" s="11">
        <f t="shared" si="139"/>
        <v>0</v>
      </c>
      <c r="LH47" s="11">
        <f t="shared" si="139"/>
        <v>0</v>
      </c>
      <c r="LI47" s="11">
        <f t="shared" si="139"/>
        <v>0</v>
      </c>
      <c r="LJ47" s="11">
        <f t="shared" si="139"/>
        <v>300</v>
      </c>
      <c r="LK47" s="11">
        <f t="shared" si="139"/>
        <v>37.5</v>
      </c>
      <c r="LL47" s="11">
        <f t="shared" ref="LL47:MG47" si="140">(LL46/12)*9</f>
        <v>0</v>
      </c>
      <c r="LM47" s="11">
        <f t="shared" si="140"/>
        <v>11.25</v>
      </c>
      <c r="LN47" s="11">
        <f t="shared" si="140"/>
        <v>900</v>
      </c>
      <c r="LO47" s="11">
        <f t="shared" si="140"/>
        <v>75</v>
      </c>
      <c r="LP47" s="11">
        <f t="shared" si="140"/>
        <v>225</v>
      </c>
      <c r="LQ47" s="11">
        <f t="shared" si="140"/>
        <v>150</v>
      </c>
      <c r="LR47" s="11">
        <f t="shared" si="140"/>
        <v>37.5</v>
      </c>
      <c r="LS47" s="11">
        <f t="shared" si="140"/>
        <v>0</v>
      </c>
      <c r="LT47" s="11">
        <f t="shared" si="140"/>
        <v>450</v>
      </c>
      <c r="LU47" s="11">
        <f t="shared" si="140"/>
        <v>75</v>
      </c>
      <c r="LV47" s="11">
        <f t="shared" si="140"/>
        <v>0</v>
      </c>
      <c r="LW47" s="11">
        <f t="shared" si="140"/>
        <v>0</v>
      </c>
      <c r="LX47" s="11">
        <f t="shared" si="140"/>
        <v>375</v>
      </c>
      <c r="LY47" s="11">
        <f t="shared" si="140"/>
        <v>225</v>
      </c>
      <c r="LZ47" s="11">
        <f t="shared" si="140"/>
        <v>0</v>
      </c>
      <c r="MA47" s="11">
        <f t="shared" si="140"/>
        <v>375</v>
      </c>
      <c r="MB47" s="11">
        <f t="shared" si="140"/>
        <v>0</v>
      </c>
      <c r="MC47" s="11">
        <f t="shared" si="140"/>
        <v>225</v>
      </c>
      <c r="MD47" s="11">
        <f t="shared" si="140"/>
        <v>0</v>
      </c>
      <c r="ME47" s="11">
        <f t="shared" si="140"/>
        <v>750</v>
      </c>
      <c r="MF47" s="11">
        <f t="shared" si="140"/>
        <v>0</v>
      </c>
      <c r="MG47" s="11">
        <f t="shared" si="140"/>
        <v>750</v>
      </c>
      <c r="MH47" s="11">
        <f t="shared" si="6"/>
        <v>41175</v>
      </c>
    </row>
    <row r="48" spans="1:346" ht="24.95" hidden="1" customHeight="1" x14ac:dyDescent="0.25">
      <c r="A48" s="14">
        <v>23.7</v>
      </c>
      <c r="B48" s="1" t="s">
        <v>367</v>
      </c>
      <c r="C48" s="10">
        <v>420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25000</v>
      </c>
      <c r="AD48" s="10"/>
      <c r="AE48" s="10">
        <v>200</v>
      </c>
      <c r="AF48" s="10"/>
      <c r="AG48" s="10">
        <v>200</v>
      </c>
      <c r="AH48" s="10"/>
      <c r="AI48" s="10"/>
      <c r="AJ48" s="10">
        <v>500</v>
      </c>
      <c r="AK48" s="10"/>
      <c r="AL48" s="10">
        <v>300</v>
      </c>
      <c r="AM48" s="10"/>
      <c r="AN48" s="10"/>
      <c r="AO48" s="10"/>
      <c r="AP48" s="10"/>
      <c r="AQ48" s="10"/>
      <c r="AR48" s="10"/>
      <c r="AS48" s="10">
        <v>200</v>
      </c>
      <c r="AT48" s="10"/>
      <c r="AU48" s="10">
        <v>100</v>
      </c>
      <c r="AV48" s="10"/>
      <c r="AW48" s="10"/>
      <c r="AX48" s="10"/>
      <c r="AY48" s="10"/>
      <c r="AZ48" s="10"/>
      <c r="BA48" s="10"/>
      <c r="BB48" s="10"/>
      <c r="BC48" s="10">
        <v>10</v>
      </c>
      <c r="BD48" s="10"/>
      <c r="BE48" s="10"/>
      <c r="BF48" s="10"/>
      <c r="BG48" s="10"/>
      <c r="BH48" s="10"/>
      <c r="BI48" s="10"/>
      <c r="BJ48" s="10"/>
      <c r="BK48" s="10"/>
      <c r="BL48" s="10">
        <v>1000</v>
      </c>
      <c r="BM48" s="10"/>
      <c r="BN48" s="10"/>
      <c r="BO48" s="10"/>
      <c r="BP48" s="10"/>
      <c r="BQ48" s="10"/>
      <c r="BR48" s="10"/>
      <c r="BS48" s="10"/>
      <c r="BT48" s="10"/>
      <c r="BU48" s="10"/>
      <c r="BV48" s="10">
        <v>500</v>
      </c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>
        <v>300</v>
      </c>
      <c r="DG48" s="10"/>
      <c r="DH48" s="10"/>
      <c r="DI48" s="10">
        <v>10</v>
      </c>
      <c r="DJ48" s="10"/>
      <c r="DK48" s="10"/>
      <c r="DL48" s="10"/>
      <c r="DM48" s="10"/>
      <c r="DN48" s="10">
        <v>100</v>
      </c>
      <c r="DO48" s="10"/>
      <c r="DP48" s="10"/>
      <c r="DQ48" s="10"/>
      <c r="DR48" s="10"/>
      <c r="DS48" s="10"/>
      <c r="DT48" s="10"/>
      <c r="DU48" s="10"/>
      <c r="DV48" s="10">
        <v>20</v>
      </c>
      <c r="DW48" s="10">
        <v>100</v>
      </c>
      <c r="DX48" s="10"/>
      <c r="DY48" s="10">
        <v>5</v>
      </c>
      <c r="DZ48" s="10"/>
      <c r="EA48" s="10"/>
      <c r="EB48" s="10"/>
      <c r="EC48" s="10"/>
      <c r="ED48" s="10"/>
      <c r="EE48" s="10"/>
      <c r="EF48" s="10"/>
      <c r="EG48" s="10">
        <v>100</v>
      </c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>
        <v>500</v>
      </c>
      <c r="EV48" s="10"/>
      <c r="EW48" s="10"/>
      <c r="EX48" s="10"/>
      <c r="EY48" s="10"/>
      <c r="EZ48" s="10">
        <v>200</v>
      </c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>
        <v>100</v>
      </c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>
        <v>10</v>
      </c>
      <c r="GR48" s="10"/>
      <c r="GS48" s="10"/>
      <c r="GT48" s="10"/>
      <c r="GU48" s="10"/>
      <c r="GV48" s="10">
        <v>100</v>
      </c>
      <c r="GW48" s="10"/>
      <c r="GX48" s="10"/>
      <c r="GY48" s="10">
        <v>100</v>
      </c>
      <c r="GZ48" s="10"/>
      <c r="HA48" s="10"/>
      <c r="HB48" s="10"/>
      <c r="HC48" s="10"/>
      <c r="HD48" s="10"/>
      <c r="HE48" s="10"/>
      <c r="HF48" s="10"/>
      <c r="HG48" s="10">
        <v>0</v>
      </c>
      <c r="HH48" s="10">
        <v>50</v>
      </c>
      <c r="HI48" s="10"/>
      <c r="HJ48" s="10">
        <v>800</v>
      </c>
      <c r="HK48" s="10"/>
      <c r="HL48" s="10"/>
      <c r="HM48" s="10">
        <v>50</v>
      </c>
      <c r="HN48" s="10"/>
      <c r="HO48" s="10"/>
      <c r="HP48" s="10"/>
      <c r="HQ48" s="10"/>
      <c r="HR48" s="10"/>
      <c r="HS48" s="10"/>
      <c r="HT48" s="10">
        <v>100</v>
      </c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>
        <v>50</v>
      </c>
      <c r="IG48" s="10">
        <v>500</v>
      </c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>
        <v>4450</v>
      </c>
      <c r="JX48" s="10">
        <v>1200</v>
      </c>
      <c r="JY48" s="10"/>
      <c r="JZ48" s="10"/>
      <c r="KA48" s="10">
        <v>0</v>
      </c>
      <c r="KB48" s="10">
        <v>50</v>
      </c>
      <c r="KC48" s="10"/>
      <c r="KD48" s="10">
        <v>600</v>
      </c>
      <c r="KE48" s="10"/>
      <c r="KF48" s="10">
        <v>120</v>
      </c>
      <c r="KG48" s="10">
        <v>300</v>
      </c>
      <c r="KH48" s="10"/>
      <c r="KI48" s="10"/>
      <c r="KJ48" s="10">
        <v>1500</v>
      </c>
      <c r="KK48" s="10"/>
      <c r="KL48" s="10">
        <v>1500</v>
      </c>
      <c r="KM48" s="10">
        <v>1500</v>
      </c>
      <c r="KN48" s="10"/>
      <c r="KO48" s="10">
        <v>800</v>
      </c>
      <c r="KP48" s="10"/>
      <c r="KQ48" s="10"/>
      <c r="KR48" s="10">
        <v>200</v>
      </c>
      <c r="KS48" s="10"/>
      <c r="KT48" s="10"/>
      <c r="KU48" s="10"/>
      <c r="KV48" s="10"/>
      <c r="KW48" s="10">
        <v>1000</v>
      </c>
      <c r="KX48" s="10"/>
      <c r="KY48" s="10"/>
      <c r="KZ48" s="10"/>
      <c r="LA48" s="10"/>
      <c r="LB48" s="10">
        <v>100</v>
      </c>
      <c r="LC48" s="10">
        <v>960</v>
      </c>
      <c r="LD48" s="10"/>
      <c r="LE48" s="10">
        <v>100</v>
      </c>
      <c r="LF48" s="10">
        <v>1200</v>
      </c>
      <c r="LG48" s="10">
        <v>3000</v>
      </c>
      <c r="LH48" s="10"/>
      <c r="LI48" s="10">
        <v>2000</v>
      </c>
      <c r="LJ48" s="10">
        <v>2000</v>
      </c>
      <c r="LK48" s="10">
        <v>50</v>
      </c>
      <c r="LL48" s="10">
        <v>3000</v>
      </c>
      <c r="LM48" s="10"/>
      <c r="LN48" s="10">
        <v>1200</v>
      </c>
      <c r="LO48" s="10">
        <v>100</v>
      </c>
      <c r="LP48" s="10"/>
      <c r="LQ48" s="10">
        <v>200</v>
      </c>
      <c r="LR48" s="10">
        <v>50</v>
      </c>
      <c r="LS48" s="10"/>
      <c r="LT48" s="10">
        <v>300</v>
      </c>
      <c r="LU48" s="10"/>
      <c r="LV48" s="10">
        <v>5000</v>
      </c>
      <c r="LW48" s="10"/>
      <c r="LX48" s="10">
        <v>4200</v>
      </c>
      <c r="LY48" s="10">
        <v>500</v>
      </c>
      <c r="LZ48" s="10"/>
      <c r="MA48" s="10">
        <v>3000</v>
      </c>
      <c r="MB48" s="10">
        <v>100</v>
      </c>
      <c r="MC48" s="10">
        <v>300</v>
      </c>
      <c r="MD48" s="10">
        <v>50</v>
      </c>
      <c r="ME48" s="10">
        <v>2000</v>
      </c>
      <c r="MF48" s="10">
        <v>4000</v>
      </c>
      <c r="MG48" s="10">
        <v>500</v>
      </c>
      <c r="MH48" s="10">
        <f t="shared" si="6"/>
        <v>78755</v>
      </c>
    </row>
    <row r="49" spans="1:346" s="7" customFormat="1" ht="24.95" hidden="1" customHeight="1" x14ac:dyDescent="0.25">
      <c r="A49" s="13">
        <v>24.2</v>
      </c>
      <c r="B49" s="6" t="s">
        <v>367</v>
      </c>
      <c r="C49" s="11">
        <f>(C48/12)*9</f>
        <v>315</v>
      </c>
      <c r="D49" s="11">
        <f t="shared" ref="D49:BO49" si="141">(D48/12)*9</f>
        <v>0</v>
      </c>
      <c r="E49" s="11">
        <f t="shared" si="141"/>
        <v>0</v>
      </c>
      <c r="F49" s="11">
        <f t="shared" si="141"/>
        <v>0</v>
      </c>
      <c r="G49" s="11">
        <f t="shared" si="141"/>
        <v>0</v>
      </c>
      <c r="H49" s="11">
        <f t="shared" si="141"/>
        <v>0</v>
      </c>
      <c r="I49" s="11">
        <f t="shared" si="141"/>
        <v>0</v>
      </c>
      <c r="J49" s="11">
        <f t="shared" si="141"/>
        <v>0</v>
      </c>
      <c r="K49" s="11">
        <f t="shared" si="141"/>
        <v>0</v>
      </c>
      <c r="L49" s="11">
        <f t="shared" si="141"/>
        <v>0</v>
      </c>
      <c r="M49" s="11">
        <f t="shared" si="141"/>
        <v>0</v>
      </c>
      <c r="N49" s="11">
        <f t="shared" si="141"/>
        <v>0</v>
      </c>
      <c r="O49" s="11">
        <f t="shared" si="141"/>
        <v>0</v>
      </c>
      <c r="P49" s="11">
        <f t="shared" si="141"/>
        <v>0</v>
      </c>
      <c r="Q49" s="11">
        <f t="shared" si="141"/>
        <v>0</v>
      </c>
      <c r="R49" s="11">
        <f t="shared" si="141"/>
        <v>0</v>
      </c>
      <c r="S49" s="11">
        <f t="shared" si="141"/>
        <v>0</v>
      </c>
      <c r="T49" s="11">
        <f t="shared" si="141"/>
        <v>0</v>
      </c>
      <c r="U49" s="11">
        <f t="shared" si="141"/>
        <v>0</v>
      </c>
      <c r="V49" s="11">
        <f t="shared" si="141"/>
        <v>0</v>
      </c>
      <c r="W49" s="11">
        <f t="shared" si="141"/>
        <v>0</v>
      </c>
      <c r="X49" s="11">
        <f t="shared" si="141"/>
        <v>0</v>
      </c>
      <c r="Y49" s="11">
        <f t="shared" si="141"/>
        <v>0</v>
      </c>
      <c r="Z49" s="11">
        <f t="shared" si="141"/>
        <v>0</v>
      </c>
      <c r="AA49" s="11">
        <f t="shared" si="141"/>
        <v>0</v>
      </c>
      <c r="AB49" s="11">
        <f t="shared" si="141"/>
        <v>0</v>
      </c>
      <c r="AC49" s="11">
        <f t="shared" si="141"/>
        <v>18750</v>
      </c>
      <c r="AD49" s="11">
        <f t="shared" si="141"/>
        <v>0</v>
      </c>
      <c r="AE49" s="11">
        <f t="shared" si="141"/>
        <v>150</v>
      </c>
      <c r="AF49" s="11">
        <f t="shared" si="141"/>
        <v>0</v>
      </c>
      <c r="AG49" s="11">
        <f t="shared" si="141"/>
        <v>150</v>
      </c>
      <c r="AH49" s="11">
        <f t="shared" si="141"/>
        <v>0</v>
      </c>
      <c r="AI49" s="11">
        <f t="shared" si="141"/>
        <v>0</v>
      </c>
      <c r="AJ49" s="11">
        <f t="shared" si="141"/>
        <v>375</v>
      </c>
      <c r="AK49" s="11">
        <f t="shared" si="141"/>
        <v>0</v>
      </c>
      <c r="AL49" s="11">
        <f t="shared" si="141"/>
        <v>225</v>
      </c>
      <c r="AM49" s="11">
        <f t="shared" si="141"/>
        <v>0</v>
      </c>
      <c r="AN49" s="11">
        <f t="shared" si="141"/>
        <v>0</v>
      </c>
      <c r="AO49" s="11">
        <f t="shared" si="141"/>
        <v>0</v>
      </c>
      <c r="AP49" s="11">
        <f t="shared" si="141"/>
        <v>0</v>
      </c>
      <c r="AQ49" s="11">
        <f t="shared" si="141"/>
        <v>0</v>
      </c>
      <c r="AR49" s="11">
        <f t="shared" si="141"/>
        <v>0</v>
      </c>
      <c r="AS49" s="11">
        <f t="shared" si="141"/>
        <v>150</v>
      </c>
      <c r="AT49" s="11">
        <f t="shared" si="141"/>
        <v>0</v>
      </c>
      <c r="AU49" s="11">
        <f t="shared" si="141"/>
        <v>75</v>
      </c>
      <c r="AV49" s="11">
        <f t="shared" si="141"/>
        <v>0</v>
      </c>
      <c r="AW49" s="11">
        <f t="shared" si="141"/>
        <v>0</v>
      </c>
      <c r="AX49" s="11">
        <f t="shared" si="141"/>
        <v>0</v>
      </c>
      <c r="AY49" s="11">
        <f t="shared" si="141"/>
        <v>0</v>
      </c>
      <c r="AZ49" s="11">
        <f t="shared" si="141"/>
        <v>0</v>
      </c>
      <c r="BA49" s="11">
        <f t="shared" si="141"/>
        <v>0</v>
      </c>
      <c r="BB49" s="11">
        <f t="shared" si="141"/>
        <v>0</v>
      </c>
      <c r="BC49" s="11">
        <f t="shared" si="141"/>
        <v>7.5</v>
      </c>
      <c r="BD49" s="11">
        <f t="shared" si="141"/>
        <v>0</v>
      </c>
      <c r="BE49" s="11">
        <f t="shared" si="141"/>
        <v>0</v>
      </c>
      <c r="BF49" s="11">
        <f t="shared" si="141"/>
        <v>0</v>
      </c>
      <c r="BG49" s="11">
        <f t="shared" si="141"/>
        <v>0</v>
      </c>
      <c r="BH49" s="11">
        <f t="shared" si="141"/>
        <v>0</v>
      </c>
      <c r="BI49" s="11">
        <f t="shared" si="141"/>
        <v>0</v>
      </c>
      <c r="BJ49" s="11">
        <f t="shared" si="141"/>
        <v>0</v>
      </c>
      <c r="BK49" s="11">
        <f t="shared" si="141"/>
        <v>0</v>
      </c>
      <c r="BL49" s="11">
        <f t="shared" si="141"/>
        <v>750</v>
      </c>
      <c r="BM49" s="11">
        <f t="shared" si="141"/>
        <v>0</v>
      </c>
      <c r="BN49" s="11">
        <f t="shared" si="141"/>
        <v>0</v>
      </c>
      <c r="BO49" s="11">
        <f t="shared" si="141"/>
        <v>0</v>
      </c>
      <c r="BP49" s="11">
        <f t="shared" ref="BP49:EA49" si="142">(BP48/12)*9</f>
        <v>0</v>
      </c>
      <c r="BQ49" s="11">
        <f t="shared" si="142"/>
        <v>0</v>
      </c>
      <c r="BR49" s="11">
        <f t="shared" si="142"/>
        <v>0</v>
      </c>
      <c r="BS49" s="11">
        <f t="shared" si="142"/>
        <v>0</v>
      </c>
      <c r="BT49" s="11">
        <f t="shared" si="142"/>
        <v>0</v>
      </c>
      <c r="BU49" s="11">
        <f t="shared" si="142"/>
        <v>0</v>
      </c>
      <c r="BV49" s="11">
        <f t="shared" si="142"/>
        <v>375</v>
      </c>
      <c r="BW49" s="11">
        <f t="shared" si="142"/>
        <v>0</v>
      </c>
      <c r="BX49" s="11">
        <f t="shared" si="142"/>
        <v>0</v>
      </c>
      <c r="BY49" s="11">
        <f t="shared" si="142"/>
        <v>0</v>
      </c>
      <c r="BZ49" s="11">
        <f t="shared" si="142"/>
        <v>0</v>
      </c>
      <c r="CA49" s="11">
        <f t="shared" si="142"/>
        <v>0</v>
      </c>
      <c r="CB49" s="11">
        <f t="shared" si="142"/>
        <v>0</v>
      </c>
      <c r="CC49" s="11">
        <f t="shared" si="142"/>
        <v>0</v>
      </c>
      <c r="CD49" s="11">
        <f t="shared" si="142"/>
        <v>0</v>
      </c>
      <c r="CE49" s="11">
        <f t="shared" si="142"/>
        <v>0</v>
      </c>
      <c r="CF49" s="11">
        <f t="shared" si="142"/>
        <v>0</v>
      </c>
      <c r="CG49" s="11">
        <f t="shared" si="142"/>
        <v>0</v>
      </c>
      <c r="CH49" s="11">
        <f t="shared" si="142"/>
        <v>0</v>
      </c>
      <c r="CI49" s="11">
        <f t="shared" si="142"/>
        <v>0</v>
      </c>
      <c r="CJ49" s="11">
        <f t="shared" si="142"/>
        <v>0</v>
      </c>
      <c r="CK49" s="11">
        <f t="shared" si="142"/>
        <v>0</v>
      </c>
      <c r="CL49" s="11">
        <f t="shared" si="142"/>
        <v>0</v>
      </c>
      <c r="CM49" s="11">
        <f t="shared" si="142"/>
        <v>0</v>
      </c>
      <c r="CN49" s="11">
        <f t="shared" si="142"/>
        <v>0</v>
      </c>
      <c r="CO49" s="11">
        <f t="shared" si="142"/>
        <v>0</v>
      </c>
      <c r="CP49" s="11">
        <f t="shared" si="142"/>
        <v>0</v>
      </c>
      <c r="CQ49" s="11">
        <f t="shared" si="142"/>
        <v>0</v>
      </c>
      <c r="CR49" s="11">
        <f t="shared" si="142"/>
        <v>0</v>
      </c>
      <c r="CS49" s="11">
        <f t="shared" si="142"/>
        <v>0</v>
      </c>
      <c r="CT49" s="11">
        <f t="shared" si="142"/>
        <v>0</v>
      </c>
      <c r="CU49" s="11">
        <f t="shared" si="142"/>
        <v>0</v>
      </c>
      <c r="CV49" s="11">
        <f t="shared" si="142"/>
        <v>0</v>
      </c>
      <c r="CW49" s="11">
        <f t="shared" si="142"/>
        <v>0</v>
      </c>
      <c r="CX49" s="11">
        <f t="shared" si="142"/>
        <v>0</v>
      </c>
      <c r="CY49" s="11">
        <f t="shared" si="142"/>
        <v>0</v>
      </c>
      <c r="CZ49" s="11">
        <f t="shared" si="142"/>
        <v>0</v>
      </c>
      <c r="DA49" s="11">
        <f t="shared" si="142"/>
        <v>0</v>
      </c>
      <c r="DB49" s="11">
        <f t="shared" si="142"/>
        <v>0</v>
      </c>
      <c r="DC49" s="11">
        <f t="shared" si="142"/>
        <v>0</v>
      </c>
      <c r="DD49" s="11">
        <f t="shared" si="142"/>
        <v>0</v>
      </c>
      <c r="DE49" s="11">
        <f t="shared" si="142"/>
        <v>0</v>
      </c>
      <c r="DF49" s="11">
        <f t="shared" si="142"/>
        <v>225</v>
      </c>
      <c r="DG49" s="11">
        <f t="shared" si="142"/>
        <v>0</v>
      </c>
      <c r="DH49" s="11">
        <f t="shared" si="142"/>
        <v>0</v>
      </c>
      <c r="DI49" s="11">
        <f t="shared" si="142"/>
        <v>7.5</v>
      </c>
      <c r="DJ49" s="11">
        <f t="shared" si="142"/>
        <v>0</v>
      </c>
      <c r="DK49" s="11">
        <f t="shared" si="142"/>
        <v>0</v>
      </c>
      <c r="DL49" s="11">
        <f t="shared" si="142"/>
        <v>0</v>
      </c>
      <c r="DM49" s="11">
        <f t="shared" si="142"/>
        <v>0</v>
      </c>
      <c r="DN49" s="11">
        <f t="shared" si="142"/>
        <v>75</v>
      </c>
      <c r="DO49" s="11">
        <f t="shared" si="142"/>
        <v>0</v>
      </c>
      <c r="DP49" s="11">
        <f t="shared" si="142"/>
        <v>0</v>
      </c>
      <c r="DQ49" s="11">
        <f t="shared" si="142"/>
        <v>0</v>
      </c>
      <c r="DR49" s="11">
        <f t="shared" si="142"/>
        <v>0</v>
      </c>
      <c r="DS49" s="11">
        <f t="shared" si="142"/>
        <v>0</v>
      </c>
      <c r="DT49" s="11">
        <f t="shared" si="142"/>
        <v>0</v>
      </c>
      <c r="DU49" s="11">
        <f t="shared" si="142"/>
        <v>0</v>
      </c>
      <c r="DV49" s="11">
        <f t="shared" si="142"/>
        <v>15</v>
      </c>
      <c r="DW49" s="11">
        <f t="shared" si="142"/>
        <v>75</v>
      </c>
      <c r="DX49" s="11">
        <f t="shared" si="142"/>
        <v>0</v>
      </c>
      <c r="DY49" s="11">
        <f t="shared" si="142"/>
        <v>3.75</v>
      </c>
      <c r="DZ49" s="11">
        <f t="shared" si="142"/>
        <v>0</v>
      </c>
      <c r="EA49" s="11">
        <f t="shared" si="142"/>
        <v>0</v>
      </c>
      <c r="EB49" s="11">
        <f t="shared" ref="EB49:GM49" si="143">(EB48/12)*9</f>
        <v>0</v>
      </c>
      <c r="EC49" s="11">
        <f t="shared" si="143"/>
        <v>0</v>
      </c>
      <c r="ED49" s="11">
        <f t="shared" si="143"/>
        <v>0</v>
      </c>
      <c r="EE49" s="11">
        <f t="shared" si="143"/>
        <v>0</v>
      </c>
      <c r="EF49" s="11">
        <f t="shared" si="143"/>
        <v>0</v>
      </c>
      <c r="EG49" s="11">
        <f t="shared" si="143"/>
        <v>75</v>
      </c>
      <c r="EH49" s="11">
        <f t="shared" si="143"/>
        <v>0</v>
      </c>
      <c r="EI49" s="11">
        <f t="shared" si="143"/>
        <v>0</v>
      </c>
      <c r="EJ49" s="11">
        <f t="shared" si="143"/>
        <v>0</v>
      </c>
      <c r="EK49" s="11">
        <f t="shared" si="143"/>
        <v>0</v>
      </c>
      <c r="EL49" s="11">
        <f t="shared" si="143"/>
        <v>0</v>
      </c>
      <c r="EM49" s="11">
        <f t="shared" si="143"/>
        <v>0</v>
      </c>
      <c r="EN49" s="11">
        <f t="shared" si="143"/>
        <v>0</v>
      </c>
      <c r="EO49" s="11">
        <f t="shared" si="143"/>
        <v>0</v>
      </c>
      <c r="EP49" s="11">
        <f t="shared" si="143"/>
        <v>0</v>
      </c>
      <c r="EQ49" s="11">
        <f t="shared" si="143"/>
        <v>0</v>
      </c>
      <c r="ER49" s="11">
        <f t="shared" si="143"/>
        <v>0</v>
      </c>
      <c r="ES49" s="11">
        <f t="shared" si="143"/>
        <v>0</v>
      </c>
      <c r="ET49" s="11">
        <f t="shared" si="143"/>
        <v>0</v>
      </c>
      <c r="EU49" s="11">
        <f t="shared" si="143"/>
        <v>375</v>
      </c>
      <c r="EV49" s="11">
        <f t="shared" si="143"/>
        <v>0</v>
      </c>
      <c r="EW49" s="11">
        <f t="shared" si="143"/>
        <v>0</v>
      </c>
      <c r="EX49" s="11">
        <f t="shared" si="143"/>
        <v>0</v>
      </c>
      <c r="EY49" s="11">
        <f t="shared" si="143"/>
        <v>0</v>
      </c>
      <c r="EZ49" s="11">
        <f t="shared" si="143"/>
        <v>150</v>
      </c>
      <c r="FA49" s="11">
        <f t="shared" si="143"/>
        <v>0</v>
      </c>
      <c r="FB49" s="11">
        <f t="shared" si="143"/>
        <v>0</v>
      </c>
      <c r="FC49" s="11">
        <f t="shared" si="143"/>
        <v>0</v>
      </c>
      <c r="FD49" s="11">
        <f t="shared" si="143"/>
        <v>0</v>
      </c>
      <c r="FE49" s="11">
        <f t="shared" si="143"/>
        <v>0</v>
      </c>
      <c r="FF49" s="11">
        <f t="shared" si="143"/>
        <v>0</v>
      </c>
      <c r="FG49" s="11">
        <f t="shared" si="143"/>
        <v>0</v>
      </c>
      <c r="FH49" s="11">
        <f t="shared" si="143"/>
        <v>0</v>
      </c>
      <c r="FI49" s="11">
        <f t="shared" si="143"/>
        <v>0</v>
      </c>
      <c r="FJ49" s="11">
        <f t="shared" si="143"/>
        <v>0</v>
      </c>
      <c r="FK49" s="11">
        <f t="shared" si="143"/>
        <v>0</v>
      </c>
      <c r="FL49" s="11">
        <f t="shared" si="143"/>
        <v>0</v>
      </c>
      <c r="FM49" s="11">
        <f t="shared" si="143"/>
        <v>0</v>
      </c>
      <c r="FN49" s="11">
        <f t="shared" si="143"/>
        <v>0</v>
      </c>
      <c r="FO49" s="11">
        <f t="shared" si="143"/>
        <v>0</v>
      </c>
      <c r="FP49" s="11">
        <f t="shared" si="143"/>
        <v>0</v>
      </c>
      <c r="FQ49" s="11">
        <f t="shared" si="143"/>
        <v>0</v>
      </c>
      <c r="FR49" s="11">
        <f t="shared" si="143"/>
        <v>0</v>
      </c>
      <c r="FS49" s="11">
        <f t="shared" si="143"/>
        <v>0</v>
      </c>
      <c r="FT49" s="11">
        <f t="shared" si="143"/>
        <v>0</v>
      </c>
      <c r="FU49" s="11">
        <f t="shared" si="143"/>
        <v>0</v>
      </c>
      <c r="FV49" s="11">
        <f t="shared" si="143"/>
        <v>0</v>
      </c>
      <c r="FW49" s="11">
        <f t="shared" si="143"/>
        <v>0</v>
      </c>
      <c r="FX49" s="11">
        <f t="shared" si="143"/>
        <v>0</v>
      </c>
      <c r="FY49" s="11">
        <f t="shared" si="143"/>
        <v>0</v>
      </c>
      <c r="FZ49" s="11">
        <f t="shared" si="143"/>
        <v>0</v>
      </c>
      <c r="GA49" s="11">
        <f t="shared" si="143"/>
        <v>0</v>
      </c>
      <c r="GB49" s="11">
        <f t="shared" si="143"/>
        <v>0</v>
      </c>
      <c r="GC49" s="11">
        <f t="shared" si="143"/>
        <v>75</v>
      </c>
      <c r="GD49" s="11">
        <f t="shared" si="143"/>
        <v>0</v>
      </c>
      <c r="GE49" s="11">
        <f t="shared" si="143"/>
        <v>0</v>
      </c>
      <c r="GF49" s="11">
        <f t="shared" si="143"/>
        <v>0</v>
      </c>
      <c r="GG49" s="11">
        <f t="shared" si="143"/>
        <v>0</v>
      </c>
      <c r="GH49" s="11">
        <f t="shared" si="143"/>
        <v>0</v>
      </c>
      <c r="GI49" s="11">
        <f t="shared" si="143"/>
        <v>0</v>
      </c>
      <c r="GJ49" s="11">
        <f t="shared" si="143"/>
        <v>0</v>
      </c>
      <c r="GK49" s="11">
        <f t="shared" si="143"/>
        <v>0</v>
      </c>
      <c r="GL49" s="11">
        <f t="shared" si="143"/>
        <v>0</v>
      </c>
      <c r="GM49" s="11">
        <f t="shared" si="143"/>
        <v>0</v>
      </c>
      <c r="GN49" s="11">
        <f t="shared" ref="GN49:IY49" si="144">(GN48/12)*9</f>
        <v>0</v>
      </c>
      <c r="GO49" s="11">
        <f t="shared" si="144"/>
        <v>0</v>
      </c>
      <c r="GP49" s="11">
        <f t="shared" si="144"/>
        <v>0</v>
      </c>
      <c r="GQ49" s="11">
        <f t="shared" si="144"/>
        <v>7.5</v>
      </c>
      <c r="GR49" s="11">
        <f t="shared" si="144"/>
        <v>0</v>
      </c>
      <c r="GS49" s="11">
        <f t="shared" si="144"/>
        <v>0</v>
      </c>
      <c r="GT49" s="11">
        <f t="shared" si="144"/>
        <v>0</v>
      </c>
      <c r="GU49" s="11">
        <f t="shared" si="144"/>
        <v>0</v>
      </c>
      <c r="GV49" s="11">
        <f t="shared" si="144"/>
        <v>75</v>
      </c>
      <c r="GW49" s="11">
        <f t="shared" si="144"/>
        <v>0</v>
      </c>
      <c r="GX49" s="11">
        <f t="shared" si="144"/>
        <v>0</v>
      </c>
      <c r="GY49" s="11">
        <f t="shared" si="144"/>
        <v>75</v>
      </c>
      <c r="GZ49" s="11">
        <f t="shared" si="144"/>
        <v>0</v>
      </c>
      <c r="HA49" s="11">
        <f t="shared" si="144"/>
        <v>0</v>
      </c>
      <c r="HB49" s="11">
        <f t="shared" si="144"/>
        <v>0</v>
      </c>
      <c r="HC49" s="11">
        <f t="shared" si="144"/>
        <v>0</v>
      </c>
      <c r="HD49" s="11">
        <f t="shared" si="144"/>
        <v>0</v>
      </c>
      <c r="HE49" s="11">
        <f t="shared" si="144"/>
        <v>0</v>
      </c>
      <c r="HF49" s="11">
        <f t="shared" si="144"/>
        <v>0</v>
      </c>
      <c r="HG49" s="11">
        <f t="shared" si="144"/>
        <v>0</v>
      </c>
      <c r="HH49" s="11">
        <f t="shared" si="144"/>
        <v>37.5</v>
      </c>
      <c r="HI49" s="11">
        <f t="shared" si="144"/>
        <v>0</v>
      </c>
      <c r="HJ49" s="11">
        <f t="shared" si="144"/>
        <v>600</v>
      </c>
      <c r="HK49" s="11">
        <f t="shared" si="144"/>
        <v>0</v>
      </c>
      <c r="HL49" s="11">
        <f t="shared" si="144"/>
        <v>0</v>
      </c>
      <c r="HM49" s="11">
        <f t="shared" si="144"/>
        <v>37.5</v>
      </c>
      <c r="HN49" s="11">
        <f t="shared" si="144"/>
        <v>0</v>
      </c>
      <c r="HO49" s="11">
        <f t="shared" si="144"/>
        <v>0</v>
      </c>
      <c r="HP49" s="11">
        <f t="shared" si="144"/>
        <v>0</v>
      </c>
      <c r="HQ49" s="11">
        <f t="shared" si="144"/>
        <v>0</v>
      </c>
      <c r="HR49" s="11">
        <f t="shared" si="144"/>
        <v>0</v>
      </c>
      <c r="HS49" s="11">
        <f t="shared" si="144"/>
        <v>0</v>
      </c>
      <c r="HT49" s="11">
        <f t="shared" si="144"/>
        <v>75</v>
      </c>
      <c r="HU49" s="11">
        <f t="shared" si="144"/>
        <v>0</v>
      </c>
      <c r="HV49" s="11">
        <f t="shared" si="144"/>
        <v>0</v>
      </c>
      <c r="HW49" s="11">
        <f t="shared" si="144"/>
        <v>0</v>
      </c>
      <c r="HX49" s="11">
        <f t="shared" si="144"/>
        <v>0</v>
      </c>
      <c r="HY49" s="11">
        <f t="shared" si="144"/>
        <v>0</v>
      </c>
      <c r="HZ49" s="11">
        <f t="shared" si="144"/>
        <v>0</v>
      </c>
      <c r="IA49" s="11">
        <f t="shared" si="144"/>
        <v>0</v>
      </c>
      <c r="IB49" s="11">
        <f t="shared" si="144"/>
        <v>0</v>
      </c>
      <c r="IC49" s="11">
        <f t="shared" si="144"/>
        <v>0</v>
      </c>
      <c r="ID49" s="11">
        <f t="shared" si="144"/>
        <v>0</v>
      </c>
      <c r="IE49" s="11">
        <f t="shared" si="144"/>
        <v>0</v>
      </c>
      <c r="IF49" s="11">
        <f t="shared" si="144"/>
        <v>37.5</v>
      </c>
      <c r="IG49" s="11">
        <f t="shared" si="144"/>
        <v>375</v>
      </c>
      <c r="IH49" s="11">
        <f t="shared" si="144"/>
        <v>0</v>
      </c>
      <c r="II49" s="11">
        <f t="shared" si="144"/>
        <v>0</v>
      </c>
      <c r="IJ49" s="11">
        <f t="shared" si="144"/>
        <v>0</v>
      </c>
      <c r="IK49" s="11">
        <f t="shared" si="144"/>
        <v>0</v>
      </c>
      <c r="IL49" s="11">
        <f t="shared" si="144"/>
        <v>0</v>
      </c>
      <c r="IM49" s="11">
        <f t="shared" si="144"/>
        <v>0</v>
      </c>
      <c r="IN49" s="11">
        <f t="shared" si="144"/>
        <v>0</v>
      </c>
      <c r="IO49" s="11">
        <f t="shared" si="144"/>
        <v>0</v>
      </c>
      <c r="IP49" s="11">
        <f t="shared" si="144"/>
        <v>0</v>
      </c>
      <c r="IQ49" s="11">
        <f t="shared" si="144"/>
        <v>0</v>
      </c>
      <c r="IR49" s="11">
        <f t="shared" si="144"/>
        <v>0</v>
      </c>
      <c r="IS49" s="11">
        <f t="shared" si="144"/>
        <v>0</v>
      </c>
      <c r="IT49" s="11">
        <f t="shared" si="144"/>
        <v>0</v>
      </c>
      <c r="IU49" s="11">
        <f t="shared" si="144"/>
        <v>0</v>
      </c>
      <c r="IV49" s="11">
        <f t="shared" si="144"/>
        <v>0</v>
      </c>
      <c r="IW49" s="11">
        <f t="shared" si="144"/>
        <v>0</v>
      </c>
      <c r="IX49" s="11">
        <f t="shared" si="144"/>
        <v>0</v>
      </c>
      <c r="IY49" s="11">
        <f t="shared" si="144"/>
        <v>0</v>
      </c>
      <c r="IZ49" s="11">
        <f t="shared" ref="IZ49:LK49" si="145">(IZ48/12)*9</f>
        <v>0</v>
      </c>
      <c r="JA49" s="11">
        <f t="shared" si="145"/>
        <v>0</v>
      </c>
      <c r="JB49" s="11">
        <f t="shared" si="145"/>
        <v>0</v>
      </c>
      <c r="JC49" s="11">
        <f t="shared" si="145"/>
        <v>0</v>
      </c>
      <c r="JD49" s="11">
        <f t="shared" si="145"/>
        <v>0</v>
      </c>
      <c r="JE49" s="11">
        <f t="shared" si="145"/>
        <v>0</v>
      </c>
      <c r="JF49" s="11">
        <f t="shared" si="145"/>
        <v>0</v>
      </c>
      <c r="JG49" s="11">
        <f t="shared" si="145"/>
        <v>0</v>
      </c>
      <c r="JH49" s="11">
        <f t="shared" si="145"/>
        <v>0</v>
      </c>
      <c r="JI49" s="11">
        <f t="shared" si="145"/>
        <v>0</v>
      </c>
      <c r="JJ49" s="11">
        <f t="shared" si="145"/>
        <v>0</v>
      </c>
      <c r="JK49" s="11">
        <f t="shared" si="145"/>
        <v>0</v>
      </c>
      <c r="JL49" s="11">
        <f t="shared" si="145"/>
        <v>0</v>
      </c>
      <c r="JM49" s="11">
        <f t="shared" si="145"/>
        <v>0</v>
      </c>
      <c r="JN49" s="11">
        <f t="shared" si="145"/>
        <v>0</v>
      </c>
      <c r="JO49" s="11">
        <f t="shared" si="145"/>
        <v>0</v>
      </c>
      <c r="JP49" s="11">
        <f t="shared" si="145"/>
        <v>0</v>
      </c>
      <c r="JQ49" s="11">
        <f t="shared" si="145"/>
        <v>0</v>
      </c>
      <c r="JR49" s="11">
        <f t="shared" si="145"/>
        <v>0</v>
      </c>
      <c r="JS49" s="11">
        <f t="shared" si="145"/>
        <v>0</v>
      </c>
      <c r="JT49" s="11">
        <f t="shared" si="145"/>
        <v>0</v>
      </c>
      <c r="JU49" s="11">
        <f t="shared" si="145"/>
        <v>0</v>
      </c>
      <c r="JV49" s="11">
        <f t="shared" si="145"/>
        <v>0</v>
      </c>
      <c r="JW49" s="11">
        <f t="shared" si="145"/>
        <v>3337.5</v>
      </c>
      <c r="JX49" s="11">
        <f t="shared" si="145"/>
        <v>900</v>
      </c>
      <c r="JY49" s="11">
        <f t="shared" si="145"/>
        <v>0</v>
      </c>
      <c r="JZ49" s="11">
        <f t="shared" si="145"/>
        <v>0</v>
      </c>
      <c r="KA49" s="11">
        <f t="shared" si="145"/>
        <v>0</v>
      </c>
      <c r="KB49" s="11">
        <f t="shared" si="145"/>
        <v>37.5</v>
      </c>
      <c r="KC49" s="11">
        <f t="shared" si="145"/>
        <v>0</v>
      </c>
      <c r="KD49" s="11">
        <f t="shared" si="145"/>
        <v>450</v>
      </c>
      <c r="KE49" s="11">
        <f t="shared" si="145"/>
        <v>0</v>
      </c>
      <c r="KF49" s="11">
        <f t="shared" si="145"/>
        <v>90</v>
      </c>
      <c r="KG49" s="11">
        <f t="shared" si="145"/>
        <v>225</v>
      </c>
      <c r="KH49" s="11">
        <f t="shared" si="145"/>
        <v>0</v>
      </c>
      <c r="KI49" s="11">
        <f t="shared" si="145"/>
        <v>0</v>
      </c>
      <c r="KJ49" s="11">
        <f t="shared" si="145"/>
        <v>1125</v>
      </c>
      <c r="KK49" s="11">
        <f t="shared" si="145"/>
        <v>0</v>
      </c>
      <c r="KL49" s="11">
        <f t="shared" si="145"/>
        <v>1125</v>
      </c>
      <c r="KM49" s="11">
        <f t="shared" si="145"/>
        <v>1125</v>
      </c>
      <c r="KN49" s="11">
        <f t="shared" si="145"/>
        <v>0</v>
      </c>
      <c r="KO49" s="11">
        <f t="shared" si="145"/>
        <v>600</v>
      </c>
      <c r="KP49" s="11">
        <f t="shared" si="145"/>
        <v>0</v>
      </c>
      <c r="KQ49" s="11">
        <f t="shared" si="145"/>
        <v>0</v>
      </c>
      <c r="KR49" s="11">
        <f t="shared" si="145"/>
        <v>150</v>
      </c>
      <c r="KS49" s="11">
        <f t="shared" si="145"/>
        <v>0</v>
      </c>
      <c r="KT49" s="11">
        <f t="shared" si="145"/>
        <v>0</v>
      </c>
      <c r="KU49" s="11">
        <f t="shared" si="145"/>
        <v>0</v>
      </c>
      <c r="KV49" s="11">
        <f t="shared" si="145"/>
        <v>0</v>
      </c>
      <c r="KW49" s="11">
        <f t="shared" si="145"/>
        <v>750</v>
      </c>
      <c r="KX49" s="11">
        <f t="shared" si="145"/>
        <v>0</v>
      </c>
      <c r="KY49" s="11">
        <f t="shared" si="145"/>
        <v>0</v>
      </c>
      <c r="KZ49" s="11">
        <f t="shared" si="145"/>
        <v>0</v>
      </c>
      <c r="LA49" s="11">
        <f t="shared" si="145"/>
        <v>0</v>
      </c>
      <c r="LB49" s="11">
        <f t="shared" si="145"/>
        <v>75</v>
      </c>
      <c r="LC49" s="11">
        <f t="shared" si="145"/>
        <v>720</v>
      </c>
      <c r="LD49" s="11">
        <f t="shared" si="145"/>
        <v>0</v>
      </c>
      <c r="LE49" s="11">
        <f t="shared" si="145"/>
        <v>75</v>
      </c>
      <c r="LF49" s="11">
        <f t="shared" si="145"/>
        <v>900</v>
      </c>
      <c r="LG49" s="11">
        <f t="shared" si="145"/>
        <v>2250</v>
      </c>
      <c r="LH49" s="11">
        <f t="shared" si="145"/>
        <v>0</v>
      </c>
      <c r="LI49" s="11">
        <f t="shared" si="145"/>
        <v>1500</v>
      </c>
      <c r="LJ49" s="11">
        <f t="shared" si="145"/>
        <v>1500</v>
      </c>
      <c r="LK49" s="11">
        <f t="shared" si="145"/>
        <v>37.5</v>
      </c>
      <c r="LL49" s="11">
        <f t="shared" ref="LL49:MG49" si="146">(LL48/12)*9</f>
        <v>2250</v>
      </c>
      <c r="LM49" s="11">
        <f t="shared" si="146"/>
        <v>0</v>
      </c>
      <c r="LN49" s="11">
        <f t="shared" si="146"/>
        <v>900</v>
      </c>
      <c r="LO49" s="11">
        <f t="shared" si="146"/>
        <v>75</v>
      </c>
      <c r="LP49" s="11">
        <f t="shared" si="146"/>
        <v>0</v>
      </c>
      <c r="LQ49" s="11">
        <f t="shared" si="146"/>
        <v>150</v>
      </c>
      <c r="LR49" s="11">
        <f t="shared" si="146"/>
        <v>37.5</v>
      </c>
      <c r="LS49" s="11">
        <f t="shared" si="146"/>
        <v>0</v>
      </c>
      <c r="LT49" s="11">
        <f t="shared" si="146"/>
        <v>225</v>
      </c>
      <c r="LU49" s="11">
        <f t="shared" si="146"/>
        <v>0</v>
      </c>
      <c r="LV49" s="11">
        <f t="shared" si="146"/>
        <v>3750</v>
      </c>
      <c r="LW49" s="11">
        <f t="shared" si="146"/>
        <v>0</v>
      </c>
      <c r="LX49" s="11">
        <f t="shared" si="146"/>
        <v>3150</v>
      </c>
      <c r="LY49" s="11">
        <f t="shared" si="146"/>
        <v>375</v>
      </c>
      <c r="LZ49" s="11">
        <f t="shared" si="146"/>
        <v>0</v>
      </c>
      <c r="MA49" s="11">
        <f t="shared" si="146"/>
        <v>2250</v>
      </c>
      <c r="MB49" s="11">
        <f t="shared" si="146"/>
        <v>75</v>
      </c>
      <c r="MC49" s="11">
        <f t="shared" si="146"/>
        <v>225</v>
      </c>
      <c r="MD49" s="11">
        <f t="shared" si="146"/>
        <v>37.5</v>
      </c>
      <c r="ME49" s="11">
        <f t="shared" si="146"/>
        <v>1500</v>
      </c>
      <c r="MF49" s="11">
        <f t="shared" si="146"/>
        <v>3000</v>
      </c>
      <c r="MG49" s="11">
        <f t="shared" si="146"/>
        <v>375</v>
      </c>
      <c r="MH49" s="11">
        <f t="shared" si="6"/>
        <v>59066.25</v>
      </c>
    </row>
    <row r="50" spans="1:346" ht="24.95" hidden="1" customHeight="1" x14ac:dyDescent="0.25">
      <c r="A50" s="14">
        <v>24.7</v>
      </c>
      <c r="B50" s="1" t="s">
        <v>368</v>
      </c>
      <c r="C50" s="10">
        <v>210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>
        <v>2000</v>
      </c>
      <c r="AD50" s="10"/>
      <c r="AE50" s="10"/>
      <c r="AF50" s="10"/>
      <c r="AG50" s="10"/>
      <c r="AH50" s="10"/>
      <c r="AI50" s="10">
        <v>50</v>
      </c>
      <c r="AJ50" s="10">
        <v>500</v>
      </c>
      <c r="AK50" s="10"/>
      <c r="AL50" s="10">
        <v>200</v>
      </c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>
        <v>100</v>
      </c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>
        <v>20</v>
      </c>
      <c r="DW50" s="10"/>
      <c r="DX50" s="10"/>
      <c r="DY50" s="10">
        <v>5</v>
      </c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>
        <v>20</v>
      </c>
      <c r="EM50" s="10"/>
      <c r="EN50" s="10"/>
      <c r="EO50" s="10"/>
      <c r="EP50" s="10"/>
      <c r="EQ50" s="10"/>
      <c r="ER50" s="10">
        <v>50</v>
      </c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>
        <v>50</v>
      </c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>
        <v>10</v>
      </c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>
        <v>0</v>
      </c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>
        <v>0</v>
      </c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>
        <v>200</v>
      </c>
      <c r="JW50" s="10">
        <v>140</v>
      </c>
      <c r="JX50" s="10"/>
      <c r="JY50" s="10"/>
      <c r="JZ50" s="10"/>
      <c r="KA50" s="10">
        <v>0</v>
      </c>
      <c r="KB50" s="10">
        <v>50</v>
      </c>
      <c r="KC50" s="10"/>
      <c r="KD50" s="10"/>
      <c r="KE50" s="10"/>
      <c r="KF50" s="10">
        <v>870</v>
      </c>
      <c r="KG50" s="10"/>
      <c r="KH50" s="10"/>
      <c r="KI50" s="10"/>
      <c r="KJ50" s="10"/>
      <c r="KK50" s="10"/>
      <c r="KL50" s="10"/>
      <c r="KM50" s="10">
        <v>2000</v>
      </c>
      <c r="KN50" s="10"/>
      <c r="KO50" s="10"/>
      <c r="KP50" s="10"/>
      <c r="KQ50" s="10"/>
      <c r="KR50" s="10">
        <v>100</v>
      </c>
      <c r="KS50" s="10">
        <v>500</v>
      </c>
      <c r="KT50" s="10"/>
      <c r="KU50" s="10">
        <v>200</v>
      </c>
      <c r="KV50" s="10"/>
      <c r="KW50" s="10"/>
      <c r="KX50" s="10"/>
      <c r="KY50" s="10"/>
      <c r="KZ50" s="10"/>
      <c r="LA50" s="10"/>
      <c r="LB50" s="10"/>
      <c r="LC50" s="10">
        <v>180</v>
      </c>
      <c r="LD50" s="10"/>
      <c r="LE50" s="10">
        <v>100</v>
      </c>
      <c r="LF50" s="10">
        <v>850</v>
      </c>
      <c r="LG50" s="10">
        <v>1000</v>
      </c>
      <c r="LH50" s="10"/>
      <c r="LI50" s="10"/>
      <c r="LJ50" s="10"/>
      <c r="LK50" s="10"/>
      <c r="LL50" s="10"/>
      <c r="LM50" s="10"/>
      <c r="LN50" s="10">
        <v>100</v>
      </c>
      <c r="LO50" s="10">
        <v>100</v>
      </c>
      <c r="LP50" s="10"/>
      <c r="LQ50" s="10"/>
      <c r="LR50" s="10">
        <v>50</v>
      </c>
      <c r="LS50" s="10"/>
      <c r="LT50" s="10">
        <v>250</v>
      </c>
      <c r="LU50" s="10"/>
      <c r="LV50" s="10">
        <v>0</v>
      </c>
      <c r="LW50" s="10"/>
      <c r="LX50" s="10">
        <v>200</v>
      </c>
      <c r="LY50" s="10">
        <v>1000</v>
      </c>
      <c r="LZ50" s="10"/>
      <c r="MA50" s="10"/>
      <c r="MB50" s="10">
        <v>100</v>
      </c>
      <c r="MC50" s="10">
        <v>300</v>
      </c>
      <c r="MD50" s="10"/>
      <c r="ME50" s="10"/>
      <c r="MF50" s="10">
        <v>600</v>
      </c>
      <c r="MG50" s="10"/>
      <c r="MH50" s="10">
        <f t="shared" si="6"/>
        <v>12105</v>
      </c>
    </row>
    <row r="51" spans="1:346" s="7" customFormat="1" ht="24.95" hidden="1" customHeight="1" x14ac:dyDescent="0.25">
      <c r="A51" s="13">
        <v>25.2</v>
      </c>
      <c r="B51" s="6" t="s">
        <v>368</v>
      </c>
      <c r="C51" s="11">
        <f>(C50/12)*9</f>
        <v>157.5</v>
      </c>
      <c r="D51" s="11">
        <f t="shared" ref="D51:BO51" si="147">(D50/12)*9</f>
        <v>0</v>
      </c>
      <c r="E51" s="11">
        <f t="shared" si="147"/>
        <v>0</v>
      </c>
      <c r="F51" s="11">
        <f t="shared" si="147"/>
        <v>0</v>
      </c>
      <c r="G51" s="11">
        <f t="shared" si="147"/>
        <v>0</v>
      </c>
      <c r="H51" s="11">
        <f t="shared" si="147"/>
        <v>0</v>
      </c>
      <c r="I51" s="11">
        <f t="shared" si="147"/>
        <v>0</v>
      </c>
      <c r="J51" s="11">
        <f t="shared" si="147"/>
        <v>0</v>
      </c>
      <c r="K51" s="11">
        <f t="shared" si="147"/>
        <v>0</v>
      </c>
      <c r="L51" s="11">
        <f t="shared" si="147"/>
        <v>0</v>
      </c>
      <c r="M51" s="11">
        <f t="shared" si="147"/>
        <v>0</v>
      </c>
      <c r="N51" s="11">
        <f t="shared" si="147"/>
        <v>0</v>
      </c>
      <c r="O51" s="11">
        <f t="shared" si="147"/>
        <v>0</v>
      </c>
      <c r="P51" s="11">
        <f t="shared" si="147"/>
        <v>0</v>
      </c>
      <c r="Q51" s="11">
        <f t="shared" si="147"/>
        <v>0</v>
      </c>
      <c r="R51" s="11">
        <f t="shared" si="147"/>
        <v>0</v>
      </c>
      <c r="S51" s="11">
        <f t="shared" si="147"/>
        <v>0</v>
      </c>
      <c r="T51" s="11">
        <f t="shared" si="147"/>
        <v>0</v>
      </c>
      <c r="U51" s="11">
        <f t="shared" si="147"/>
        <v>0</v>
      </c>
      <c r="V51" s="11">
        <f t="shared" si="147"/>
        <v>0</v>
      </c>
      <c r="W51" s="11">
        <f t="shared" si="147"/>
        <v>0</v>
      </c>
      <c r="X51" s="11">
        <f t="shared" si="147"/>
        <v>0</v>
      </c>
      <c r="Y51" s="11">
        <f t="shared" si="147"/>
        <v>0</v>
      </c>
      <c r="Z51" s="11">
        <f t="shared" si="147"/>
        <v>0</v>
      </c>
      <c r="AA51" s="11">
        <f t="shared" si="147"/>
        <v>0</v>
      </c>
      <c r="AB51" s="11">
        <f t="shared" si="147"/>
        <v>0</v>
      </c>
      <c r="AC51" s="11">
        <f t="shared" si="147"/>
        <v>1500</v>
      </c>
      <c r="AD51" s="11">
        <f t="shared" si="147"/>
        <v>0</v>
      </c>
      <c r="AE51" s="11">
        <f t="shared" si="147"/>
        <v>0</v>
      </c>
      <c r="AF51" s="11">
        <f t="shared" si="147"/>
        <v>0</v>
      </c>
      <c r="AG51" s="11">
        <f t="shared" si="147"/>
        <v>0</v>
      </c>
      <c r="AH51" s="11">
        <f t="shared" si="147"/>
        <v>0</v>
      </c>
      <c r="AI51" s="11">
        <f t="shared" si="147"/>
        <v>37.5</v>
      </c>
      <c r="AJ51" s="11">
        <f t="shared" si="147"/>
        <v>375</v>
      </c>
      <c r="AK51" s="11">
        <f t="shared" si="147"/>
        <v>0</v>
      </c>
      <c r="AL51" s="11">
        <f t="shared" si="147"/>
        <v>150</v>
      </c>
      <c r="AM51" s="11">
        <f t="shared" si="147"/>
        <v>0</v>
      </c>
      <c r="AN51" s="11">
        <f t="shared" si="147"/>
        <v>0</v>
      </c>
      <c r="AO51" s="11">
        <f t="shared" si="147"/>
        <v>0</v>
      </c>
      <c r="AP51" s="11">
        <f t="shared" si="147"/>
        <v>0</v>
      </c>
      <c r="AQ51" s="11">
        <f t="shared" si="147"/>
        <v>0</v>
      </c>
      <c r="AR51" s="11">
        <f t="shared" si="147"/>
        <v>0</v>
      </c>
      <c r="AS51" s="11">
        <f t="shared" si="147"/>
        <v>0</v>
      </c>
      <c r="AT51" s="11">
        <f t="shared" si="147"/>
        <v>0</v>
      </c>
      <c r="AU51" s="11">
        <f t="shared" si="147"/>
        <v>0</v>
      </c>
      <c r="AV51" s="11">
        <f t="shared" si="147"/>
        <v>0</v>
      </c>
      <c r="AW51" s="11">
        <f t="shared" si="147"/>
        <v>0</v>
      </c>
      <c r="AX51" s="11">
        <f t="shared" si="147"/>
        <v>0</v>
      </c>
      <c r="AY51" s="11">
        <f t="shared" si="147"/>
        <v>0</v>
      </c>
      <c r="AZ51" s="11">
        <f t="shared" si="147"/>
        <v>0</v>
      </c>
      <c r="BA51" s="11">
        <f t="shared" si="147"/>
        <v>0</v>
      </c>
      <c r="BB51" s="11">
        <f t="shared" si="147"/>
        <v>0</v>
      </c>
      <c r="BC51" s="11">
        <f t="shared" si="147"/>
        <v>0</v>
      </c>
      <c r="BD51" s="11">
        <f t="shared" si="147"/>
        <v>0</v>
      </c>
      <c r="BE51" s="11">
        <f t="shared" si="147"/>
        <v>0</v>
      </c>
      <c r="BF51" s="11">
        <f t="shared" si="147"/>
        <v>0</v>
      </c>
      <c r="BG51" s="11">
        <f t="shared" si="147"/>
        <v>0</v>
      </c>
      <c r="BH51" s="11">
        <f t="shared" si="147"/>
        <v>0</v>
      </c>
      <c r="BI51" s="11">
        <f t="shared" si="147"/>
        <v>0</v>
      </c>
      <c r="BJ51" s="11">
        <f t="shared" si="147"/>
        <v>0</v>
      </c>
      <c r="BK51" s="11">
        <f t="shared" si="147"/>
        <v>0</v>
      </c>
      <c r="BL51" s="11">
        <f t="shared" si="147"/>
        <v>0</v>
      </c>
      <c r="BM51" s="11">
        <f t="shared" si="147"/>
        <v>0</v>
      </c>
      <c r="BN51" s="11">
        <f t="shared" si="147"/>
        <v>0</v>
      </c>
      <c r="BO51" s="11">
        <f t="shared" si="147"/>
        <v>0</v>
      </c>
      <c r="BP51" s="11">
        <f t="shared" ref="BP51:EA51" si="148">(BP50/12)*9</f>
        <v>0</v>
      </c>
      <c r="BQ51" s="11">
        <f t="shared" si="148"/>
        <v>0</v>
      </c>
      <c r="BR51" s="11">
        <f t="shared" si="148"/>
        <v>0</v>
      </c>
      <c r="BS51" s="11">
        <f t="shared" si="148"/>
        <v>0</v>
      </c>
      <c r="BT51" s="11">
        <f t="shared" si="148"/>
        <v>0</v>
      </c>
      <c r="BU51" s="11">
        <f t="shared" si="148"/>
        <v>0</v>
      </c>
      <c r="BV51" s="11">
        <f t="shared" si="148"/>
        <v>0</v>
      </c>
      <c r="BW51" s="11">
        <f t="shared" si="148"/>
        <v>0</v>
      </c>
      <c r="BX51" s="11">
        <f t="shared" si="148"/>
        <v>0</v>
      </c>
      <c r="BY51" s="11">
        <f t="shared" si="148"/>
        <v>0</v>
      </c>
      <c r="BZ51" s="11">
        <f t="shared" si="148"/>
        <v>0</v>
      </c>
      <c r="CA51" s="11">
        <f t="shared" si="148"/>
        <v>0</v>
      </c>
      <c r="CB51" s="11">
        <f t="shared" si="148"/>
        <v>0</v>
      </c>
      <c r="CC51" s="11">
        <f t="shared" si="148"/>
        <v>0</v>
      </c>
      <c r="CD51" s="11">
        <f t="shared" si="148"/>
        <v>75</v>
      </c>
      <c r="CE51" s="11">
        <f t="shared" si="148"/>
        <v>0</v>
      </c>
      <c r="CF51" s="11">
        <f t="shared" si="148"/>
        <v>0</v>
      </c>
      <c r="CG51" s="11">
        <f t="shared" si="148"/>
        <v>0</v>
      </c>
      <c r="CH51" s="11">
        <f t="shared" si="148"/>
        <v>0</v>
      </c>
      <c r="CI51" s="11">
        <f t="shared" si="148"/>
        <v>0</v>
      </c>
      <c r="CJ51" s="11">
        <f t="shared" si="148"/>
        <v>0</v>
      </c>
      <c r="CK51" s="11">
        <f t="shared" si="148"/>
        <v>0</v>
      </c>
      <c r="CL51" s="11">
        <f t="shared" si="148"/>
        <v>0</v>
      </c>
      <c r="CM51" s="11">
        <f t="shared" si="148"/>
        <v>0</v>
      </c>
      <c r="CN51" s="11">
        <f t="shared" si="148"/>
        <v>0</v>
      </c>
      <c r="CO51" s="11">
        <f t="shared" si="148"/>
        <v>0</v>
      </c>
      <c r="CP51" s="11">
        <f t="shared" si="148"/>
        <v>0</v>
      </c>
      <c r="CQ51" s="11">
        <f t="shared" si="148"/>
        <v>0</v>
      </c>
      <c r="CR51" s="11">
        <f t="shared" si="148"/>
        <v>0</v>
      </c>
      <c r="CS51" s="11">
        <f t="shared" si="148"/>
        <v>0</v>
      </c>
      <c r="CT51" s="11">
        <f t="shared" si="148"/>
        <v>0</v>
      </c>
      <c r="CU51" s="11">
        <f t="shared" si="148"/>
        <v>0</v>
      </c>
      <c r="CV51" s="11">
        <f t="shared" si="148"/>
        <v>0</v>
      </c>
      <c r="CW51" s="11">
        <f t="shared" si="148"/>
        <v>0</v>
      </c>
      <c r="CX51" s="11">
        <f t="shared" si="148"/>
        <v>0</v>
      </c>
      <c r="CY51" s="11">
        <f t="shared" si="148"/>
        <v>0</v>
      </c>
      <c r="CZ51" s="11">
        <f t="shared" si="148"/>
        <v>0</v>
      </c>
      <c r="DA51" s="11">
        <f t="shared" si="148"/>
        <v>0</v>
      </c>
      <c r="DB51" s="11">
        <f t="shared" si="148"/>
        <v>0</v>
      </c>
      <c r="DC51" s="11">
        <f t="shared" si="148"/>
        <v>0</v>
      </c>
      <c r="DD51" s="11">
        <f t="shared" si="148"/>
        <v>0</v>
      </c>
      <c r="DE51" s="11">
        <f t="shared" si="148"/>
        <v>0</v>
      </c>
      <c r="DF51" s="11">
        <f t="shared" si="148"/>
        <v>0</v>
      </c>
      <c r="DG51" s="11">
        <f t="shared" si="148"/>
        <v>0</v>
      </c>
      <c r="DH51" s="11">
        <f t="shared" si="148"/>
        <v>0</v>
      </c>
      <c r="DI51" s="11">
        <f t="shared" si="148"/>
        <v>0</v>
      </c>
      <c r="DJ51" s="11">
        <f t="shared" si="148"/>
        <v>0</v>
      </c>
      <c r="DK51" s="11">
        <f t="shared" si="148"/>
        <v>0</v>
      </c>
      <c r="DL51" s="11">
        <f t="shared" si="148"/>
        <v>0</v>
      </c>
      <c r="DM51" s="11">
        <f t="shared" si="148"/>
        <v>0</v>
      </c>
      <c r="DN51" s="11">
        <f t="shared" si="148"/>
        <v>0</v>
      </c>
      <c r="DO51" s="11">
        <f t="shared" si="148"/>
        <v>0</v>
      </c>
      <c r="DP51" s="11">
        <f t="shared" si="148"/>
        <v>0</v>
      </c>
      <c r="DQ51" s="11">
        <f t="shared" si="148"/>
        <v>0</v>
      </c>
      <c r="DR51" s="11">
        <f t="shared" si="148"/>
        <v>0</v>
      </c>
      <c r="DS51" s="11">
        <f t="shared" si="148"/>
        <v>0</v>
      </c>
      <c r="DT51" s="11">
        <f t="shared" si="148"/>
        <v>0</v>
      </c>
      <c r="DU51" s="11">
        <f t="shared" si="148"/>
        <v>0</v>
      </c>
      <c r="DV51" s="11">
        <f t="shared" si="148"/>
        <v>15</v>
      </c>
      <c r="DW51" s="11">
        <f t="shared" si="148"/>
        <v>0</v>
      </c>
      <c r="DX51" s="11">
        <f t="shared" si="148"/>
        <v>0</v>
      </c>
      <c r="DY51" s="11">
        <f t="shared" si="148"/>
        <v>3.75</v>
      </c>
      <c r="DZ51" s="11">
        <f t="shared" si="148"/>
        <v>0</v>
      </c>
      <c r="EA51" s="11">
        <f t="shared" si="148"/>
        <v>0</v>
      </c>
      <c r="EB51" s="11">
        <f t="shared" ref="EB51:GM51" si="149">(EB50/12)*9</f>
        <v>0</v>
      </c>
      <c r="EC51" s="11">
        <f t="shared" si="149"/>
        <v>0</v>
      </c>
      <c r="ED51" s="11">
        <f t="shared" si="149"/>
        <v>0</v>
      </c>
      <c r="EE51" s="11">
        <f t="shared" si="149"/>
        <v>0</v>
      </c>
      <c r="EF51" s="11">
        <f t="shared" si="149"/>
        <v>0</v>
      </c>
      <c r="EG51" s="11">
        <f t="shared" si="149"/>
        <v>0</v>
      </c>
      <c r="EH51" s="11">
        <f t="shared" si="149"/>
        <v>0</v>
      </c>
      <c r="EI51" s="11">
        <f t="shared" si="149"/>
        <v>0</v>
      </c>
      <c r="EJ51" s="11">
        <f t="shared" si="149"/>
        <v>0</v>
      </c>
      <c r="EK51" s="11">
        <f t="shared" si="149"/>
        <v>0</v>
      </c>
      <c r="EL51" s="11">
        <f t="shared" si="149"/>
        <v>15</v>
      </c>
      <c r="EM51" s="11">
        <f t="shared" si="149"/>
        <v>0</v>
      </c>
      <c r="EN51" s="11">
        <f t="shared" si="149"/>
        <v>0</v>
      </c>
      <c r="EO51" s="11">
        <f t="shared" si="149"/>
        <v>0</v>
      </c>
      <c r="EP51" s="11">
        <f t="shared" si="149"/>
        <v>0</v>
      </c>
      <c r="EQ51" s="11">
        <f t="shared" si="149"/>
        <v>0</v>
      </c>
      <c r="ER51" s="11">
        <f t="shared" si="149"/>
        <v>37.5</v>
      </c>
      <c r="ES51" s="11">
        <f t="shared" si="149"/>
        <v>0</v>
      </c>
      <c r="ET51" s="11">
        <f t="shared" si="149"/>
        <v>0</v>
      </c>
      <c r="EU51" s="11">
        <f t="shared" si="149"/>
        <v>0</v>
      </c>
      <c r="EV51" s="11">
        <f t="shared" si="149"/>
        <v>0</v>
      </c>
      <c r="EW51" s="11">
        <f t="shared" si="149"/>
        <v>0</v>
      </c>
      <c r="EX51" s="11">
        <f t="shared" si="149"/>
        <v>0</v>
      </c>
      <c r="EY51" s="11">
        <f t="shared" si="149"/>
        <v>0</v>
      </c>
      <c r="EZ51" s="11">
        <f t="shared" si="149"/>
        <v>0</v>
      </c>
      <c r="FA51" s="11">
        <f t="shared" si="149"/>
        <v>0</v>
      </c>
      <c r="FB51" s="11">
        <f t="shared" si="149"/>
        <v>0</v>
      </c>
      <c r="FC51" s="11">
        <f t="shared" si="149"/>
        <v>37.5</v>
      </c>
      <c r="FD51" s="11">
        <f t="shared" si="149"/>
        <v>0</v>
      </c>
      <c r="FE51" s="11">
        <f t="shared" si="149"/>
        <v>0</v>
      </c>
      <c r="FF51" s="11">
        <f t="shared" si="149"/>
        <v>0</v>
      </c>
      <c r="FG51" s="11">
        <f t="shared" si="149"/>
        <v>0</v>
      </c>
      <c r="FH51" s="11">
        <f t="shared" si="149"/>
        <v>0</v>
      </c>
      <c r="FI51" s="11">
        <f t="shared" si="149"/>
        <v>0</v>
      </c>
      <c r="FJ51" s="11">
        <f t="shared" si="149"/>
        <v>0</v>
      </c>
      <c r="FK51" s="11">
        <f t="shared" si="149"/>
        <v>0</v>
      </c>
      <c r="FL51" s="11">
        <f t="shared" si="149"/>
        <v>0</v>
      </c>
      <c r="FM51" s="11">
        <f t="shared" si="149"/>
        <v>0</v>
      </c>
      <c r="FN51" s="11">
        <f t="shared" si="149"/>
        <v>0</v>
      </c>
      <c r="FO51" s="11">
        <f t="shared" si="149"/>
        <v>0</v>
      </c>
      <c r="FP51" s="11">
        <f t="shared" si="149"/>
        <v>0</v>
      </c>
      <c r="FQ51" s="11">
        <f t="shared" si="149"/>
        <v>0</v>
      </c>
      <c r="FR51" s="11">
        <f t="shared" si="149"/>
        <v>0</v>
      </c>
      <c r="FS51" s="11">
        <f t="shared" si="149"/>
        <v>0</v>
      </c>
      <c r="FT51" s="11">
        <f t="shared" si="149"/>
        <v>0</v>
      </c>
      <c r="FU51" s="11">
        <f t="shared" si="149"/>
        <v>0</v>
      </c>
      <c r="FV51" s="11">
        <f t="shared" si="149"/>
        <v>0</v>
      </c>
      <c r="FW51" s="11">
        <f t="shared" si="149"/>
        <v>0</v>
      </c>
      <c r="FX51" s="11">
        <f t="shared" si="149"/>
        <v>0</v>
      </c>
      <c r="FY51" s="11">
        <f t="shared" si="149"/>
        <v>0</v>
      </c>
      <c r="FZ51" s="11">
        <f t="shared" si="149"/>
        <v>0</v>
      </c>
      <c r="GA51" s="11">
        <f t="shared" si="149"/>
        <v>0</v>
      </c>
      <c r="GB51" s="11">
        <f t="shared" si="149"/>
        <v>0</v>
      </c>
      <c r="GC51" s="11">
        <f t="shared" si="149"/>
        <v>0</v>
      </c>
      <c r="GD51" s="11">
        <f t="shared" si="149"/>
        <v>0</v>
      </c>
      <c r="GE51" s="11">
        <f t="shared" si="149"/>
        <v>0</v>
      </c>
      <c r="GF51" s="11">
        <f t="shared" si="149"/>
        <v>0</v>
      </c>
      <c r="GG51" s="11">
        <f t="shared" si="149"/>
        <v>0</v>
      </c>
      <c r="GH51" s="11">
        <f t="shared" si="149"/>
        <v>0</v>
      </c>
      <c r="GI51" s="11">
        <f t="shared" si="149"/>
        <v>0</v>
      </c>
      <c r="GJ51" s="11">
        <f t="shared" si="149"/>
        <v>0</v>
      </c>
      <c r="GK51" s="11">
        <f t="shared" si="149"/>
        <v>0</v>
      </c>
      <c r="GL51" s="11">
        <f t="shared" si="149"/>
        <v>0</v>
      </c>
      <c r="GM51" s="11">
        <f t="shared" si="149"/>
        <v>0</v>
      </c>
      <c r="GN51" s="11">
        <f t="shared" ref="GN51:IY51" si="150">(GN50/12)*9</f>
        <v>0</v>
      </c>
      <c r="GO51" s="11">
        <f t="shared" si="150"/>
        <v>0</v>
      </c>
      <c r="GP51" s="11">
        <f t="shared" si="150"/>
        <v>0</v>
      </c>
      <c r="GQ51" s="11">
        <f t="shared" si="150"/>
        <v>7.5</v>
      </c>
      <c r="GR51" s="11">
        <f t="shared" si="150"/>
        <v>0</v>
      </c>
      <c r="GS51" s="11">
        <f t="shared" si="150"/>
        <v>0</v>
      </c>
      <c r="GT51" s="11">
        <f t="shared" si="150"/>
        <v>0</v>
      </c>
      <c r="GU51" s="11">
        <f t="shared" si="150"/>
        <v>0</v>
      </c>
      <c r="GV51" s="11">
        <f t="shared" si="150"/>
        <v>0</v>
      </c>
      <c r="GW51" s="11">
        <f t="shared" si="150"/>
        <v>0</v>
      </c>
      <c r="GX51" s="11">
        <f t="shared" si="150"/>
        <v>0</v>
      </c>
      <c r="GY51" s="11">
        <f t="shared" si="150"/>
        <v>0</v>
      </c>
      <c r="GZ51" s="11">
        <f t="shared" si="150"/>
        <v>0</v>
      </c>
      <c r="HA51" s="11">
        <f t="shared" si="150"/>
        <v>0</v>
      </c>
      <c r="HB51" s="11">
        <f t="shared" si="150"/>
        <v>0</v>
      </c>
      <c r="HC51" s="11">
        <f t="shared" si="150"/>
        <v>0</v>
      </c>
      <c r="HD51" s="11">
        <f t="shared" si="150"/>
        <v>0</v>
      </c>
      <c r="HE51" s="11">
        <f t="shared" si="150"/>
        <v>0</v>
      </c>
      <c r="HF51" s="11">
        <f t="shared" si="150"/>
        <v>0</v>
      </c>
      <c r="HG51" s="11">
        <f t="shared" si="150"/>
        <v>0</v>
      </c>
      <c r="HH51" s="11">
        <f t="shared" si="150"/>
        <v>0</v>
      </c>
      <c r="HI51" s="11">
        <f t="shared" si="150"/>
        <v>0</v>
      </c>
      <c r="HJ51" s="11">
        <f t="shared" si="150"/>
        <v>0</v>
      </c>
      <c r="HK51" s="11">
        <f t="shared" si="150"/>
        <v>0</v>
      </c>
      <c r="HL51" s="11">
        <f t="shared" si="150"/>
        <v>0</v>
      </c>
      <c r="HM51" s="11">
        <f t="shared" si="150"/>
        <v>0</v>
      </c>
      <c r="HN51" s="11">
        <f t="shared" si="150"/>
        <v>0</v>
      </c>
      <c r="HO51" s="11">
        <f t="shared" si="150"/>
        <v>0</v>
      </c>
      <c r="HP51" s="11">
        <f t="shared" si="150"/>
        <v>0</v>
      </c>
      <c r="HQ51" s="11">
        <f t="shared" si="150"/>
        <v>0</v>
      </c>
      <c r="HR51" s="11">
        <f t="shared" si="150"/>
        <v>0</v>
      </c>
      <c r="HS51" s="11">
        <f t="shared" si="150"/>
        <v>0</v>
      </c>
      <c r="HT51" s="11">
        <f t="shared" si="150"/>
        <v>0</v>
      </c>
      <c r="HU51" s="11">
        <f t="shared" si="150"/>
        <v>0</v>
      </c>
      <c r="HV51" s="11">
        <f t="shared" si="150"/>
        <v>0</v>
      </c>
      <c r="HW51" s="11">
        <f t="shared" si="150"/>
        <v>0</v>
      </c>
      <c r="HX51" s="11">
        <f t="shared" si="150"/>
        <v>0</v>
      </c>
      <c r="HY51" s="11">
        <f t="shared" si="150"/>
        <v>0</v>
      </c>
      <c r="HZ51" s="11">
        <f t="shared" si="150"/>
        <v>0</v>
      </c>
      <c r="IA51" s="11">
        <f t="shared" si="150"/>
        <v>0</v>
      </c>
      <c r="IB51" s="11">
        <f t="shared" si="150"/>
        <v>0</v>
      </c>
      <c r="IC51" s="11">
        <f t="shared" si="150"/>
        <v>0</v>
      </c>
      <c r="ID51" s="11">
        <f t="shared" si="150"/>
        <v>0</v>
      </c>
      <c r="IE51" s="11">
        <f t="shared" si="150"/>
        <v>0</v>
      </c>
      <c r="IF51" s="11">
        <f t="shared" si="150"/>
        <v>0</v>
      </c>
      <c r="IG51" s="11">
        <f t="shared" si="150"/>
        <v>0</v>
      </c>
      <c r="IH51" s="11">
        <f t="shared" si="150"/>
        <v>0</v>
      </c>
      <c r="II51" s="11">
        <f t="shared" si="150"/>
        <v>0</v>
      </c>
      <c r="IJ51" s="11">
        <f t="shared" si="150"/>
        <v>0</v>
      </c>
      <c r="IK51" s="11">
        <f t="shared" si="150"/>
        <v>0</v>
      </c>
      <c r="IL51" s="11">
        <f t="shared" si="150"/>
        <v>0</v>
      </c>
      <c r="IM51" s="11">
        <f t="shared" si="150"/>
        <v>0</v>
      </c>
      <c r="IN51" s="11">
        <f t="shared" si="150"/>
        <v>0</v>
      </c>
      <c r="IO51" s="11">
        <f t="shared" si="150"/>
        <v>0</v>
      </c>
      <c r="IP51" s="11">
        <f t="shared" si="150"/>
        <v>0</v>
      </c>
      <c r="IQ51" s="11">
        <f t="shared" si="150"/>
        <v>0</v>
      </c>
      <c r="IR51" s="11">
        <f t="shared" si="150"/>
        <v>0</v>
      </c>
      <c r="IS51" s="11">
        <f t="shared" si="150"/>
        <v>0</v>
      </c>
      <c r="IT51" s="11">
        <f t="shared" si="150"/>
        <v>0</v>
      </c>
      <c r="IU51" s="11">
        <f t="shared" si="150"/>
        <v>0</v>
      </c>
      <c r="IV51" s="11">
        <f t="shared" si="150"/>
        <v>0</v>
      </c>
      <c r="IW51" s="11">
        <f t="shared" si="150"/>
        <v>0</v>
      </c>
      <c r="IX51" s="11">
        <f t="shared" si="150"/>
        <v>0</v>
      </c>
      <c r="IY51" s="11">
        <f t="shared" si="150"/>
        <v>0</v>
      </c>
      <c r="IZ51" s="11">
        <f t="shared" ref="IZ51:LK51" si="151">(IZ50/12)*9</f>
        <v>0</v>
      </c>
      <c r="JA51" s="11">
        <f t="shared" si="151"/>
        <v>0</v>
      </c>
      <c r="JB51" s="11">
        <f t="shared" si="151"/>
        <v>0</v>
      </c>
      <c r="JC51" s="11">
        <f t="shared" si="151"/>
        <v>0</v>
      </c>
      <c r="JD51" s="11">
        <f t="shared" si="151"/>
        <v>0</v>
      </c>
      <c r="JE51" s="11">
        <f t="shared" si="151"/>
        <v>0</v>
      </c>
      <c r="JF51" s="11">
        <f t="shared" si="151"/>
        <v>0</v>
      </c>
      <c r="JG51" s="11">
        <f t="shared" si="151"/>
        <v>0</v>
      </c>
      <c r="JH51" s="11">
        <f t="shared" si="151"/>
        <v>0</v>
      </c>
      <c r="JI51" s="11">
        <f t="shared" si="151"/>
        <v>0</v>
      </c>
      <c r="JJ51" s="11">
        <f t="shared" si="151"/>
        <v>0</v>
      </c>
      <c r="JK51" s="11">
        <f t="shared" si="151"/>
        <v>0</v>
      </c>
      <c r="JL51" s="11">
        <f t="shared" si="151"/>
        <v>0</v>
      </c>
      <c r="JM51" s="11">
        <f t="shared" si="151"/>
        <v>0</v>
      </c>
      <c r="JN51" s="11">
        <f t="shared" si="151"/>
        <v>0</v>
      </c>
      <c r="JO51" s="11">
        <f t="shared" si="151"/>
        <v>0</v>
      </c>
      <c r="JP51" s="11">
        <f t="shared" si="151"/>
        <v>0</v>
      </c>
      <c r="JQ51" s="11">
        <f t="shared" si="151"/>
        <v>0</v>
      </c>
      <c r="JR51" s="11">
        <f t="shared" si="151"/>
        <v>0</v>
      </c>
      <c r="JS51" s="11">
        <f t="shared" si="151"/>
        <v>0</v>
      </c>
      <c r="JT51" s="11">
        <f t="shared" si="151"/>
        <v>0</v>
      </c>
      <c r="JU51" s="11">
        <f t="shared" si="151"/>
        <v>0</v>
      </c>
      <c r="JV51" s="11">
        <f t="shared" si="151"/>
        <v>150</v>
      </c>
      <c r="JW51" s="11">
        <f t="shared" si="151"/>
        <v>105</v>
      </c>
      <c r="JX51" s="11">
        <f t="shared" si="151"/>
        <v>0</v>
      </c>
      <c r="JY51" s="11">
        <f t="shared" si="151"/>
        <v>0</v>
      </c>
      <c r="JZ51" s="11">
        <f t="shared" si="151"/>
        <v>0</v>
      </c>
      <c r="KA51" s="11">
        <f t="shared" si="151"/>
        <v>0</v>
      </c>
      <c r="KB51" s="11">
        <f t="shared" si="151"/>
        <v>37.5</v>
      </c>
      <c r="KC51" s="11">
        <f t="shared" si="151"/>
        <v>0</v>
      </c>
      <c r="KD51" s="11">
        <f t="shared" si="151"/>
        <v>0</v>
      </c>
      <c r="KE51" s="11">
        <f t="shared" si="151"/>
        <v>0</v>
      </c>
      <c r="KF51" s="11">
        <f t="shared" si="151"/>
        <v>652.5</v>
      </c>
      <c r="KG51" s="11">
        <f t="shared" si="151"/>
        <v>0</v>
      </c>
      <c r="KH51" s="11">
        <f t="shared" si="151"/>
        <v>0</v>
      </c>
      <c r="KI51" s="11">
        <f t="shared" si="151"/>
        <v>0</v>
      </c>
      <c r="KJ51" s="11">
        <f t="shared" si="151"/>
        <v>0</v>
      </c>
      <c r="KK51" s="11">
        <f t="shared" si="151"/>
        <v>0</v>
      </c>
      <c r="KL51" s="11">
        <f t="shared" si="151"/>
        <v>0</v>
      </c>
      <c r="KM51" s="11">
        <f t="shared" si="151"/>
        <v>1500</v>
      </c>
      <c r="KN51" s="11">
        <f t="shared" si="151"/>
        <v>0</v>
      </c>
      <c r="KO51" s="11">
        <f t="shared" si="151"/>
        <v>0</v>
      </c>
      <c r="KP51" s="11">
        <f t="shared" si="151"/>
        <v>0</v>
      </c>
      <c r="KQ51" s="11">
        <f t="shared" si="151"/>
        <v>0</v>
      </c>
      <c r="KR51" s="11">
        <f t="shared" si="151"/>
        <v>75</v>
      </c>
      <c r="KS51" s="11">
        <f t="shared" si="151"/>
        <v>375</v>
      </c>
      <c r="KT51" s="11">
        <f t="shared" si="151"/>
        <v>0</v>
      </c>
      <c r="KU51" s="11">
        <f t="shared" si="151"/>
        <v>150</v>
      </c>
      <c r="KV51" s="11">
        <f t="shared" si="151"/>
        <v>0</v>
      </c>
      <c r="KW51" s="11">
        <f t="shared" si="151"/>
        <v>0</v>
      </c>
      <c r="KX51" s="11">
        <f t="shared" si="151"/>
        <v>0</v>
      </c>
      <c r="KY51" s="11">
        <f t="shared" si="151"/>
        <v>0</v>
      </c>
      <c r="KZ51" s="11">
        <f t="shared" si="151"/>
        <v>0</v>
      </c>
      <c r="LA51" s="11">
        <f t="shared" si="151"/>
        <v>0</v>
      </c>
      <c r="LB51" s="11">
        <f t="shared" si="151"/>
        <v>0</v>
      </c>
      <c r="LC51" s="11">
        <f t="shared" si="151"/>
        <v>135</v>
      </c>
      <c r="LD51" s="11">
        <f t="shared" si="151"/>
        <v>0</v>
      </c>
      <c r="LE51" s="11">
        <f t="shared" si="151"/>
        <v>75</v>
      </c>
      <c r="LF51" s="11">
        <f t="shared" si="151"/>
        <v>637.5</v>
      </c>
      <c r="LG51" s="11">
        <f t="shared" si="151"/>
        <v>750</v>
      </c>
      <c r="LH51" s="11">
        <f t="shared" si="151"/>
        <v>0</v>
      </c>
      <c r="LI51" s="11">
        <f t="shared" si="151"/>
        <v>0</v>
      </c>
      <c r="LJ51" s="11">
        <f t="shared" si="151"/>
        <v>0</v>
      </c>
      <c r="LK51" s="11">
        <f t="shared" si="151"/>
        <v>0</v>
      </c>
      <c r="LL51" s="11">
        <f t="shared" ref="LL51:MG51" si="152">(LL50/12)*9</f>
        <v>0</v>
      </c>
      <c r="LM51" s="11">
        <f t="shared" si="152"/>
        <v>0</v>
      </c>
      <c r="LN51" s="11">
        <f t="shared" si="152"/>
        <v>75</v>
      </c>
      <c r="LO51" s="11">
        <f t="shared" si="152"/>
        <v>75</v>
      </c>
      <c r="LP51" s="11">
        <f t="shared" si="152"/>
        <v>0</v>
      </c>
      <c r="LQ51" s="11">
        <f t="shared" si="152"/>
        <v>0</v>
      </c>
      <c r="LR51" s="11">
        <f t="shared" si="152"/>
        <v>37.5</v>
      </c>
      <c r="LS51" s="11">
        <f t="shared" si="152"/>
        <v>0</v>
      </c>
      <c r="LT51" s="11">
        <f t="shared" si="152"/>
        <v>187.5</v>
      </c>
      <c r="LU51" s="11">
        <f t="shared" si="152"/>
        <v>0</v>
      </c>
      <c r="LV51" s="11">
        <f t="shared" si="152"/>
        <v>0</v>
      </c>
      <c r="LW51" s="11">
        <f t="shared" si="152"/>
        <v>0</v>
      </c>
      <c r="LX51" s="11">
        <f t="shared" si="152"/>
        <v>150</v>
      </c>
      <c r="LY51" s="11">
        <f t="shared" si="152"/>
        <v>750</v>
      </c>
      <c r="LZ51" s="11">
        <f t="shared" si="152"/>
        <v>0</v>
      </c>
      <c r="MA51" s="11">
        <f t="shared" si="152"/>
        <v>0</v>
      </c>
      <c r="MB51" s="11">
        <f t="shared" si="152"/>
        <v>75</v>
      </c>
      <c r="MC51" s="11">
        <f t="shared" si="152"/>
        <v>225</v>
      </c>
      <c r="MD51" s="11">
        <f t="shared" si="152"/>
        <v>0</v>
      </c>
      <c r="ME51" s="11">
        <f t="shared" si="152"/>
        <v>0</v>
      </c>
      <c r="MF51" s="11">
        <f t="shared" si="152"/>
        <v>450</v>
      </c>
      <c r="MG51" s="11">
        <f t="shared" si="152"/>
        <v>0</v>
      </c>
      <c r="MH51" s="11">
        <f t="shared" si="6"/>
        <v>9078.75</v>
      </c>
    </row>
    <row r="52" spans="1:346" ht="24.95" hidden="1" customHeight="1" x14ac:dyDescent="0.25">
      <c r="A52" s="14">
        <v>25.7</v>
      </c>
      <c r="B52" s="1" t="s">
        <v>369</v>
      </c>
      <c r="C52" s="10">
        <v>101</v>
      </c>
      <c r="D52" s="10"/>
      <c r="E52" s="10"/>
      <c r="F52" s="10">
        <v>600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>
        <v>50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>
        <v>100</v>
      </c>
      <c r="BY52" s="10"/>
      <c r="BZ52" s="10"/>
      <c r="CA52" s="10"/>
      <c r="CB52" s="10"/>
      <c r="CC52" s="10">
        <v>50</v>
      </c>
      <c r="CD52" s="10">
        <v>100</v>
      </c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>
        <v>500</v>
      </c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>
        <v>5</v>
      </c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>
        <v>200</v>
      </c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>
        <v>100</v>
      </c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>
        <v>10</v>
      </c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>
        <v>0</v>
      </c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>
        <v>0</v>
      </c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>
        <v>300</v>
      </c>
      <c r="JX52" s="10"/>
      <c r="JY52" s="10"/>
      <c r="JZ52" s="10"/>
      <c r="KA52" s="10">
        <v>0</v>
      </c>
      <c r="KB52" s="10">
        <v>50</v>
      </c>
      <c r="KC52" s="10"/>
      <c r="KD52" s="10">
        <v>1000</v>
      </c>
      <c r="KE52" s="10"/>
      <c r="KF52" s="10"/>
      <c r="KG52" s="10">
        <v>200</v>
      </c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>
        <v>200</v>
      </c>
      <c r="KT52" s="10"/>
      <c r="KU52" s="10"/>
      <c r="KV52" s="10"/>
      <c r="KW52" s="10"/>
      <c r="KX52" s="10"/>
      <c r="KY52" s="10"/>
      <c r="KZ52" s="10"/>
      <c r="LA52" s="10"/>
      <c r="LB52" s="10">
        <v>50</v>
      </c>
      <c r="LC52" s="10">
        <v>90</v>
      </c>
      <c r="LD52" s="10"/>
      <c r="LE52" s="10">
        <v>100</v>
      </c>
      <c r="LF52" s="10">
        <v>450</v>
      </c>
      <c r="LG52" s="10">
        <v>300</v>
      </c>
      <c r="LH52" s="10"/>
      <c r="LI52" s="10">
        <v>2000</v>
      </c>
      <c r="LJ52" s="10">
        <v>100</v>
      </c>
      <c r="LK52" s="10"/>
      <c r="LL52" s="10">
        <v>3000</v>
      </c>
      <c r="LM52" s="10">
        <v>500</v>
      </c>
      <c r="LN52" s="10"/>
      <c r="LO52" s="10"/>
      <c r="LP52" s="10"/>
      <c r="LQ52" s="10"/>
      <c r="LR52" s="10">
        <v>50</v>
      </c>
      <c r="LS52" s="10">
        <v>30</v>
      </c>
      <c r="LT52" s="10">
        <v>50</v>
      </c>
      <c r="LU52" s="10"/>
      <c r="LV52" s="10">
        <v>0</v>
      </c>
      <c r="LW52" s="10"/>
      <c r="LX52" s="10">
        <v>1300</v>
      </c>
      <c r="LY52" s="10">
        <v>200</v>
      </c>
      <c r="LZ52" s="10"/>
      <c r="MA52" s="10">
        <v>500</v>
      </c>
      <c r="MB52" s="10"/>
      <c r="MC52" s="10">
        <v>200</v>
      </c>
      <c r="MD52" s="10"/>
      <c r="ME52" s="10">
        <v>2000</v>
      </c>
      <c r="MF52" s="10"/>
      <c r="MG52" s="10">
        <v>200</v>
      </c>
      <c r="MH52" s="10">
        <f t="shared" si="6"/>
        <v>14686</v>
      </c>
    </row>
    <row r="53" spans="1:346" s="7" customFormat="1" ht="24.95" hidden="1" customHeight="1" x14ac:dyDescent="0.25">
      <c r="A53" s="14">
        <v>26.2</v>
      </c>
      <c r="B53" s="6" t="s">
        <v>369</v>
      </c>
      <c r="C53" s="11">
        <f>(C52/12)*9</f>
        <v>75.75</v>
      </c>
      <c r="D53" s="11">
        <f t="shared" ref="D53:BO53" si="153">(D52/12)*9</f>
        <v>0</v>
      </c>
      <c r="E53" s="11">
        <f t="shared" si="153"/>
        <v>0</v>
      </c>
      <c r="F53" s="11">
        <f t="shared" si="153"/>
        <v>450</v>
      </c>
      <c r="G53" s="11">
        <f t="shared" si="153"/>
        <v>0</v>
      </c>
      <c r="H53" s="11">
        <f t="shared" si="153"/>
        <v>0</v>
      </c>
      <c r="I53" s="11">
        <f t="shared" si="153"/>
        <v>0</v>
      </c>
      <c r="J53" s="11">
        <f t="shared" si="153"/>
        <v>0</v>
      </c>
      <c r="K53" s="11">
        <f t="shared" si="153"/>
        <v>0</v>
      </c>
      <c r="L53" s="11">
        <f t="shared" si="153"/>
        <v>0</v>
      </c>
      <c r="M53" s="11">
        <f t="shared" si="153"/>
        <v>0</v>
      </c>
      <c r="N53" s="11">
        <f t="shared" si="153"/>
        <v>0</v>
      </c>
      <c r="O53" s="11">
        <f t="shared" si="153"/>
        <v>0</v>
      </c>
      <c r="P53" s="11">
        <f t="shared" si="153"/>
        <v>0</v>
      </c>
      <c r="Q53" s="11">
        <f t="shared" si="153"/>
        <v>0</v>
      </c>
      <c r="R53" s="11">
        <f t="shared" si="153"/>
        <v>0</v>
      </c>
      <c r="S53" s="11">
        <f t="shared" si="153"/>
        <v>0</v>
      </c>
      <c r="T53" s="11">
        <f t="shared" si="153"/>
        <v>0</v>
      </c>
      <c r="U53" s="11">
        <f t="shared" si="153"/>
        <v>0</v>
      </c>
      <c r="V53" s="11">
        <f t="shared" si="153"/>
        <v>0</v>
      </c>
      <c r="W53" s="11">
        <f t="shared" si="153"/>
        <v>0</v>
      </c>
      <c r="X53" s="11">
        <f t="shared" si="153"/>
        <v>0</v>
      </c>
      <c r="Y53" s="11">
        <f t="shared" si="153"/>
        <v>0</v>
      </c>
      <c r="Z53" s="11">
        <f t="shared" si="153"/>
        <v>0</v>
      </c>
      <c r="AA53" s="11">
        <f t="shared" si="153"/>
        <v>0</v>
      </c>
      <c r="AB53" s="11">
        <f t="shared" si="153"/>
        <v>37.5</v>
      </c>
      <c r="AC53" s="11">
        <f t="shared" si="153"/>
        <v>0</v>
      </c>
      <c r="AD53" s="11">
        <f t="shared" si="153"/>
        <v>0</v>
      </c>
      <c r="AE53" s="11">
        <f t="shared" si="153"/>
        <v>0</v>
      </c>
      <c r="AF53" s="11">
        <f t="shared" si="153"/>
        <v>0</v>
      </c>
      <c r="AG53" s="11">
        <f t="shared" si="153"/>
        <v>0</v>
      </c>
      <c r="AH53" s="11">
        <f t="shared" si="153"/>
        <v>0</v>
      </c>
      <c r="AI53" s="11">
        <f t="shared" si="153"/>
        <v>0</v>
      </c>
      <c r="AJ53" s="11">
        <f t="shared" si="153"/>
        <v>0</v>
      </c>
      <c r="AK53" s="11">
        <f t="shared" si="153"/>
        <v>0</v>
      </c>
      <c r="AL53" s="11">
        <f t="shared" si="153"/>
        <v>0</v>
      </c>
      <c r="AM53" s="11">
        <f t="shared" si="153"/>
        <v>0</v>
      </c>
      <c r="AN53" s="11">
        <f t="shared" si="153"/>
        <v>0</v>
      </c>
      <c r="AO53" s="11">
        <f t="shared" si="153"/>
        <v>0</v>
      </c>
      <c r="AP53" s="11">
        <f t="shared" si="153"/>
        <v>0</v>
      </c>
      <c r="AQ53" s="11">
        <f t="shared" si="153"/>
        <v>0</v>
      </c>
      <c r="AR53" s="11">
        <f t="shared" si="153"/>
        <v>0</v>
      </c>
      <c r="AS53" s="11">
        <f t="shared" si="153"/>
        <v>0</v>
      </c>
      <c r="AT53" s="11">
        <f t="shared" si="153"/>
        <v>0</v>
      </c>
      <c r="AU53" s="11">
        <f t="shared" si="153"/>
        <v>0</v>
      </c>
      <c r="AV53" s="11">
        <f t="shared" si="153"/>
        <v>0</v>
      </c>
      <c r="AW53" s="11">
        <f t="shared" si="153"/>
        <v>0</v>
      </c>
      <c r="AX53" s="11">
        <f t="shared" si="153"/>
        <v>0</v>
      </c>
      <c r="AY53" s="11">
        <f t="shared" si="153"/>
        <v>0</v>
      </c>
      <c r="AZ53" s="11">
        <f t="shared" si="153"/>
        <v>0</v>
      </c>
      <c r="BA53" s="11">
        <f t="shared" si="153"/>
        <v>0</v>
      </c>
      <c r="BB53" s="11">
        <f t="shared" si="153"/>
        <v>0</v>
      </c>
      <c r="BC53" s="11">
        <f t="shared" si="153"/>
        <v>0</v>
      </c>
      <c r="BD53" s="11">
        <f t="shared" si="153"/>
        <v>0</v>
      </c>
      <c r="BE53" s="11">
        <f t="shared" si="153"/>
        <v>0</v>
      </c>
      <c r="BF53" s="11">
        <f t="shared" si="153"/>
        <v>0</v>
      </c>
      <c r="BG53" s="11">
        <f t="shared" si="153"/>
        <v>0</v>
      </c>
      <c r="BH53" s="11">
        <f t="shared" si="153"/>
        <v>0</v>
      </c>
      <c r="BI53" s="11">
        <f t="shared" si="153"/>
        <v>0</v>
      </c>
      <c r="BJ53" s="11">
        <f t="shared" si="153"/>
        <v>0</v>
      </c>
      <c r="BK53" s="11">
        <f t="shared" si="153"/>
        <v>0</v>
      </c>
      <c r="BL53" s="11">
        <f t="shared" si="153"/>
        <v>0</v>
      </c>
      <c r="BM53" s="11">
        <f t="shared" si="153"/>
        <v>0</v>
      </c>
      <c r="BN53" s="11">
        <f t="shared" si="153"/>
        <v>0</v>
      </c>
      <c r="BO53" s="11">
        <f t="shared" si="153"/>
        <v>0</v>
      </c>
      <c r="BP53" s="11">
        <f t="shared" ref="BP53:EA53" si="154">(BP52/12)*9</f>
        <v>0</v>
      </c>
      <c r="BQ53" s="11">
        <f t="shared" si="154"/>
        <v>0</v>
      </c>
      <c r="BR53" s="11">
        <f t="shared" si="154"/>
        <v>0</v>
      </c>
      <c r="BS53" s="11">
        <f t="shared" si="154"/>
        <v>0</v>
      </c>
      <c r="BT53" s="11">
        <f t="shared" si="154"/>
        <v>0</v>
      </c>
      <c r="BU53" s="11">
        <f t="shared" si="154"/>
        <v>0</v>
      </c>
      <c r="BV53" s="11">
        <f t="shared" si="154"/>
        <v>0</v>
      </c>
      <c r="BW53" s="11">
        <f t="shared" si="154"/>
        <v>0</v>
      </c>
      <c r="BX53" s="11">
        <f t="shared" si="154"/>
        <v>75</v>
      </c>
      <c r="BY53" s="11">
        <f t="shared" si="154"/>
        <v>0</v>
      </c>
      <c r="BZ53" s="11">
        <f t="shared" si="154"/>
        <v>0</v>
      </c>
      <c r="CA53" s="11">
        <f t="shared" si="154"/>
        <v>0</v>
      </c>
      <c r="CB53" s="11">
        <f t="shared" si="154"/>
        <v>0</v>
      </c>
      <c r="CC53" s="11">
        <f t="shared" si="154"/>
        <v>37.5</v>
      </c>
      <c r="CD53" s="11">
        <f t="shared" si="154"/>
        <v>75</v>
      </c>
      <c r="CE53" s="11">
        <f t="shared" si="154"/>
        <v>0</v>
      </c>
      <c r="CF53" s="11">
        <f t="shared" si="154"/>
        <v>0</v>
      </c>
      <c r="CG53" s="11">
        <f t="shared" si="154"/>
        <v>0</v>
      </c>
      <c r="CH53" s="11">
        <f t="shared" si="154"/>
        <v>0</v>
      </c>
      <c r="CI53" s="11">
        <f t="shared" si="154"/>
        <v>0</v>
      </c>
      <c r="CJ53" s="11">
        <f t="shared" si="154"/>
        <v>0</v>
      </c>
      <c r="CK53" s="11">
        <f t="shared" si="154"/>
        <v>0</v>
      </c>
      <c r="CL53" s="11">
        <f t="shared" si="154"/>
        <v>0</v>
      </c>
      <c r="CM53" s="11">
        <f t="shared" si="154"/>
        <v>0</v>
      </c>
      <c r="CN53" s="11">
        <f t="shared" si="154"/>
        <v>0</v>
      </c>
      <c r="CO53" s="11">
        <f t="shared" si="154"/>
        <v>0</v>
      </c>
      <c r="CP53" s="11">
        <f t="shared" si="154"/>
        <v>0</v>
      </c>
      <c r="CQ53" s="11">
        <f t="shared" si="154"/>
        <v>0</v>
      </c>
      <c r="CR53" s="11">
        <f t="shared" si="154"/>
        <v>375</v>
      </c>
      <c r="CS53" s="11">
        <f t="shared" si="154"/>
        <v>0</v>
      </c>
      <c r="CT53" s="11">
        <f t="shared" si="154"/>
        <v>0</v>
      </c>
      <c r="CU53" s="11">
        <f t="shared" si="154"/>
        <v>0</v>
      </c>
      <c r="CV53" s="11">
        <f t="shared" si="154"/>
        <v>0</v>
      </c>
      <c r="CW53" s="11">
        <f t="shared" si="154"/>
        <v>0</v>
      </c>
      <c r="CX53" s="11">
        <f t="shared" si="154"/>
        <v>0</v>
      </c>
      <c r="CY53" s="11">
        <f t="shared" si="154"/>
        <v>0</v>
      </c>
      <c r="CZ53" s="11">
        <f t="shared" si="154"/>
        <v>0</v>
      </c>
      <c r="DA53" s="11">
        <f t="shared" si="154"/>
        <v>0</v>
      </c>
      <c r="DB53" s="11">
        <f t="shared" si="154"/>
        <v>0</v>
      </c>
      <c r="DC53" s="11">
        <f t="shared" si="154"/>
        <v>0</v>
      </c>
      <c r="DD53" s="11">
        <f t="shared" si="154"/>
        <v>0</v>
      </c>
      <c r="DE53" s="11">
        <f t="shared" si="154"/>
        <v>0</v>
      </c>
      <c r="DF53" s="11">
        <f t="shared" si="154"/>
        <v>0</v>
      </c>
      <c r="DG53" s="11">
        <f t="shared" si="154"/>
        <v>0</v>
      </c>
      <c r="DH53" s="11">
        <f t="shared" si="154"/>
        <v>0</v>
      </c>
      <c r="DI53" s="11">
        <f t="shared" si="154"/>
        <v>0</v>
      </c>
      <c r="DJ53" s="11">
        <f t="shared" si="154"/>
        <v>0</v>
      </c>
      <c r="DK53" s="11">
        <f t="shared" si="154"/>
        <v>0</v>
      </c>
      <c r="DL53" s="11">
        <f t="shared" si="154"/>
        <v>0</v>
      </c>
      <c r="DM53" s="11">
        <f t="shared" si="154"/>
        <v>0</v>
      </c>
      <c r="DN53" s="11">
        <f t="shared" si="154"/>
        <v>0</v>
      </c>
      <c r="DO53" s="11">
        <f t="shared" si="154"/>
        <v>0</v>
      </c>
      <c r="DP53" s="11">
        <f t="shared" si="154"/>
        <v>0</v>
      </c>
      <c r="DQ53" s="11">
        <f t="shared" si="154"/>
        <v>0</v>
      </c>
      <c r="DR53" s="11">
        <f t="shared" si="154"/>
        <v>0</v>
      </c>
      <c r="DS53" s="11">
        <f t="shared" si="154"/>
        <v>0</v>
      </c>
      <c r="DT53" s="11">
        <f t="shared" si="154"/>
        <v>0</v>
      </c>
      <c r="DU53" s="11">
        <f t="shared" si="154"/>
        <v>0</v>
      </c>
      <c r="DV53" s="11">
        <f t="shared" si="154"/>
        <v>0</v>
      </c>
      <c r="DW53" s="11">
        <f t="shared" si="154"/>
        <v>0</v>
      </c>
      <c r="DX53" s="11">
        <f t="shared" si="154"/>
        <v>0</v>
      </c>
      <c r="DY53" s="11">
        <f t="shared" si="154"/>
        <v>3.75</v>
      </c>
      <c r="DZ53" s="11">
        <f t="shared" si="154"/>
        <v>0</v>
      </c>
      <c r="EA53" s="11">
        <f t="shared" si="154"/>
        <v>0</v>
      </c>
      <c r="EB53" s="11">
        <f t="shared" ref="EB53:GM53" si="155">(EB52/12)*9</f>
        <v>0</v>
      </c>
      <c r="EC53" s="11">
        <f t="shared" si="155"/>
        <v>0</v>
      </c>
      <c r="ED53" s="11">
        <f t="shared" si="155"/>
        <v>0</v>
      </c>
      <c r="EE53" s="11">
        <f t="shared" si="155"/>
        <v>0</v>
      </c>
      <c r="EF53" s="11">
        <f t="shared" si="155"/>
        <v>0</v>
      </c>
      <c r="EG53" s="11">
        <f t="shared" si="155"/>
        <v>0</v>
      </c>
      <c r="EH53" s="11">
        <f t="shared" si="155"/>
        <v>0</v>
      </c>
      <c r="EI53" s="11">
        <f t="shared" si="155"/>
        <v>0</v>
      </c>
      <c r="EJ53" s="11">
        <f t="shared" si="155"/>
        <v>0</v>
      </c>
      <c r="EK53" s="11">
        <f t="shared" si="155"/>
        <v>0</v>
      </c>
      <c r="EL53" s="11">
        <f t="shared" si="155"/>
        <v>0</v>
      </c>
      <c r="EM53" s="11">
        <f t="shared" si="155"/>
        <v>0</v>
      </c>
      <c r="EN53" s="11">
        <f t="shared" si="155"/>
        <v>0</v>
      </c>
      <c r="EO53" s="11">
        <f t="shared" si="155"/>
        <v>0</v>
      </c>
      <c r="EP53" s="11">
        <f t="shared" si="155"/>
        <v>0</v>
      </c>
      <c r="EQ53" s="11">
        <f t="shared" si="155"/>
        <v>0</v>
      </c>
      <c r="ER53" s="11">
        <f t="shared" si="155"/>
        <v>0</v>
      </c>
      <c r="ES53" s="11">
        <f t="shared" si="155"/>
        <v>0</v>
      </c>
      <c r="ET53" s="11">
        <f t="shared" si="155"/>
        <v>0</v>
      </c>
      <c r="EU53" s="11">
        <f t="shared" si="155"/>
        <v>0</v>
      </c>
      <c r="EV53" s="11">
        <f t="shared" si="155"/>
        <v>0</v>
      </c>
      <c r="EW53" s="11">
        <f t="shared" si="155"/>
        <v>0</v>
      </c>
      <c r="EX53" s="11">
        <f t="shared" si="155"/>
        <v>0</v>
      </c>
      <c r="EY53" s="11">
        <f t="shared" si="155"/>
        <v>0</v>
      </c>
      <c r="EZ53" s="11">
        <f t="shared" si="155"/>
        <v>150</v>
      </c>
      <c r="FA53" s="11">
        <f t="shared" si="155"/>
        <v>0</v>
      </c>
      <c r="FB53" s="11">
        <f t="shared" si="155"/>
        <v>0</v>
      </c>
      <c r="FC53" s="11">
        <f t="shared" si="155"/>
        <v>0</v>
      </c>
      <c r="FD53" s="11">
        <f t="shared" si="155"/>
        <v>0</v>
      </c>
      <c r="FE53" s="11">
        <f t="shared" si="155"/>
        <v>0</v>
      </c>
      <c r="FF53" s="11">
        <f t="shared" si="155"/>
        <v>0</v>
      </c>
      <c r="FG53" s="11">
        <f t="shared" si="155"/>
        <v>0</v>
      </c>
      <c r="FH53" s="11">
        <f t="shared" si="155"/>
        <v>0</v>
      </c>
      <c r="FI53" s="11">
        <f t="shared" si="155"/>
        <v>0</v>
      </c>
      <c r="FJ53" s="11">
        <f t="shared" si="155"/>
        <v>0</v>
      </c>
      <c r="FK53" s="11">
        <f t="shared" si="155"/>
        <v>0</v>
      </c>
      <c r="FL53" s="11">
        <f t="shared" si="155"/>
        <v>0</v>
      </c>
      <c r="FM53" s="11">
        <f t="shared" si="155"/>
        <v>0</v>
      </c>
      <c r="FN53" s="11">
        <f t="shared" si="155"/>
        <v>0</v>
      </c>
      <c r="FO53" s="11">
        <f t="shared" si="155"/>
        <v>75</v>
      </c>
      <c r="FP53" s="11">
        <f t="shared" si="155"/>
        <v>0</v>
      </c>
      <c r="FQ53" s="11">
        <f t="shared" si="155"/>
        <v>0</v>
      </c>
      <c r="FR53" s="11">
        <f t="shared" si="155"/>
        <v>0</v>
      </c>
      <c r="FS53" s="11">
        <f t="shared" si="155"/>
        <v>0</v>
      </c>
      <c r="FT53" s="11">
        <f t="shared" si="155"/>
        <v>0</v>
      </c>
      <c r="FU53" s="11">
        <f t="shared" si="155"/>
        <v>0</v>
      </c>
      <c r="FV53" s="11">
        <f t="shared" si="155"/>
        <v>0</v>
      </c>
      <c r="FW53" s="11">
        <f t="shared" si="155"/>
        <v>0</v>
      </c>
      <c r="FX53" s="11">
        <f t="shared" si="155"/>
        <v>0</v>
      </c>
      <c r="FY53" s="11">
        <f t="shared" si="155"/>
        <v>0</v>
      </c>
      <c r="FZ53" s="11">
        <f t="shared" si="155"/>
        <v>0</v>
      </c>
      <c r="GA53" s="11">
        <f t="shared" si="155"/>
        <v>0</v>
      </c>
      <c r="GB53" s="11">
        <f t="shared" si="155"/>
        <v>0</v>
      </c>
      <c r="GC53" s="11">
        <f t="shared" si="155"/>
        <v>0</v>
      </c>
      <c r="GD53" s="11">
        <f t="shared" si="155"/>
        <v>0</v>
      </c>
      <c r="GE53" s="11">
        <f t="shared" si="155"/>
        <v>0</v>
      </c>
      <c r="GF53" s="11">
        <f t="shared" si="155"/>
        <v>0</v>
      </c>
      <c r="GG53" s="11">
        <f t="shared" si="155"/>
        <v>0</v>
      </c>
      <c r="GH53" s="11">
        <f t="shared" si="155"/>
        <v>0</v>
      </c>
      <c r="GI53" s="11">
        <f t="shared" si="155"/>
        <v>0</v>
      </c>
      <c r="GJ53" s="11">
        <f t="shared" si="155"/>
        <v>0</v>
      </c>
      <c r="GK53" s="11">
        <f t="shared" si="155"/>
        <v>0</v>
      </c>
      <c r="GL53" s="11">
        <f t="shared" si="155"/>
        <v>0</v>
      </c>
      <c r="GM53" s="11">
        <f t="shared" si="155"/>
        <v>0</v>
      </c>
      <c r="GN53" s="11">
        <f t="shared" ref="GN53:IY53" si="156">(GN52/12)*9</f>
        <v>0</v>
      </c>
      <c r="GO53" s="11">
        <f t="shared" si="156"/>
        <v>0</v>
      </c>
      <c r="GP53" s="11">
        <f t="shared" si="156"/>
        <v>0</v>
      </c>
      <c r="GQ53" s="11">
        <f t="shared" si="156"/>
        <v>7.5</v>
      </c>
      <c r="GR53" s="11">
        <f t="shared" si="156"/>
        <v>0</v>
      </c>
      <c r="GS53" s="11">
        <f t="shared" si="156"/>
        <v>0</v>
      </c>
      <c r="GT53" s="11">
        <f t="shared" si="156"/>
        <v>0</v>
      </c>
      <c r="GU53" s="11">
        <f t="shared" si="156"/>
        <v>0</v>
      </c>
      <c r="GV53" s="11">
        <f t="shared" si="156"/>
        <v>0</v>
      </c>
      <c r="GW53" s="11">
        <f t="shared" si="156"/>
        <v>0</v>
      </c>
      <c r="GX53" s="11">
        <f t="shared" si="156"/>
        <v>0</v>
      </c>
      <c r="GY53" s="11">
        <f t="shared" si="156"/>
        <v>0</v>
      </c>
      <c r="GZ53" s="11">
        <f t="shared" si="156"/>
        <v>0</v>
      </c>
      <c r="HA53" s="11">
        <f t="shared" si="156"/>
        <v>0</v>
      </c>
      <c r="HB53" s="11">
        <f t="shared" si="156"/>
        <v>0</v>
      </c>
      <c r="HC53" s="11">
        <f t="shared" si="156"/>
        <v>0</v>
      </c>
      <c r="HD53" s="11">
        <f t="shared" si="156"/>
        <v>0</v>
      </c>
      <c r="HE53" s="11">
        <f t="shared" si="156"/>
        <v>0</v>
      </c>
      <c r="HF53" s="11">
        <f t="shared" si="156"/>
        <v>0</v>
      </c>
      <c r="HG53" s="11">
        <f t="shared" si="156"/>
        <v>0</v>
      </c>
      <c r="HH53" s="11">
        <f t="shared" si="156"/>
        <v>0</v>
      </c>
      <c r="HI53" s="11">
        <f t="shared" si="156"/>
        <v>0</v>
      </c>
      <c r="HJ53" s="11">
        <f t="shared" si="156"/>
        <v>0</v>
      </c>
      <c r="HK53" s="11">
        <f t="shared" si="156"/>
        <v>0</v>
      </c>
      <c r="HL53" s="11">
        <f t="shared" si="156"/>
        <v>0</v>
      </c>
      <c r="HM53" s="11">
        <f t="shared" si="156"/>
        <v>0</v>
      </c>
      <c r="HN53" s="11">
        <f t="shared" si="156"/>
        <v>0</v>
      </c>
      <c r="HO53" s="11">
        <f t="shared" si="156"/>
        <v>0</v>
      </c>
      <c r="HP53" s="11">
        <f t="shared" si="156"/>
        <v>0</v>
      </c>
      <c r="HQ53" s="11">
        <f t="shared" si="156"/>
        <v>0</v>
      </c>
      <c r="HR53" s="11">
        <f t="shared" si="156"/>
        <v>0</v>
      </c>
      <c r="HS53" s="11">
        <f t="shared" si="156"/>
        <v>0</v>
      </c>
      <c r="HT53" s="11">
        <f t="shared" si="156"/>
        <v>0</v>
      </c>
      <c r="HU53" s="11">
        <f t="shared" si="156"/>
        <v>0</v>
      </c>
      <c r="HV53" s="11">
        <f t="shared" si="156"/>
        <v>0</v>
      </c>
      <c r="HW53" s="11">
        <f t="shared" si="156"/>
        <v>0</v>
      </c>
      <c r="HX53" s="11">
        <f t="shared" si="156"/>
        <v>0</v>
      </c>
      <c r="HY53" s="11">
        <f t="shared" si="156"/>
        <v>0</v>
      </c>
      <c r="HZ53" s="11">
        <f t="shared" si="156"/>
        <v>0</v>
      </c>
      <c r="IA53" s="11">
        <f t="shared" si="156"/>
        <v>0</v>
      </c>
      <c r="IB53" s="11">
        <f t="shared" si="156"/>
        <v>0</v>
      </c>
      <c r="IC53" s="11">
        <f t="shared" si="156"/>
        <v>0</v>
      </c>
      <c r="ID53" s="11">
        <f t="shared" si="156"/>
        <v>0</v>
      </c>
      <c r="IE53" s="11">
        <f t="shared" si="156"/>
        <v>0</v>
      </c>
      <c r="IF53" s="11">
        <f t="shared" si="156"/>
        <v>0</v>
      </c>
      <c r="IG53" s="11">
        <f t="shared" si="156"/>
        <v>0</v>
      </c>
      <c r="IH53" s="11">
        <f t="shared" si="156"/>
        <v>0</v>
      </c>
      <c r="II53" s="11">
        <f t="shared" si="156"/>
        <v>0</v>
      </c>
      <c r="IJ53" s="11">
        <f t="shared" si="156"/>
        <v>0</v>
      </c>
      <c r="IK53" s="11">
        <f t="shared" si="156"/>
        <v>0</v>
      </c>
      <c r="IL53" s="11">
        <f t="shared" si="156"/>
        <v>0</v>
      </c>
      <c r="IM53" s="11">
        <f t="shared" si="156"/>
        <v>0</v>
      </c>
      <c r="IN53" s="11">
        <f t="shared" si="156"/>
        <v>0</v>
      </c>
      <c r="IO53" s="11">
        <f t="shared" si="156"/>
        <v>0</v>
      </c>
      <c r="IP53" s="11">
        <f t="shared" si="156"/>
        <v>0</v>
      </c>
      <c r="IQ53" s="11">
        <f t="shared" si="156"/>
        <v>0</v>
      </c>
      <c r="IR53" s="11">
        <f t="shared" si="156"/>
        <v>0</v>
      </c>
      <c r="IS53" s="11">
        <f t="shared" si="156"/>
        <v>0</v>
      </c>
      <c r="IT53" s="11">
        <f t="shared" si="156"/>
        <v>0</v>
      </c>
      <c r="IU53" s="11">
        <f t="shared" si="156"/>
        <v>0</v>
      </c>
      <c r="IV53" s="11">
        <f t="shared" si="156"/>
        <v>0</v>
      </c>
      <c r="IW53" s="11">
        <f t="shared" si="156"/>
        <v>0</v>
      </c>
      <c r="IX53" s="11">
        <f t="shared" si="156"/>
        <v>0</v>
      </c>
      <c r="IY53" s="11">
        <f t="shared" si="156"/>
        <v>0</v>
      </c>
      <c r="IZ53" s="11">
        <f t="shared" ref="IZ53:LK53" si="157">(IZ52/12)*9</f>
        <v>0</v>
      </c>
      <c r="JA53" s="11">
        <f t="shared" si="157"/>
        <v>0</v>
      </c>
      <c r="JB53" s="11">
        <f t="shared" si="157"/>
        <v>0</v>
      </c>
      <c r="JC53" s="11">
        <f t="shared" si="157"/>
        <v>0</v>
      </c>
      <c r="JD53" s="11">
        <f t="shared" si="157"/>
        <v>0</v>
      </c>
      <c r="JE53" s="11">
        <f t="shared" si="157"/>
        <v>0</v>
      </c>
      <c r="JF53" s="11">
        <f t="shared" si="157"/>
        <v>0</v>
      </c>
      <c r="JG53" s="11">
        <f t="shared" si="157"/>
        <v>0</v>
      </c>
      <c r="JH53" s="11">
        <f t="shared" si="157"/>
        <v>0</v>
      </c>
      <c r="JI53" s="11">
        <f t="shared" si="157"/>
        <v>0</v>
      </c>
      <c r="JJ53" s="11">
        <f t="shared" si="157"/>
        <v>0</v>
      </c>
      <c r="JK53" s="11">
        <f t="shared" si="157"/>
        <v>0</v>
      </c>
      <c r="JL53" s="11">
        <f t="shared" si="157"/>
        <v>0</v>
      </c>
      <c r="JM53" s="11">
        <f t="shared" si="157"/>
        <v>0</v>
      </c>
      <c r="JN53" s="11">
        <f t="shared" si="157"/>
        <v>0</v>
      </c>
      <c r="JO53" s="11">
        <f t="shared" si="157"/>
        <v>0</v>
      </c>
      <c r="JP53" s="11">
        <f t="shared" si="157"/>
        <v>0</v>
      </c>
      <c r="JQ53" s="11">
        <f t="shared" si="157"/>
        <v>0</v>
      </c>
      <c r="JR53" s="11">
        <f t="shared" si="157"/>
        <v>0</v>
      </c>
      <c r="JS53" s="11">
        <f t="shared" si="157"/>
        <v>0</v>
      </c>
      <c r="JT53" s="11">
        <f t="shared" si="157"/>
        <v>0</v>
      </c>
      <c r="JU53" s="11">
        <f t="shared" si="157"/>
        <v>0</v>
      </c>
      <c r="JV53" s="11">
        <f t="shared" si="157"/>
        <v>0</v>
      </c>
      <c r="JW53" s="11">
        <f t="shared" si="157"/>
        <v>225</v>
      </c>
      <c r="JX53" s="11">
        <f t="shared" si="157"/>
        <v>0</v>
      </c>
      <c r="JY53" s="11">
        <f t="shared" si="157"/>
        <v>0</v>
      </c>
      <c r="JZ53" s="11">
        <f t="shared" si="157"/>
        <v>0</v>
      </c>
      <c r="KA53" s="11">
        <f t="shared" si="157"/>
        <v>0</v>
      </c>
      <c r="KB53" s="11">
        <f t="shared" si="157"/>
        <v>37.5</v>
      </c>
      <c r="KC53" s="11">
        <f t="shared" si="157"/>
        <v>0</v>
      </c>
      <c r="KD53" s="11">
        <f t="shared" si="157"/>
        <v>750</v>
      </c>
      <c r="KE53" s="11">
        <f t="shared" si="157"/>
        <v>0</v>
      </c>
      <c r="KF53" s="11">
        <f t="shared" si="157"/>
        <v>0</v>
      </c>
      <c r="KG53" s="11">
        <f t="shared" si="157"/>
        <v>150</v>
      </c>
      <c r="KH53" s="11">
        <f t="shared" si="157"/>
        <v>0</v>
      </c>
      <c r="KI53" s="11">
        <f t="shared" si="157"/>
        <v>0</v>
      </c>
      <c r="KJ53" s="11">
        <f t="shared" si="157"/>
        <v>0</v>
      </c>
      <c r="KK53" s="11">
        <f t="shared" si="157"/>
        <v>0</v>
      </c>
      <c r="KL53" s="11">
        <f t="shared" si="157"/>
        <v>0</v>
      </c>
      <c r="KM53" s="11">
        <f t="shared" si="157"/>
        <v>0</v>
      </c>
      <c r="KN53" s="11">
        <f t="shared" si="157"/>
        <v>0</v>
      </c>
      <c r="KO53" s="11">
        <f t="shared" si="157"/>
        <v>0</v>
      </c>
      <c r="KP53" s="11">
        <f t="shared" si="157"/>
        <v>0</v>
      </c>
      <c r="KQ53" s="11">
        <f t="shared" si="157"/>
        <v>0</v>
      </c>
      <c r="KR53" s="11">
        <f t="shared" si="157"/>
        <v>0</v>
      </c>
      <c r="KS53" s="11">
        <f t="shared" si="157"/>
        <v>150</v>
      </c>
      <c r="KT53" s="11">
        <f t="shared" si="157"/>
        <v>0</v>
      </c>
      <c r="KU53" s="11">
        <f t="shared" si="157"/>
        <v>0</v>
      </c>
      <c r="KV53" s="11">
        <f t="shared" si="157"/>
        <v>0</v>
      </c>
      <c r="KW53" s="11">
        <f t="shared" si="157"/>
        <v>0</v>
      </c>
      <c r="KX53" s="11">
        <f t="shared" si="157"/>
        <v>0</v>
      </c>
      <c r="KY53" s="11">
        <f t="shared" si="157"/>
        <v>0</v>
      </c>
      <c r="KZ53" s="11">
        <f t="shared" si="157"/>
        <v>0</v>
      </c>
      <c r="LA53" s="11">
        <f t="shared" si="157"/>
        <v>0</v>
      </c>
      <c r="LB53" s="11">
        <f t="shared" si="157"/>
        <v>37.5</v>
      </c>
      <c r="LC53" s="11">
        <f t="shared" si="157"/>
        <v>67.5</v>
      </c>
      <c r="LD53" s="11">
        <f t="shared" si="157"/>
        <v>0</v>
      </c>
      <c r="LE53" s="11">
        <f t="shared" si="157"/>
        <v>75</v>
      </c>
      <c r="LF53" s="11">
        <f t="shared" si="157"/>
        <v>337.5</v>
      </c>
      <c r="LG53" s="11">
        <f t="shared" si="157"/>
        <v>225</v>
      </c>
      <c r="LH53" s="11">
        <f t="shared" si="157"/>
        <v>0</v>
      </c>
      <c r="LI53" s="11">
        <f t="shared" si="157"/>
        <v>1500</v>
      </c>
      <c r="LJ53" s="11">
        <f t="shared" si="157"/>
        <v>75</v>
      </c>
      <c r="LK53" s="11">
        <f t="shared" si="157"/>
        <v>0</v>
      </c>
      <c r="LL53" s="11">
        <f t="shared" ref="LL53:MG53" si="158">(LL52/12)*9</f>
        <v>2250</v>
      </c>
      <c r="LM53" s="11">
        <f t="shared" si="158"/>
        <v>375</v>
      </c>
      <c r="LN53" s="11">
        <f t="shared" si="158"/>
        <v>0</v>
      </c>
      <c r="LO53" s="11">
        <f t="shared" si="158"/>
        <v>0</v>
      </c>
      <c r="LP53" s="11">
        <f t="shared" si="158"/>
        <v>0</v>
      </c>
      <c r="LQ53" s="11">
        <f t="shared" si="158"/>
        <v>0</v>
      </c>
      <c r="LR53" s="11">
        <f t="shared" si="158"/>
        <v>37.5</v>
      </c>
      <c r="LS53" s="11">
        <f t="shared" si="158"/>
        <v>22.5</v>
      </c>
      <c r="LT53" s="11">
        <f t="shared" si="158"/>
        <v>37.5</v>
      </c>
      <c r="LU53" s="11">
        <f t="shared" si="158"/>
        <v>0</v>
      </c>
      <c r="LV53" s="11">
        <f t="shared" si="158"/>
        <v>0</v>
      </c>
      <c r="LW53" s="11">
        <f t="shared" si="158"/>
        <v>0</v>
      </c>
      <c r="LX53" s="11">
        <f t="shared" si="158"/>
        <v>975</v>
      </c>
      <c r="LY53" s="11">
        <f t="shared" si="158"/>
        <v>150</v>
      </c>
      <c r="LZ53" s="11">
        <f t="shared" si="158"/>
        <v>0</v>
      </c>
      <c r="MA53" s="11">
        <f t="shared" si="158"/>
        <v>375</v>
      </c>
      <c r="MB53" s="11">
        <f t="shared" si="158"/>
        <v>0</v>
      </c>
      <c r="MC53" s="11">
        <f t="shared" si="158"/>
        <v>150</v>
      </c>
      <c r="MD53" s="11">
        <f t="shared" si="158"/>
        <v>0</v>
      </c>
      <c r="ME53" s="11">
        <f t="shared" si="158"/>
        <v>1500</v>
      </c>
      <c r="MF53" s="11">
        <f t="shared" si="158"/>
        <v>0</v>
      </c>
      <c r="MG53" s="11">
        <f t="shared" si="158"/>
        <v>150</v>
      </c>
      <c r="MH53" s="11">
        <f t="shared" si="6"/>
        <v>11014.5</v>
      </c>
    </row>
    <row r="54" spans="1:346" ht="24.95" hidden="1" customHeight="1" x14ac:dyDescent="0.25">
      <c r="A54" s="13">
        <v>26.7</v>
      </c>
      <c r="B54" s="1" t="s">
        <v>370</v>
      </c>
      <c r="C54" s="10">
        <v>190</v>
      </c>
      <c r="D54" s="10"/>
      <c r="E54" s="10"/>
      <c r="F54" s="10">
        <v>200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>
        <v>100</v>
      </c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>
        <v>50</v>
      </c>
      <c r="CD54" s="10">
        <v>100</v>
      </c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>
        <v>5</v>
      </c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>
        <v>10</v>
      </c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>
        <v>30</v>
      </c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>
        <v>100</v>
      </c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>
        <v>10</v>
      </c>
      <c r="GR54" s="10"/>
      <c r="GS54" s="10"/>
      <c r="GT54" s="10"/>
      <c r="GU54" s="10">
        <v>30</v>
      </c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>
        <v>0</v>
      </c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>
        <v>0</v>
      </c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>
        <v>0</v>
      </c>
      <c r="KB54" s="10">
        <v>50</v>
      </c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>
        <v>10</v>
      </c>
      <c r="LA54" s="10"/>
      <c r="LB54" s="10"/>
      <c r="LC54" s="10">
        <v>100</v>
      </c>
      <c r="LD54" s="10"/>
      <c r="LE54" s="10">
        <v>100</v>
      </c>
      <c r="LF54" s="10">
        <v>150</v>
      </c>
      <c r="LG54" s="10"/>
      <c r="LH54" s="10"/>
      <c r="LI54" s="10"/>
      <c r="LJ54" s="10"/>
      <c r="LK54" s="10"/>
      <c r="LL54" s="10"/>
      <c r="LM54" s="10">
        <v>500</v>
      </c>
      <c r="LN54" s="10"/>
      <c r="LO54" s="10"/>
      <c r="LP54" s="10"/>
      <c r="LQ54" s="10"/>
      <c r="LR54" s="10">
        <v>50</v>
      </c>
      <c r="LS54" s="10">
        <v>30</v>
      </c>
      <c r="LT54" s="10"/>
      <c r="LU54" s="10"/>
      <c r="LV54" s="10">
        <v>1000</v>
      </c>
      <c r="LW54" s="10"/>
      <c r="LX54" s="10"/>
      <c r="LY54" s="10">
        <v>300</v>
      </c>
      <c r="LZ54" s="10"/>
      <c r="MA54" s="10"/>
      <c r="MB54" s="10"/>
      <c r="MC54" s="10"/>
      <c r="MD54" s="10"/>
      <c r="ME54" s="10"/>
      <c r="MF54" s="10">
        <v>300</v>
      </c>
      <c r="MG54" s="10"/>
      <c r="MH54" s="10">
        <f t="shared" si="6"/>
        <v>3415</v>
      </c>
    </row>
    <row r="55" spans="1:346" s="7" customFormat="1" ht="24.95" hidden="1" customHeight="1" x14ac:dyDescent="0.25">
      <c r="A55" s="14">
        <v>27.2</v>
      </c>
      <c r="B55" s="6" t="s">
        <v>370</v>
      </c>
      <c r="C55" s="11">
        <f>(C54/12)*9</f>
        <v>142.5</v>
      </c>
      <c r="D55" s="11">
        <f t="shared" ref="D55:BO55" si="159">(D54/12)*9</f>
        <v>0</v>
      </c>
      <c r="E55" s="11">
        <f t="shared" si="159"/>
        <v>0</v>
      </c>
      <c r="F55" s="11">
        <f t="shared" si="159"/>
        <v>150</v>
      </c>
      <c r="G55" s="11">
        <f t="shared" si="159"/>
        <v>0</v>
      </c>
      <c r="H55" s="11">
        <f t="shared" si="159"/>
        <v>0</v>
      </c>
      <c r="I55" s="11">
        <f t="shared" si="159"/>
        <v>0</v>
      </c>
      <c r="J55" s="11">
        <f t="shared" si="159"/>
        <v>0</v>
      </c>
      <c r="K55" s="11">
        <f t="shared" si="159"/>
        <v>0</v>
      </c>
      <c r="L55" s="11">
        <f t="shared" si="159"/>
        <v>0</v>
      </c>
      <c r="M55" s="11">
        <f t="shared" si="159"/>
        <v>0</v>
      </c>
      <c r="N55" s="11">
        <f t="shared" si="159"/>
        <v>0</v>
      </c>
      <c r="O55" s="11">
        <f t="shared" si="159"/>
        <v>0</v>
      </c>
      <c r="P55" s="11">
        <f t="shared" si="159"/>
        <v>0</v>
      </c>
      <c r="Q55" s="11">
        <f t="shared" si="159"/>
        <v>0</v>
      </c>
      <c r="R55" s="11">
        <f t="shared" si="159"/>
        <v>0</v>
      </c>
      <c r="S55" s="11">
        <f t="shared" si="159"/>
        <v>0</v>
      </c>
      <c r="T55" s="11">
        <f t="shared" si="159"/>
        <v>0</v>
      </c>
      <c r="U55" s="11">
        <f t="shared" si="159"/>
        <v>0</v>
      </c>
      <c r="V55" s="11">
        <f t="shared" si="159"/>
        <v>0</v>
      </c>
      <c r="W55" s="11">
        <f t="shared" si="159"/>
        <v>0</v>
      </c>
      <c r="X55" s="11">
        <f t="shared" si="159"/>
        <v>0</v>
      </c>
      <c r="Y55" s="11">
        <f t="shared" si="159"/>
        <v>0</v>
      </c>
      <c r="Z55" s="11">
        <f t="shared" si="159"/>
        <v>0</v>
      </c>
      <c r="AA55" s="11">
        <f t="shared" si="159"/>
        <v>0</v>
      </c>
      <c r="AB55" s="11">
        <f t="shared" si="159"/>
        <v>0</v>
      </c>
      <c r="AC55" s="11">
        <f t="shared" si="159"/>
        <v>0</v>
      </c>
      <c r="AD55" s="11">
        <f t="shared" si="159"/>
        <v>0</v>
      </c>
      <c r="AE55" s="11">
        <f t="shared" si="159"/>
        <v>0</v>
      </c>
      <c r="AF55" s="11">
        <f t="shared" si="159"/>
        <v>0</v>
      </c>
      <c r="AG55" s="11">
        <f t="shared" si="159"/>
        <v>0</v>
      </c>
      <c r="AH55" s="11">
        <f t="shared" si="159"/>
        <v>0</v>
      </c>
      <c r="AI55" s="11">
        <f t="shared" si="159"/>
        <v>0</v>
      </c>
      <c r="AJ55" s="11">
        <f t="shared" si="159"/>
        <v>0</v>
      </c>
      <c r="AK55" s="11">
        <f t="shared" si="159"/>
        <v>0</v>
      </c>
      <c r="AL55" s="11">
        <f t="shared" si="159"/>
        <v>0</v>
      </c>
      <c r="AM55" s="11">
        <f t="shared" si="159"/>
        <v>0</v>
      </c>
      <c r="AN55" s="11">
        <f t="shared" si="159"/>
        <v>0</v>
      </c>
      <c r="AO55" s="11">
        <f t="shared" si="159"/>
        <v>0</v>
      </c>
      <c r="AP55" s="11">
        <f t="shared" si="159"/>
        <v>0</v>
      </c>
      <c r="AQ55" s="11">
        <f t="shared" si="159"/>
        <v>0</v>
      </c>
      <c r="AR55" s="11">
        <f t="shared" si="159"/>
        <v>0</v>
      </c>
      <c r="AS55" s="11">
        <f t="shared" si="159"/>
        <v>0</v>
      </c>
      <c r="AT55" s="11">
        <f t="shared" si="159"/>
        <v>0</v>
      </c>
      <c r="AU55" s="11">
        <f t="shared" si="159"/>
        <v>0</v>
      </c>
      <c r="AV55" s="11">
        <f t="shared" si="159"/>
        <v>0</v>
      </c>
      <c r="AW55" s="11">
        <f t="shared" si="159"/>
        <v>0</v>
      </c>
      <c r="AX55" s="11">
        <f t="shared" si="159"/>
        <v>0</v>
      </c>
      <c r="AY55" s="11">
        <f t="shared" si="159"/>
        <v>0</v>
      </c>
      <c r="AZ55" s="11">
        <f t="shared" si="159"/>
        <v>0</v>
      </c>
      <c r="BA55" s="11">
        <f t="shared" si="159"/>
        <v>0</v>
      </c>
      <c r="BB55" s="11">
        <f t="shared" si="159"/>
        <v>0</v>
      </c>
      <c r="BC55" s="11">
        <f t="shared" si="159"/>
        <v>0</v>
      </c>
      <c r="BD55" s="11">
        <f t="shared" si="159"/>
        <v>0</v>
      </c>
      <c r="BE55" s="11">
        <f t="shared" si="159"/>
        <v>0</v>
      </c>
      <c r="BF55" s="11">
        <f t="shared" si="159"/>
        <v>0</v>
      </c>
      <c r="BG55" s="11">
        <f t="shared" si="159"/>
        <v>0</v>
      </c>
      <c r="BH55" s="11">
        <f t="shared" si="159"/>
        <v>0</v>
      </c>
      <c r="BI55" s="11">
        <f t="shared" si="159"/>
        <v>0</v>
      </c>
      <c r="BJ55" s="11">
        <f t="shared" si="159"/>
        <v>0</v>
      </c>
      <c r="BK55" s="11">
        <f t="shared" si="159"/>
        <v>0</v>
      </c>
      <c r="BL55" s="11">
        <f t="shared" si="159"/>
        <v>0</v>
      </c>
      <c r="BM55" s="11">
        <f t="shared" si="159"/>
        <v>0</v>
      </c>
      <c r="BN55" s="11">
        <f t="shared" si="159"/>
        <v>0</v>
      </c>
      <c r="BO55" s="11">
        <f t="shared" si="159"/>
        <v>75</v>
      </c>
      <c r="BP55" s="11">
        <f t="shared" ref="BP55:EA55" si="160">(BP54/12)*9</f>
        <v>0</v>
      </c>
      <c r="BQ55" s="11">
        <f t="shared" si="160"/>
        <v>0</v>
      </c>
      <c r="BR55" s="11">
        <f t="shared" si="160"/>
        <v>0</v>
      </c>
      <c r="BS55" s="11">
        <f t="shared" si="160"/>
        <v>0</v>
      </c>
      <c r="BT55" s="11">
        <f t="shared" si="160"/>
        <v>0</v>
      </c>
      <c r="BU55" s="11">
        <f t="shared" si="160"/>
        <v>0</v>
      </c>
      <c r="BV55" s="11">
        <f t="shared" si="160"/>
        <v>0</v>
      </c>
      <c r="BW55" s="11">
        <f t="shared" si="160"/>
        <v>0</v>
      </c>
      <c r="BX55" s="11">
        <f t="shared" si="160"/>
        <v>0</v>
      </c>
      <c r="BY55" s="11">
        <f t="shared" si="160"/>
        <v>0</v>
      </c>
      <c r="BZ55" s="11">
        <f t="shared" si="160"/>
        <v>0</v>
      </c>
      <c r="CA55" s="11">
        <f t="shared" si="160"/>
        <v>0</v>
      </c>
      <c r="CB55" s="11">
        <f t="shared" si="160"/>
        <v>0</v>
      </c>
      <c r="CC55" s="11">
        <f t="shared" si="160"/>
        <v>37.5</v>
      </c>
      <c r="CD55" s="11">
        <f t="shared" si="160"/>
        <v>75</v>
      </c>
      <c r="CE55" s="11">
        <f t="shared" si="160"/>
        <v>0</v>
      </c>
      <c r="CF55" s="11">
        <f t="shared" si="160"/>
        <v>0</v>
      </c>
      <c r="CG55" s="11">
        <f t="shared" si="160"/>
        <v>0</v>
      </c>
      <c r="CH55" s="11">
        <f t="shared" si="160"/>
        <v>0</v>
      </c>
      <c r="CI55" s="11">
        <f t="shared" si="160"/>
        <v>0</v>
      </c>
      <c r="CJ55" s="11">
        <f t="shared" si="160"/>
        <v>0</v>
      </c>
      <c r="CK55" s="11">
        <f t="shared" si="160"/>
        <v>0</v>
      </c>
      <c r="CL55" s="11">
        <f t="shared" si="160"/>
        <v>0</v>
      </c>
      <c r="CM55" s="11">
        <f t="shared" si="160"/>
        <v>0</v>
      </c>
      <c r="CN55" s="11">
        <f t="shared" si="160"/>
        <v>0</v>
      </c>
      <c r="CO55" s="11">
        <f t="shared" si="160"/>
        <v>0</v>
      </c>
      <c r="CP55" s="11">
        <f t="shared" si="160"/>
        <v>0</v>
      </c>
      <c r="CQ55" s="11">
        <f t="shared" si="160"/>
        <v>0</v>
      </c>
      <c r="CR55" s="11">
        <f t="shared" si="160"/>
        <v>0</v>
      </c>
      <c r="CS55" s="11">
        <f t="shared" si="160"/>
        <v>0</v>
      </c>
      <c r="CT55" s="11">
        <f t="shared" si="160"/>
        <v>0</v>
      </c>
      <c r="CU55" s="11">
        <f t="shared" si="160"/>
        <v>0</v>
      </c>
      <c r="CV55" s="11">
        <f t="shared" si="160"/>
        <v>0</v>
      </c>
      <c r="CW55" s="11">
        <f t="shared" si="160"/>
        <v>0</v>
      </c>
      <c r="CX55" s="11">
        <f t="shared" si="160"/>
        <v>0</v>
      </c>
      <c r="CY55" s="11">
        <f t="shared" si="160"/>
        <v>0</v>
      </c>
      <c r="CZ55" s="11">
        <f t="shared" si="160"/>
        <v>0</v>
      </c>
      <c r="DA55" s="11">
        <f t="shared" si="160"/>
        <v>0</v>
      </c>
      <c r="DB55" s="11">
        <f t="shared" si="160"/>
        <v>0</v>
      </c>
      <c r="DC55" s="11">
        <f t="shared" si="160"/>
        <v>0</v>
      </c>
      <c r="DD55" s="11">
        <f t="shared" si="160"/>
        <v>0</v>
      </c>
      <c r="DE55" s="11">
        <f t="shared" si="160"/>
        <v>0</v>
      </c>
      <c r="DF55" s="11">
        <f t="shared" si="160"/>
        <v>0</v>
      </c>
      <c r="DG55" s="11">
        <f t="shared" si="160"/>
        <v>0</v>
      </c>
      <c r="DH55" s="11">
        <f t="shared" si="160"/>
        <v>0</v>
      </c>
      <c r="DI55" s="11">
        <f t="shared" si="160"/>
        <v>0</v>
      </c>
      <c r="DJ55" s="11">
        <f t="shared" si="160"/>
        <v>0</v>
      </c>
      <c r="DK55" s="11">
        <f t="shared" si="160"/>
        <v>0</v>
      </c>
      <c r="DL55" s="11">
        <f t="shared" si="160"/>
        <v>0</v>
      </c>
      <c r="DM55" s="11">
        <f t="shared" si="160"/>
        <v>0</v>
      </c>
      <c r="DN55" s="11">
        <f t="shared" si="160"/>
        <v>0</v>
      </c>
      <c r="DO55" s="11">
        <f t="shared" si="160"/>
        <v>0</v>
      </c>
      <c r="DP55" s="11">
        <f t="shared" si="160"/>
        <v>0</v>
      </c>
      <c r="DQ55" s="11">
        <f t="shared" si="160"/>
        <v>0</v>
      </c>
      <c r="DR55" s="11">
        <f t="shared" si="160"/>
        <v>0</v>
      </c>
      <c r="DS55" s="11">
        <f t="shared" si="160"/>
        <v>0</v>
      </c>
      <c r="DT55" s="11">
        <f t="shared" si="160"/>
        <v>0</v>
      </c>
      <c r="DU55" s="11">
        <f t="shared" si="160"/>
        <v>0</v>
      </c>
      <c r="DV55" s="11">
        <f t="shared" si="160"/>
        <v>0</v>
      </c>
      <c r="DW55" s="11">
        <f t="shared" si="160"/>
        <v>0</v>
      </c>
      <c r="DX55" s="11">
        <f t="shared" si="160"/>
        <v>0</v>
      </c>
      <c r="DY55" s="11">
        <f t="shared" si="160"/>
        <v>3.75</v>
      </c>
      <c r="DZ55" s="11">
        <f t="shared" si="160"/>
        <v>0</v>
      </c>
      <c r="EA55" s="11">
        <f t="shared" si="160"/>
        <v>0</v>
      </c>
      <c r="EB55" s="11">
        <f t="shared" ref="EB55:GM55" si="161">(EB54/12)*9</f>
        <v>0</v>
      </c>
      <c r="EC55" s="11">
        <f t="shared" si="161"/>
        <v>0</v>
      </c>
      <c r="ED55" s="11">
        <f t="shared" si="161"/>
        <v>0</v>
      </c>
      <c r="EE55" s="11">
        <f t="shared" si="161"/>
        <v>0</v>
      </c>
      <c r="EF55" s="11">
        <f t="shared" si="161"/>
        <v>0</v>
      </c>
      <c r="EG55" s="11">
        <f t="shared" si="161"/>
        <v>0</v>
      </c>
      <c r="EH55" s="11">
        <f t="shared" si="161"/>
        <v>0</v>
      </c>
      <c r="EI55" s="11">
        <f t="shared" si="161"/>
        <v>0</v>
      </c>
      <c r="EJ55" s="11">
        <f t="shared" si="161"/>
        <v>0</v>
      </c>
      <c r="EK55" s="11">
        <f t="shared" si="161"/>
        <v>0</v>
      </c>
      <c r="EL55" s="11">
        <f t="shared" si="161"/>
        <v>7.5</v>
      </c>
      <c r="EM55" s="11">
        <f t="shared" si="161"/>
        <v>0</v>
      </c>
      <c r="EN55" s="11">
        <f t="shared" si="161"/>
        <v>0</v>
      </c>
      <c r="EO55" s="11">
        <f t="shared" si="161"/>
        <v>0</v>
      </c>
      <c r="EP55" s="11">
        <f t="shared" si="161"/>
        <v>0</v>
      </c>
      <c r="EQ55" s="11">
        <f t="shared" si="161"/>
        <v>0</v>
      </c>
      <c r="ER55" s="11">
        <f t="shared" si="161"/>
        <v>0</v>
      </c>
      <c r="ES55" s="11">
        <f t="shared" si="161"/>
        <v>0</v>
      </c>
      <c r="ET55" s="11">
        <f t="shared" si="161"/>
        <v>0</v>
      </c>
      <c r="EU55" s="11">
        <f t="shared" si="161"/>
        <v>0</v>
      </c>
      <c r="EV55" s="11">
        <f t="shared" si="161"/>
        <v>0</v>
      </c>
      <c r="EW55" s="11">
        <f t="shared" si="161"/>
        <v>22.5</v>
      </c>
      <c r="EX55" s="11">
        <f t="shared" si="161"/>
        <v>0</v>
      </c>
      <c r="EY55" s="11">
        <f t="shared" si="161"/>
        <v>0</v>
      </c>
      <c r="EZ55" s="11">
        <f t="shared" si="161"/>
        <v>0</v>
      </c>
      <c r="FA55" s="11">
        <f t="shared" si="161"/>
        <v>0</v>
      </c>
      <c r="FB55" s="11">
        <f t="shared" si="161"/>
        <v>0</v>
      </c>
      <c r="FC55" s="11">
        <f t="shared" si="161"/>
        <v>0</v>
      </c>
      <c r="FD55" s="11">
        <f t="shared" si="161"/>
        <v>0</v>
      </c>
      <c r="FE55" s="11">
        <f t="shared" si="161"/>
        <v>0</v>
      </c>
      <c r="FF55" s="11">
        <f t="shared" si="161"/>
        <v>0</v>
      </c>
      <c r="FG55" s="11">
        <f t="shared" si="161"/>
        <v>0</v>
      </c>
      <c r="FH55" s="11">
        <f t="shared" si="161"/>
        <v>0</v>
      </c>
      <c r="FI55" s="11">
        <f t="shared" si="161"/>
        <v>0</v>
      </c>
      <c r="FJ55" s="11">
        <f t="shared" si="161"/>
        <v>0</v>
      </c>
      <c r="FK55" s="11">
        <f t="shared" si="161"/>
        <v>0</v>
      </c>
      <c r="FL55" s="11">
        <f t="shared" si="161"/>
        <v>0</v>
      </c>
      <c r="FM55" s="11">
        <f t="shared" si="161"/>
        <v>0</v>
      </c>
      <c r="FN55" s="11">
        <f t="shared" si="161"/>
        <v>0</v>
      </c>
      <c r="FO55" s="11">
        <f t="shared" si="161"/>
        <v>0</v>
      </c>
      <c r="FP55" s="11">
        <f t="shared" si="161"/>
        <v>0</v>
      </c>
      <c r="FQ55" s="11">
        <f t="shared" si="161"/>
        <v>0</v>
      </c>
      <c r="FR55" s="11">
        <f t="shared" si="161"/>
        <v>0</v>
      </c>
      <c r="FS55" s="11">
        <f t="shared" si="161"/>
        <v>0</v>
      </c>
      <c r="FT55" s="11">
        <f t="shared" si="161"/>
        <v>0</v>
      </c>
      <c r="FU55" s="11">
        <f t="shared" si="161"/>
        <v>0</v>
      </c>
      <c r="FV55" s="11">
        <f t="shared" si="161"/>
        <v>0</v>
      </c>
      <c r="FW55" s="11">
        <f t="shared" si="161"/>
        <v>0</v>
      </c>
      <c r="FX55" s="11">
        <f t="shared" si="161"/>
        <v>0</v>
      </c>
      <c r="FY55" s="11">
        <f t="shared" si="161"/>
        <v>0</v>
      </c>
      <c r="FZ55" s="11">
        <f t="shared" si="161"/>
        <v>0</v>
      </c>
      <c r="GA55" s="11">
        <f t="shared" si="161"/>
        <v>0</v>
      </c>
      <c r="GB55" s="11">
        <f t="shared" si="161"/>
        <v>0</v>
      </c>
      <c r="GC55" s="11">
        <f t="shared" si="161"/>
        <v>0</v>
      </c>
      <c r="GD55" s="11">
        <f t="shared" si="161"/>
        <v>0</v>
      </c>
      <c r="GE55" s="11">
        <f t="shared" si="161"/>
        <v>0</v>
      </c>
      <c r="GF55" s="11">
        <f t="shared" si="161"/>
        <v>75</v>
      </c>
      <c r="GG55" s="11">
        <f t="shared" si="161"/>
        <v>0</v>
      </c>
      <c r="GH55" s="11">
        <f t="shared" si="161"/>
        <v>0</v>
      </c>
      <c r="GI55" s="11">
        <f t="shared" si="161"/>
        <v>0</v>
      </c>
      <c r="GJ55" s="11">
        <f t="shared" si="161"/>
        <v>0</v>
      </c>
      <c r="GK55" s="11">
        <f t="shared" si="161"/>
        <v>0</v>
      </c>
      <c r="GL55" s="11">
        <f t="shared" si="161"/>
        <v>0</v>
      </c>
      <c r="GM55" s="11">
        <f t="shared" si="161"/>
        <v>0</v>
      </c>
      <c r="GN55" s="11">
        <f t="shared" ref="GN55:IY55" si="162">(GN54/12)*9</f>
        <v>0</v>
      </c>
      <c r="GO55" s="11">
        <f t="shared" si="162"/>
        <v>0</v>
      </c>
      <c r="GP55" s="11">
        <f t="shared" si="162"/>
        <v>0</v>
      </c>
      <c r="GQ55" s="11">
        <f t="shared" si="162"/>
        <v>7.5</v>
      </c>
      <c r="GR55" s="11">
        <f t="shared" si="162"/>
        <v>0</v>
      </c>
      <c r="GS55" s="11">
        <f t="shared" si="162"/>
        <v>0</v>
      </c>
      <c r="GT55" s="11">
        <f t="shared" si="162"/>
        <v>0</v>
      </c>
      <c r="GU55" s="11">
        <f t="shared" si="162"/>
        <v>22.5</v>
      </c>
      <c r="GV55" s="11">
        <f t="shared" si="162"/>
        <v>0</v>
      </c>
      <c r="GW55" s="11">
        <f t="shared" si="162"/>
        <v>0</v>
      </c>
      <c r="GX55" s="11">
        <f t="shared" si="162"/>
        <v>0</v>
      </c>
      <c r="GY55" s="11">
        <f t="shared" si="162"/>
        <v>0</v>
      </c>
      <c r="GZ55" s="11">
        <f t="shared" si="162"/>
        <v>0</v>
      </c>
      <c r="HA55" s="11">
        <f t="shared" si="162"/>
        <v>0</v>
      </c>
      <c r="HB55" s="11">
        <f t="shared" si="162"/>
        <v>0</v>
      </c>
      <c r="HC55" s="11">
        <f t="shared" si="162"/>
        <v>0</v>
      </c>
      <c r="HD55" s="11">
        <f t="shared" si="162"/>
        <v>0</v>
      </c>
      <c r="HE55" s="11">
        <f t="shared" si="162"/>
        <v>0</v>
      </c>
      <c r="HF55" s="11">
        <f t="shared" si="162"/>
        <v>0</v>
      </c>
      <c r="HG55" s="11">
        <f t="shared" si="162"/>
        <v>0</v>
      </c>
      <c r="HH55" s="11">
        <f t="shared" si="162"/>
        <v>0</v>
      </c>
      <c r="HI55" s="11">
        <f t="shared" si="162"/>
        <v>0</v>
      </c>
      <c r="HJ55" s="11">
        <f t="shared" si="162"/>
        <v>0</v>
      </c>
      <c r="HK55" s="11">
        <f t="shared" si="162"/>
        <v>0</v>
      </c>
      <c r="HL55" s="11">
        <f t="shared" si="162"/>
        <v>0</v>
      </c>
      <c r="HM55" s="11">
        <f t="shared" si="162"/>
        <v>0</v>
      </c>
      <c r="HN55" s="11">
        <f t="shared" si="162"/>
        <v>0</v>
      </c>
      <c r="HO55" s="11">
        <f t="shared" si="162"/>
        <v>0</v>
      </c>
      <c r="HP55" s="11">
        <f t="shared" si="162"/>
        <v>0</v>
      </c>
      <c r="HQ55" s="11">
        <f t="shared" si="162"/>
        <v>0</v>
      </c>
      <c r="HR55" s="11">
        <f t="shared" si="162"/>
        <v>0</v>
      </c>
      <c r="HS55" s="11">
        <f t="shared" si="162"/>
        <v>0</v>
      </c>
      <c r="HT55" s="11">
        <f t="shared" si="162"/>
        <v>0</v>
      </c>
      <c r="HU55" s="11">
        <f t="shared" si="162"/>
        <v>0</v>
      </c>
      <c r="HV55" s="11">
        <f t="shared" si="162"/>
        <v>0</v>
      </c>
      <c r="HW55" s="11">
        <f t="shared" si="162"/>
        <v>0</v>
      </c>
      <c r="HX55" s="11">
        <f t="shared" si="162"/>
        <v>0</v>
      </c>
      <c r="HY55" s="11">
        <f t="shared" si="162"/>
        <v>0</v>
      </c>
      <c r="HZ55" s="11">
        <f t="shared" si="162"/>
        <v>0</v>
      </c>
      <c r="IA55" s="11">
        <f t="shared" si="162"/>
        <v>0</v>
      </c>
      <c r="IB55" s="11">
        <f t="shared" si="162"/>
        <v>0</v>
      </c>
      <c r="IC55" s="11">
        <f t="shared" si="162"/>
        <v>0</v>
      </c>
      <c r="ID55" s="11">
        <f t="shared" si="162"/>
        <v>0</v>
      </c>
      <c r="IE55" s="11">
        <f t="shared" si="162"/>
        <v>0</v>
      </c>
      <c r="IF55" s="11">
        <f t="shared" si="162"/>
        <v>0</v>
      </c>
      <c r="IG55" s="11">
        <f t="shared" si="162"/>
        <v>0</v>
      </c>
      <c r="IH55" s="11">
        <f t="shared" si="162"/>
        <v>0</v>
      </c>
      <c r="II55" s="11">
        <f t="shared" si="162"/>
        <v>0</v>
      </c>
      <c r="IJ55" s="11">
        <f t="shared" si="162"/>
        <v>0</v>
      </c>
      <c r="IK55" s="11">
        <f t="shared" si="162"/>
        <v>0</v>
      </c>
      <c r="IL55" s="11">
        <f t="shared" si="162"/>
        <v>0</v>
      </c>
      <c r="IM55" s="11">
        <f t="shared" si="162"/>
        <v>0</v>
      </c>
      <c r="IN55" s="11">
        <f t="shared" si="162"/>
        <v>0</v>
      </c>
      <c r="IO55" s="11">
        <f t="shared" si="162"/>
        <v>0</v>
      </c>
      <c r="IP55" s="11">
        <f t="shared" si="162"/>
        <v>0</v>
      </c>
      <c r="IQ55" s="11">
        <f t="shared" si="162"/>
        <v>0</v>
      </c>
      <c r="IR55" s="11">
        <f t="shared" si="162"/>
        <v>0</v>
      </c>
      <c r="IS55" s="11">
        <f t="shared" si="162"/>
        <v>0</v>
      </c>
      <c r="IT55" s="11">
        <f t="shared" si="162"/>
        <v>0</v>
      </c>
      <c r="IU55" s="11">
        <f t="shared" si="162"/>
        <v>0</v>
      </c>
      <c r="IV55" s="11">
        <f t="shared" si="162"/>
        <v>0</v>
      </c>
      <c r="IW55" s="11">
        <f t="shared" si="162"/>
        <v>0</v>
      </c>
      <c r="IX55" s="11">
        <f t="shared" si="162"/>
        <v>0</v>
      </c>
      <c r="IY55" s="11">
        <f t="shared" si="162"/>
        <v>0</v>
      </c>
      <c r="IZ55" s="11">
        <f t="shared" ref="IZ55:LK55" si="163">(IZ54/12)*9</f>
        <v>0</v>
      </c>
      <c r="JA55" s="11">
        <f t="shared" si="163"/>
        <v>0</v>
      </c>
      <c r="JB55" s="11">
        <f t="shared" si="163"/>
        <v>0</v>
      </c>
      <c r="JC55" s="11">
        <f t="shared" si="163"/>
        <v>0</v>
      </c>
      <c r="JD55" s="11">
        <f t="shared" si="163"/>
        <v>0</v>
      </c>
      <c r="JE55" s="11">
        <f t="shared" si="163"/>
        <v>0</v>
      </c>
      <c r="JF55" s="11">
        <f t="shared" si="163"/>
        <v>0</v>
      </c>
      <c r="JG55" s="11">
        <f t="shared" si="163"/>
        <v>0</v>
      </c>
      <c r="JH55" s="11">
        <f t="shared" si="163"/>
        <v>0</v>
      </c>
      <c r="JI55" s="11">
        <f t="shared" si="163"/>
        <v>0</v>
      </c>
      <c r="JJ55" s="11">
        <f t="shared" si="163"/>
        <v>0</v>
      </c>
      <c r="JK55" s="11">
        <f t="shared" si="163"/>
        <v>0</v>
      </c>
      <c r="JL55" s="11">
        <f t="shared" si="163"/>
        <v>0</v>
      </c>
      <c r="JM55" s="11">
        <f t="shared" si="163"/>
        <v>0</v>
      </c>
      <c r="JN55" s="11">
        <f t="shared" si="163"/>
        <v>0</v>
      </c>
      <c r="JO55" s="11">
        <f t="shared" si="163"/>
        <v>0</v>
      </c>
      <c r="JP55" s="11">
        <f t="shared" si="163"/>
        <v>0</v>
      </c>
      <c r="JQ55" s="11">
        <f t="shared" si="163"/>
        <v>0</v>
      </c>
      <c r="JR55" s="11">
        <f t="shared" si="163"/>
        <v>0</v>
      </c>
      <c r="JS55" s="11">
        <f t="shared" si="163"/>
        <v>0</v>
      </c>
      <c r="JT55" s="11">
        <f t="shared" si="163"/>
        <v>0</v>
      </c>
      <c r="JU55" s="11">
        <f t="shared" si="163"/>
        <v>0</v>
      </c>
      <c r="JV55" s="11">
        <f t="shared" si="163"/>
        <v>0</v>
      </c>
      <c r="JW55" s="11">
        <f t="shared" si="163"/>
        <v>0</v>
      </c>
      <c r="JX55" s="11">
        <f t="shared" si="163"/>
        <v>0</v>
      </c>
      <c r="JY55" s="11">
        <f t="shared" si="163"/>
        <v>0</v>
      </c>
      <c r="JZ55" s="11">
        <f t="shared" si="163"/>
        <v>0</v>
      </c>
      <c r="KA55" s="11">
        <f t="shared" si="163"/>
        <v>0</v>
      </c>
      <c r="KB55" s="11">
        <f t="shared" si="163"/>
        <v>37.5</v>
      </c>
      <c r="KC55" s="11">
        <f t="shared" si="163"/>
        <v>0</v>
      </c>
      <c r="KD55" s="11">
        <f t="shared" si="163"/>
        <v>0</v>
      </c>
      <c r="KE55" s="11">
        <f t="shared" si="163"/>
        <v>0</v>
      </c>
      <c r="KF55" s="11">
        <f t="shared" si="163"/>
        <v>0</v>
      </c>
      <c r="KG55" s="11">
        <f t="shared" si="163"/>
        <v>0</v>
      </c>
      <c r="KH55" s="11">
        <f t="shared" si="163"/>
        <v>0</v>
      </c>
      <c r="KI55" s="11">
        <f t="shared" si="163"/>
        <v>0</v>
      </c>
      <c r="KJ55" s="11">
        <f t="shared" si="163"/>
        <v>0</v>
      </c>
      <c r="KK55" s="11">
        <f t="shared" si="163"/>
        <v>0</v>
      </c>
      <c r="KL55" s="11">
        <f t="shared" si="163"/>
        <v>0</v>
      </c>
      <c r="KM55" s="11">
        <f t="shared" si="163"/>
        <v>0</v>
      </c>
      <c r="KN55" s="11">
        <f t="shared" si="163"/>
        <v>0</v>
      </c>
      <c r="KO55" s="11">
        <f t="shared" si="163"/>
        <v>0</v>
      </c>
      <c r="KP55" s="11">
        <f t="shared" si="163"/>
        <v>0</v>
      </c>
      <c r="KQ55" s="11">
        <f t="shared" si="163"/>
        <v>0</v>
      </c>
      <c r="KR55" s="11">
        <f t="shared" si="163"/>
        <v>0</v>
      </c>
      <c r="KS55" s="11">
        <f t="shared" si="163"/>
        <v>0</v>
      </c>
      <c r="KT55" s="11">
        <f t="shared" si="163"/>
        <v>0</v>
      </c>
      <c r="KU55" s="11">
        <f t="shared" si="163"/>
        <v>0</v>
      </c>
      <c r="KV55" s="11">
        <f t="shared" si="163"/>
        <v>0</v>
      </c>
      <c r="KW55" s="11">
        <f t="shared" si="163"/>
        <v>0</v>
      </c>
      <c r="KX55" s="11">
        <f t="shared" si="163"/>
        <v>0</v>
      </c>
      <c r="KY55" s="11">
        <f t="shared" si="163"/>
        <v>0</v>
      </c>
      <c r="KZ55" s="11">
        <f t="shared" si="163"/>
        <v>7.5</v>
      </c>
      <c r="LA55" s="11">
        <f t="shared" si="163"/>
        <v>0</v>
      </c>
      <c r="LB55" s="11">
        <f t="shared" si="163"/>
        <v>0</v>
      </c>
      <c r="LC55" s="11">
        <f t="shared" si="163"/>
        <v>75</v>
      </c>
      <c r="LD55" s="11">
        <f t="shared" si="163"/>
        <v>0</v>
      </c>
      <c r="LE55" s="11">
        <f t="shared" si="163"/>
        <v>75</v>
      </c>
      <c r="LF55" s="11">
        <f t="shared" si="163"/>
        <v>112.5</v>
      </c>
      <c r="LG55" s="11">
        <f t="shared" si="163"/>
        <v>0</v>
      </c>
      <c r="LH55" s="11">
        <f t="shared" si="163"/>
        <v>0</v>
      </c>
      <c r="LI55" s="11">
        <f t="shared" si="163"/>
        <v>0</v>
      </c>
      <c r="LJ55" s="11">
        <f t="shared" si="163"/>
        <v>0</v>
      </c>
      <c r="LK55" s="11">
        <f t="shared" si="163"/>
        <v>0</v>
      </c>
      <c r="LL55" s="11">
        <f t="shared" ref="LL55:MG55" si="164">(LL54/12)*9</f>
        <v>0</v>
      </c>
      <c r="LM55" s="11">
        <f t="shared" si="164"/>
        <v>375</v>
      </c>
      <c r="LN55" s="11">
        <f t="shared" si="164"/>
        <v>0</v>
      </c>
      <c r="LO55" s="11">
        <f t="shared" si="164"/>
        <v>0</v>
      </c>
      <c r="LP55" s="11">
        <f t="shared" si="164"/>
        <v>0</v>
      </c>
      <c r="LQ55" s="11">
        <f t="shared" si="164"/>
        <v>0</v>
      </c>
      <c r="LR55" s="11">
        <f t="shared" si="164"/>
        <v>37.5</v>
      </c>
      <c r="LS55" s="11">
        <f t="shared" si="164"/>
        <v>22.5</v>
      </c>
      <c r="LT55" s="11">
        <f t="shared" si="164"/>
        <v>0</v>
      </c>
      <c r="LU55" s="11">
        <f t="shared" si="164"/>
        <v>0</v>
      </c>
      <c r="LV55" s="11">
        <f t="shared" si="164"/>
        <v>750</v>
      </c>
      <c r="LW55" s="11">
        <f t="shared" si="164"/>
        <v>0</v>
      </c>
      <c r="LX55" s="11">
        <f t="shared" si="164"/>
        <v>0</v>
      </c>
      <c r="LY55" s="11">
        <f t="shared" si="164"/>
        <v>225</v>
      </c>
      <c r="LZ55" s="11">
        <f t="shared" si="164"/>
        <v>0</v>
      </c>
      <c r="MA55" s="11">
        <f t="shared" si="164"/>
        <v>0</v>
      </c>
      <c r="MB55" s="11">
        <f t="shared" si="164"/>
        <v>0</v>
      </c>
      <c r="MC55" s="11">
        <f t="shared" si="164"/>
        <v>0</v>
      </c>
      <c r="MD55" s="11">
        <f t="shared" si="164"/>
        <v>0</v>
      </c>
      <c r="ME55" s="11">
        <f t="shared" si="164"/>
        <v>0</v>
      </c>
      <c r="MF55" s="11">
        <f t="shared" si="164"/>
        <v>225</v>
      </c>
      <c r="MG55" s="11">
        <f t="shared" si="164"/>
        <v>0</v>
      </c>
      <c r="MH55" s="11">
        <f t="shared" si="6"/>
        <v>2561.25</v>
      </c>
    </row>
    <row r="56" spans="1:346" ht="24.95" hidden="1" customHeight="1" x14ac:dyDescent="0.25">
      <c r="A56" s="13">
        <v>27.7</v>
      </c>
      <c r="B56" s="1" t="s">
        <v>371</v>
      </c>
      <c r="C56" s="10">
        <v>0</v>
      </c>
      <c r="D56" s="10"/>
      <c r="E56" s="10"/>
      <c r="F56" s="10"/>
      <c r="G56" s="10"/>
      <c r="H56" s="10">
        <v>500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>
        <v>100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v>20</v>
      </c>
      <c r="AP56" s="10"/>
      <c r="AQ56" s="10">
        <v>2000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>
        <v>500</v>
      </c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>
        <v>0</v>
      </c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>
        <v>0</v>
      </c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>
        <v>0</v>
      </c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>
        <v>300</v>
      </c>
      <c r="JX56" s="10">
        <v>4000</v>
      </c>
      <c r="JY56" s="10"/>
      <c r="JZ56" s="10"/>
      <c r="KA56" s="10">
        <v>0</v>
      </c>
      <c r="KB56" s="10"/>
      <c r="KC56" s="10"/>
      <c r="KD56" s="10"/>
      <c r="KE56" s="10"/>
      <c r="KF56" s="10"/>
      <c r="KG56" s="10">
        <v>200</v>
      </c>
      <c r="KH56" s="10"/>
      <c r="KI56" s="10"/>
      <c r="KJ56" s="10"/>
      <c r="KK56" s="10">
        <v>2500</v>
      </c>
      <c r="KL56" s="10"/>
      <c r="KM56" s="10"/>
      <c r="KN56" s="10"/>
      <c r="KO56" s="10">
        <v>350</v>
      </c>
      <c r="KP56" s="10"/>
      <c r="KQ56" s="10"/>
      <c r="KR56" s="10">
        <v>100</v>
      </c>
      <c r="KS56" s="10"/>
      <c r="KT56" s="10"/>
      <c r="KU56" s="10">
        <v>50</v>
      </c>
      <c r="KV56" s="10"/>
      <c r="KW56" s="10"/>
      <c r="KX56" s="10"/>
      <c r="KY56" s="10"/>
      <c r="KZ56" s="10"/>
      <c r="LA56" s="10"/>
      <c r="LB56" s="10"/>
      <c r="LC56" s="10"/>
      <c r="LD56" s="10"/>
      <c r="LE56" s="10">
        <v>0</v>
      </c>
      <c r="LF56" s="10"/>
      <c r="LG56" s="10"/>
      <c r="LH56" s="10">
        <v>50</v>
      </c>
      <c r="LI56" s="10"/>
      <c r="LJ56" s="10"/>
      <c r="LK56" s="10"/>
      <c r="LL56" s="10"/>
      <c r="LM56" s="10"/>
      <c r="LN56" s="10"/>
      <c r="LO56" s="10"/>
      <c r="LP56" s="10"/>
      <c r="LQ56" s="10"/>
      <c r="LR56" s="10">
        <v>100</v>
      </c>
      <c r="LS56" s="10"/>
      <c r="LT56" s="10"/>
      <c r="LU56" s="10"/>
      <c r="LV56" s="10">
        <v>0</v>
      </c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>
        <f t="shared" si="6"/>
        <v>10770</v>
      </c>
    </row>
    <row r="57" spans="1:346" s="7" customFormat="1" ht="24.95" hidden="1" customHeight="1" x14ac:dyDescent="0.25">
      <c r="A57" s="14">
        <v>28.2</v>
      </c>
      <c r="B57" s="6" t="s">
        <v>371</v>
      </c>
      <c r="C57" s="11">
        <f>(C56/12)*9</f>
        <v>0</v>
      </c>
      <c r="D57" s="11">
        <f t="shared" ref="D57:BO57" si="165">(D56/12)*9</f>
        <v>0</v>
      </c>
      <c r="E57" s="11">
        <f t="shared" si="165"/>
        <v>0</v>
      </c>
      <c r="F57" s="11">
        <f t="shared" si="165"/>
        <v>0</v>
      </c>
      <c r="G57" s="11">
        <f t="shared" si="165"/>
        <v>0</v>
      </c>
      <c r="H57" s="11">
        <f t="shared" si="165"/>
        <v>375</v>
      </c>
      <c r="I57" s="11">
        <f t="shared" si="165"/>
        <v>0</v>
      </c>
      <c r="J57" s="11">
        <f t="shared" si="165"/>
        <v>0</v>
      </c>
      <c r="K57" s="11">
        <f t="shared" si="165"/>
        <v>0</v>
      </c>
      <c r="L57" s="11">
        <f t="shared" si="165"/>
        <v>0</v>
      </c>
      <c r="M57" s="11">
        <f t="shared" si="165"/>
        <v>0</v>
      </c>
      <c r="N57" s="11">
        <f t="shared" si="165"/>
        <v>0</v>
      </c>
      <c r="O57" s="11">
        <f t="shared" si="165"/>
        <v>0</v>
      </c>
      <c r="P57" s="11">
        <f t="shared" si="165"/>
        <v>0</v>
      </c>
      <c r="Q57" s="11">
        <f t="shared" si="165"/>
        <v>0</v>
      </c>
      <c r="R57" s="11">
        <f t="shared" si="165"/>
        <v>0</v>
      </c>
      <c r="S57" s="11">
        <f t="shared" si="165"/>
        <v>0</v>
      </c>
      <c r="T57" s="11">
        <f t="shared" si="165"/>
        <v>0</v>
      </c>
      <c r="U57" s="11">
        <f t="shared" si="165"/>
        <v>0</v>
      </c>
      <c r="V57" s="11">
        <f t="shared" si="165"/>
        <v>0</v>
      </c>
      <c r="W57" s="11">
        <f t="shared" si="165"/>
        <v>0</v>
      </c>
      <c r="X57" s="11">
        <f t="shared" si="165"/>
        <v>0</v>
      </c>
      <c r="Y57" s="11">
        <f t="shared" si="165"/>
        <v>0</v>
      </c>
      <c r="Z57" s="11">
        <f t="shared" si="165"/>
        <v>0</v>
      </c>
      <c r="AA57" s="11">
        <f t="shared" si="165"/>
        <v>0</v>
      </c>
      <c r="AB57" s="11">
        <f t="shared" si="165"/>
        <v>0</v>
      </c>
      <c r="AC57" s="11">
        <f t="shared" si="165"/>
        <v>0</v>
      </c>
      <c r="AD57" s="11">
        <f t="shared" si="165"/>
        <v>75</v>
      </c>
      <c r="AE57" s="11">
        <f t="shared" si="165"/>
        <v>0</v>
      </c>
      <c r="AF57" s="11">
        <f t="shared" si="165"/>
        <v>0</v>
      </c>
      <c r="AG57" s="11">
        <f t="shared" si="165"/>
        <v>0</v>
      </c>
      <c r="AH57" s="11">
        <f t="shared" si="165"/>
        <v>0</v>
      </c>
      <c r="AI57" s="11">
        <f t="shared" si="165"/>
        <v>0</v>
      </c>
      <c r="AJ57" s="11">
        <f t="shared" si="165"/>
        <v>0</v>
      </c>
      <c r="AK57" s="11">
        <f t="shared" si="165"/>
        <v>0</v>
      </c>
      <c r="AL57" s="11">
        <f t="shared" si="165"/>
        <v>0</v>
      </c>
      <c r="AM57" s="11">
        <f t="shared" si="165"/>
        <v>0</v>
      </c>
      <c r="AN57" s="11">
        <f t="shared" si="165"/>
        <v>0</v>
      </c>
      <c r="AO57" s="11">
        <f t="shared" si="165"/>
        <v>15</v>
      </c>
      <c r="AP57" s="11">
        <f t="shared" si="165"/>
        <v>0</v>
      </c>
      <c r="AQ57" s="11">
        <f t="shared" si="165"/>
        <v>1500</v>
      </c>
      <c r="AR57" s="11">
        <f t="shared" si="165"/>
        <v>0</v>
      </c>
      <c r="AS57" s="11">
        <f t="shared" si="165"/>
        <v>0</v>
      </c>
      <c r="AT57" s="11">
        <f t="shared" si="165"/>
        <v>0</v>
      </c>
      <c r="AU57" s="11">
        <f t="shared" si="165"/>
        <v>0</v>
      </c>
      <c r="AV57" s="11">
        <f t="shared" si="165"/>
        <v>0</v>
      </c>
      <c r="AW57" s="11">
        <f t="shared" si="165"/>
        <v>0</v>
      </c>
      <c r="AX57" s="11">
        <f t="shared" si="165"/>
        <v>0</v>
      </c>
      <c r="AY57" s="11">
        <f t="shared" si="165"/>
        <v>0</v>
      </c>
      <c r="AZ57" s="11">
        <f t="shared" si="165"/>
        <v>0</v>
      </c>
      <c r="BA57" s="11">
        <f t="shared" si="165"/>
        <v>0</v>
      </c>
      <c r="BB57" s="11">
        <f t="shared" si="165"/>
        <v>0</v>
      </c>
      <c r="BC57" s="11">
        <f t="shared" si="165"/>
        <v>0</v>
      </c>
      <c r="BD57" s="11">
        <f t="shared" si="165"/>
        <v>0</v>
      </c>
      <c r="BE57" s="11">
        <f t="shared" si="165"/>
        <v>0</v>
      </c>
      <c r="BF57" s="11">
        <f t="shared" si="165"/>
        <v>0</v>
      </c>
      <c r="BG57" s="11">
        <f t="shared" si="165"/>
        <v>0</v>
      </c>
      <c r="BH57" s="11">
        <f t="shared" si="165"/>
        <v>0</v>
      </c>
      <c r="BI57" s="11">
        <f t="shared" si="165"/>
        <v>0</v>
      </c>
      <c r="BJ57" s="11">
        <f t="shared" si="165"/>
        <v>0</v>
      </c>
      <c r="BK57" s="11">
        <f t="shared" si="165"/>
        <v>0</v>
      </c>
      <c r="BL57" s="11">
        <f t="shared" si="165"/>
        <v>0</v>
      </c>
      <c r="BM57" s="11">
        <f t="shared" si="165"/>
        <v>0</v>
      </c>
      <c r="BN57" s="11">
        <f t="shared" si="165"/>
        <v>0</v>
      </c>
      <c r="BO57" s="11">
        <f t="shared" si="165"/>
        <v>0</v>
      </c>
      <c r="BP57" s="11">
        <f t="shared" ref="BP57:EA57" si="166">(BP56/12)*9</f>
        <v>0</v>
      </c>
      <c r="BQ57" s="11">
        <f t="shared" si="166"/>
        <v>0</v>
      </c>
      <c r="BR57" s="11">
        <f t="shared" si="166"/>
        <v>0</v>
      </c>
      <c r="BS57" s="11">
        <f t="shared" si="166"/>
        <v>0</v>
      </c>
      <c r="BT57" s="11">
        <f t="shared" si="166"/>
        <v>0</v>
      </c>
      <c r="BU57" s="11">
        <f t="shared" si="166"/>
        <v>0</v>
      </c>
      <c r="BV57" s="11">
        <f t="shared" si="166"/>
        <v>0</v>
      </c>
      <c r="BW57" s="11">
        <f t="shared" si="166"/>
        <v>0</v>
      </c>
      <c r="BX57" s="11">
        <f t="shared" si="166"/>
        <v>0</v>
      </c>
      <c r="BY57" s="11">
        <f t="shared" si="166"/>
        <v>0</v>
      </c>
      <c r="BZ57" s="11">
        <f t="shared" si="166"/>
        <v>0</v>
      </c>
      <c r="CA57" s="11">
        <f t="shared" si="166"/>
        <v>0</v>
      </c>
      <c r="CB57" s="11">
        <f t="shared" si="166"/>
        <v>0</v>
      </c>
      <c r="CC57" s="11">
        <f t="shared" si="166"/>
        <v>0</v>
      </c>
      <c r="CD57" s="11">
        <f t="shared" si="166"/>
        <v>0</v>
      </c>
      <c r="CE57" s="11">
        <f t="shared" si="166"/>
        <v>0</v>
      </c>
      <c r="CF57" s="11">
        <f t="shared" si="166"/>
        <v>0</v>
      </c>
      <c r="CG57" s="11">
        <f t="shared" si="166"/>
        <v>0</v>
      </c>
      <c r="CH57" s="11">
        <f t="shared" si="166"/>
        <v>0</v>
      </c>
      <c r="CI57" s="11">
        <f t="shared" si="166"/>
        <v>0</v>
      </c>
      <c r="CJ57" s="11">
        <f t="shared" si="166"/>
        <v>0</v>
      </c>
      <c r="CK57" s="11">
        <f t="shared" si="166"/>
        <v>0</v>
      </c>
      <c r="CL57" s="11">
        <f t="shared" si="166"/>
        <v>0</v>
      </c>
      <c r="CM57" s="11">
        <f t="shared" si="166"/>
        <v>0</v>
      </c>
      <c r="CN57" s="11">
        <f t="shared" si="166"/>
        <v>0</v>
      </c>
      <c r="CO57" s="11">
        <f t="shared" si="166"/>
        <v>0</v>
      </c>
      <c r="CP57" s="11">
        <f t="shared" si="166"/>
        <v>0</v>
      </c>
      <c r="CQ57" s="11">
        <f t="shared" si="166"/>
        <v>0</v>
      </c>
      <c r="CR57" s="11">
        <f t="shared" si="166"/>
        <v>0</v>
      </c>
      <c r="CS57" s="11">
        <f t="shared" si="166"/>
        <v>0</v>
      </c>
      <c r="CT57" s="11">
        <f t="shared" si="166"/>
        <v>0</v>
      </c>
      <c r="CU57" s="11">
        <f t="shared" si="166"/>
        <v>0</v>
      </c>
      <c r="CV57" s="11">
        <f t="shared" si="166"/>
        <v>0</v>
      </c>
      <c r="CW57" s="11">
        <f t="shared" si="166"/>
        <v>0</v>
      </c>
      <c r="CX57" s="11">
        <f t="shared" si="166"/>
        <v>0</v>
      </c>
      <c r="CY57" s="11">
        <f t="shared" si="166"/>
        <v>0</v>
      </c>
      <c r="CZ57" s="11">
        <f t="shared" si="166"/>
        <v>0</v>
      </c>
      <c r="DA57" s="11">
        <f t="shared" si="166"/>
        <v>0</v>
      </c>
      <c r="DB57" s="11">
        <f t="shared" si="166"/>
        <v>0</v>
      </c>
      <c r="DC57" s="11">
        <f t="shared" si="166"/>
        <v>0</v>
      </c>
      <c r="DD57" s="11">
        <f t="shared" si="166"/>
        <v>0</v>
      </c>
      <c r="DE57" s="11">
        <f t="shared" si="166"/>
        <v>0</v>
      </c>
      <c r="DF57" s="11">
        <f t="shared" si="166"/>
        <v>0</v>
      </c>
      <c r="DG57" s="11">
        <f t="shared" si="166"/>
        <v>0</v>
      </c>
      <c r="DH57" s="11">
        <f t="shared" si="166"/>
        <v>0</v>
      </c>
      <c r="DI57" s="11">
        <f t="shared" si="166"/>
        <v>0</v>
      </c>
      <c r="DJ57" s="11">
        <f t="shared" si="166"/>
        <v>0</v>
      </c>
      <c r="DK57" s="11">
        <f t="shared" si="166"/>
        <v>0</v>
      </c>
      <c r="DL57" s="11">
        <f t="shared" si="166"/>
        <v>0</v>
      </c>
      <c r="DM57" s="11">
        <f t="shared" si="166"/>
        <v>0</v>
      </c>
      <c r="DN57" s="11">
        <f t="shared" si="166"/>
        <v>0</v>
      </c>
      <c r="DO57" s="11">
        <f t="shared" si="166"/>
        <v>0</v>
      </c>
      <c r="DP57" s="11">
        <f t="shared" si="166"/>
        <v>0</v>
      </c>
      <c r="DQ57" s="11">
        <f t="shared" si="166"/>
        <v>0</v>
      </c>
      <c r="DR57" s="11">
        <f t="shared" si="166"/>
        <v>0</v>
      </c>
      <c r="DS57" s="11">
        <f t="shared" si="166"/>
        <v>0</v>
      </c>
      <c r="DT57" s="11">
        <f t="shared" si="166"/>
        <v>0</v>
      </c>
      <c r="DU57" s="11">
        <f t="shared" si="166"/>
        <v>0</v>
      </c>
      <c r="DV57" s="11">
        <f t="shared" si="166"/>
        <v>0</v>
      </c>
      <c r="DW57" s="11">
        <f t="shared" si="166"/>
        <v>0</v>
      </c>
      <c r="DX57" s="11">
        <f t="shared" si="166"/>
        <v>0</v>
      </c>
      <c r="DY57" s="11">
        <f t="shared" si="166"/>
        <v>0</v>
      </c>
      <c r="DZ57" s="11">
        <f t="shared" si="166"/>
        <v>0</v>
      </c>
      <c r="EA57" s="11">
        <f t="shared" si="166"/>
        <v>0</v>
      </c>
      <c r="EB57" s="11">
        <f t="shared" ref="EB57:GM57" si="167">(EB56/12)*9</f>
        <v>0</v>
      </c>
      <c r="EC57" s="11">
        <f t="shared" si="167"/>
        <v>0</v>
      </c>
      <c r="ED57" s="11">
        <f t="shared" si="167"/>
        <v>0</v>
      </c>
      <c r="EE57" s="11">
        <f t="shared" si="167"/>
        <v>0</v>
      </c>
      <c r="EF57" s="11">
        <f t="shared" si="167"/>
        <v>0</v>
      </c>
      <c r="EG57" s="11">
        <f t="shared" si="167"/>
        <v>0</v>
      </c>
      <c r="EH57" s="11">
        <f t="shared" si="167"/>
        <v>0</v>
      </c>
      <c r="EI57" s="11">
        <f t="shared" si="167"/>
        <v>0</v>
      </c>
      <c r="EJ57" s="11">
        <f t="shared" si="167"/>
        <v>0</v>
      </c>
      <c r="EK57" s="11">
        <f t="shared" si="167"/>
        <v>0</v>
      </c>
      <c r="EL57" s="11">
        <f t="shared" si="167"/>
        <v>0</v>
      </c>
      <c r="EM57" s="11">
        <f t="shared" si="167"/>
        <v>0</v>
      </c>
      <c r="EN57" s="11">
        <f t="shared" si="167"/>
        <v>0</v>
      </c>
      <c r="EO57" s="11">
        <f t="shared" si="167"/>
        <v>0</v>
      </c>
      <c r="EP57" s="11">
        <f t="shared" si="167"/>
        <v>0</v>
      </c>
      <c r="EQ57" s="11">
        <f t="shared" si="167"/>
        <v>0</v>
      </c>
      <c r="ER57" s="11">
        <f t="shared" si="167"/>
        <v>0</v>
      </c>
      <c r="ES57" s="11">
        <f t="shared" si="167"/>
        <v>0</v>
      </c>
      <c r="ET57" s="11">
        <f t="shared" si="167"/>
        <v>0</v>
      </c>
      <c r="EU57" s="11">
        <f t="shared" si="167"/>
        <v>0</v>
      </c>
      <c r="EV57" s="11">
        <f t="shared" si="167"/>
        <v>0</v>
      </c>
      <c r="EW57" s="11">
        <f t="shared" si="167"/>
        <v>0</v>
      </c>
      <c r="EX57" s="11">
        <f t="shared" si="167"/>
        <v>0</v>
      </c>
      <c r="EY57" s="11">
        <f t="shared" si="167"/>
        <v>0</v>
      </c>
      <c r="EZ57" s="11">
        <f t="shared" si="167"/>
        <v>0</v>
      </c>
      <c r="FA57" s="11">
        <f t="shared" si="167"/>
        <v>0</v>
      </c>
      <c r="FB57" s="11">
        <f t="shared" si="167"/>
        <v>0</v>
      </c>
      <c r="FC57" s="11">
        <f t="shared" si="167"/>
        <v>0</v>
      </c>
      <c r="FD57" s="11">
        <f t="shared" si="167"/>
        <v>375</v>
      </c>
      <c r="FE57" s="11">
        <f t="shared" si="167"/>
        <v>0</v>
      </c>
      <c r="FF57" s="11">
        <f t="shared" si="167"/>
        <v>0</v>
      </c>
      <c r="FG57" s="11">
        <f t="shared" si="167"/>
        <v>0</v>
      </c>
      <c r="FH57" s="11">
        <f t="shared" si="167"/>
        <v>0</v>
      </c>
      <c r="FI57" s="11">
        <f t="shared" si="167"/>
        <v>0</v>
      </c>
      <c r="FJ57" s="11">
        <f t="shared" si="167"/>
        <v>0</v>
      </c>
      <c r="FK57" s="11">
        <f t="shared" si="167"/>
        <v>0</v>
      </c>
      <c r="FL57" s="11">
        <f t="shared" si="167"/>
        <v>0</v>
      </c>
      <c r="FM57" s="11">
        <f t="shared" si="167"/>
        <v>0</v>
      </c>
      <c r="FN57" s="11">
        <f t="shared" si="167"/>
        <v>0</v>
      </c>
      <c r="FO57" s="11">
        <f t="shared" si="167"/>
        <v>0</v>
      </c>
      <c r="FP57" s="11">
        <f t="shared" si="167"/>
        <v>0</v>
      </c>
      <c r="FQ57" s="11">
        <f t="shared" si="167"/>
        <v>0</v>
      </c>
      <c r="FR57" s="11">
        <f t="shared" si="167"/>
        <v>0</v>
      </c>
      <c r="FS57" s="11">
        <f t="shared" si="167"/>
        <v>0</v>
      </c>
      <c r="FT57" s="11">
        <f t="shared" si="167"/>
        <v>0</v>
      </c>
      <c r="FU57" s="11">
        <f t="shared" si="167"/>
        <v>0</v>
      </c>
      <c r="FV57" s="11">
        <f t="shared" si="167"/>
        <v>0</v>
      </c>
      <c r="FW57" s="11">
        <f t="shared" si="167"/>
        <v>0</v>
      </c>
      <c r="FX57" s="11">
        <f t="shared" si="167"/>
        <v>0</v>
      </c>
      <c r="FY57" s="11">
        <f t="shared" si="167"/>
        <v>0</v>
      </c>
      <c r="FZ57" s="11">
        <f t="shared" si="167"/>
        <v>0</v>
      </c>
      <c r="GA57" s="11">
        <f t="shared" si="167"/>
        <v>0</v>
      </c>
      <c r="GB57" s="11">
        <f t="shared" si="167"/>
        <v>0</v>
      </c>
      <c r="GC57" s="11">
        <f t="shared" si="167"/>
        <v>0</v>
      </c>
      <c r="GD57" s="11">
        <f t="shared" si="167"/>
        <v>0</v>
      </c>
      <c r="GE57" s="11">
        <f t="shared" si="167"/>
        <v>0</v>
      </c>
      <c r="GF57" s="11">
        <f t="shared" si="167"/>
        <v>0</v>
      </c>
      <c r="GG57" s="11">
        <f t="shared" si="167"/>
        <v>0</v>
      </c>
      <c r="GH57" s="11">
        <f t="shared" si="167"/>
        <v>0</v>
      </c>
      <c r="GI57" s="11">
        <f t="shared" si="167"/>
        <v>0</v>
      </c>
      <c r="GJ57" s="11">
        <f t="shared" si="167"/>
        <v>0</v>
      </c>
      <c r="GK57" s="11">
        <f t="shared" si="167"/>
        <v>0</v>
      </c>
      <c r="GL57" s="11">
        <f t="shared" si="167"/>
        <v>0</v>
      </c>
      <c r="GM57" s="11">
        <f t="shared" si="167"/>
        <v>0</v>
      </c>
      <c r="GN57" s="11">
        <f t="shared" ref="GN57:IY57" si="168">(GN56/12)*9</f>
        <v>0</v>
      </c>
      <c r="GO57" s="11">
        <f t="shared" si="168"/>
        <v>0</v>
      </c>
      <c r="GP57" s="11">
        <f t="shared" si="168"/>
        <v>0</v>
      </c>
      <c r="GQ57" s="11">
        <f t="shared" si="168"/>
        <v>0</v>
      </c>
      <c r="GR57" s="11">
        <f t="shared" si="168"/>
        <v>0</v>
      </c>
      <c r="GS57" s="11">
        <f t="shared" si="168"/>
        <v>0</v>
      </c>
      <c r="GT57" s="11">
        <f t="shared" si="168"/>
        <v>0</v>
      </c>
      <c r="GU57" s="11">
        <f t="shared" si="168"/>
        <v>0</v>
      </c>
      <c r="GV57" s="11">
        <f t="shared" si="168"/>
        <v>0</v>
      </c>
      <c r="GW57" s="11">
        <f t="shared" si="168"/>
        <v>0</v>
      </c>
      <c r="GX57" s="11">
        <f t="shared" si="168"/>
        <v>0</v>
      </c>
      <c r="GY57" s="11">
        <f t="shared" si="168"/>
        <v>0</v>
      </c>
      <c r="GZ57" s="11">
        <f t="shared" si="168"/>
        <v>0</v>
      </c>
      <c r="HA57" s="11">
        <f t="shared" si="168"/>
        <v>0</v>
      </c>
      <c r="HB57" s="11">
        <f t="shared" si="168"/>
        <v>0</v>
      </c>
      <c r="HC57" s="11">
        <f t="shared" si="168"/>
        <v>0</v>
      </c>
      <c r="HD57" s="11">
        <f t="shared" si="168"/>
        <v>0</v>
      </c>
      <c r="HE57" s="11">
        <f t="shared" si="168"/>
        <v>0</v>
      </c>
      <c r="HF57" s="11">
        <f t="shared" si="168"/>
        <v>0</v>
      </c>
      <c r="HG57" s="11">
        <f t="shared" si="168"/>
        <v>0</v>
      </c>
      <c r="HH57" s="11">
        <f t="shared" si="168"/>
        <v>0</v>
      </c>
      <c r="HI57" s="11">
        <f t="shared" si="168"/>
        <v>0</v>
      </c>
      <c r="HJ57" s="11">
        <f t="shared" si="168"/>
        <v>0</v>
      </c>
      <c r="HK57" s="11">
        <f t="shared" si="168"/>
        <v>0</v>
      </c>
      <c r="HL57" s="11">
        <f t="shared" si="168"/>
        <v>0</v>
      </c>
      <c r="HM57" s="11">
        <f t="shared" si="168"/>
        <v>0</v>
      </c>
      <c r="HN57" s="11">
        <f t="shared" si="168"/>
        <v>0</v>
      </c>
      <c r="HO57" s="11">
        <f t="shared" si="168"/>
        <v>0</v>
      </c>
      <c r="HP57" s="11">
        <f t="shared" si="168"/>
        <v>0</v>
      </c>
      <c r="HQ57" s="11">
        <f t="shared" si="168"/>
        <v>0</v>
      </c>
      <c r="HR57" s="11">
        <f t="shared" si="168"/>
        <v>0</v>
      </c>
      <c r="HS57" s="11">
        <f t="shared" si="168"/>
        <v>0</v>
      </c>
      <c r="HT57" s="11">
        <f t="shared" si="168"/>
        <v>0</v>
      </c>
      <c r="HU57" s="11">
        <f t="shared" si="168"/>
        <v>0</v>
      </c>
      <c r="HV57" s="11">
        <f t="shared" si="168"/>
        <v>0</v>
      </c>
      <c r="HW57" s="11">
        <f t="shared" si="168"/>
        <v>0</v>
      </c>
      <c r="HX57" s="11">
        <f t="shared" si="168"/>
        <v>0</v>
      </c>
      <c r="HY57" s="11">
        <f t="shared" si="168"/>
        <v>0</v>
      </c>
      <c r="HZ57" s="11">
        <f t="shared" si="168"/>
        <v>0</v>
      </c>
      <c r="IA57" s="11">
        <f t="shared" si="168"/>
        <v>0</v>
      </c>
      <c r="IB57" s="11">
        <f t="shared" si="168"/>
        <v>0</v>
      </c>
      <c r="IC57" s="11">
        <f t="shared" si="168"/>
        <v>0</v>
      </c>
      <c r="ID57" s="11">
        <f t="shared" si="168"/>
        <v>0</v>
      </c>
      <c r="IE57" s="11">
        <f t="shared" si="168"/>
        <v>0</v>
      </c>
      <c r="IF57" s="11">
        <f t="shared" si="168"/>
        <v>0</v>
      </c>
      <c r="IG57" s="11">
        <f t="shared" si="168"/>
        <v>0</v>
      </c>
      <c r="IH57" s="11">
        <f t="shared" si="168"/>
        <v>0</v>
      </c>
      <c r="II57" s="11">
        <f t="shared" si="168"/>
        <v>0</v>
      </c>
      <c r="IJ57" s="11">
        <f t="shared" si="168"/>
        <v>0</v>
      </c>
      <c r="IK57" s="11">
        <f t="shared" si="168"/>
        <v>0</v>
      </c>
      <c r="IL57" s="11">
        <f t="shared" si="168"/>
        <v>0</v>
      </c>
      <c r="IM57" s="11">
        <f t="shared" si="168"/>
        <v>0</v>
      </c>
      <c r="IN57" s="11">
        <f t="shared" si="168"/>
        <v>0</v>
      </c>
      <c r="IO57" s="11">
        <f t="shared" si="168"/>
        <v>0</v>
      </c>
      <c r="IP57" s="11">
        <f t="shared" si="168"/>
        <v>0</v>
      </c>
      <c r="IQ57" s="11">
        <f t="shared" si="168"/>
        <v>0</v>
      </c>
      <c r="IR57" s="11">
        <f t="shared" si="168"/>
        <v>0</v>
      </c>
      <c r="IS57" s="11">
        <f t="shared" si="168"/>
        <v>0</v>
      </c>
      <c r="IT57" s="11">
        <f t="shared" si="168"/>
        <v>0</v>
      </c>
      <c r="IU57" s="11">
        <f t="shared" si="168"/>
        <v>0</v>
      </c>
      <c r="IV57" s="11">
        <f t="shared" si="168"/>
        <v>0</v>
      </c>
      <c r="IW57" s="11">
        <f t="shared" si="168"/>
        <v>0</v>
      </c>
      <c r="IX57" s="11">
        <f t="shared" si="168"/>
        <v>0</v>
      </c>
      <c r="IY57" s="11">
        <f t="shared" si="168"/>
        <v>0</v>
      </c>
      <c r="IZ57" s="11">
        <f t="shared" ref="IZ57:LK57" si="169">(IZ56/12)*9</f>
        <v>0</v>
      </c>
      <c r="JA57" s="11">
        <f t="shared" si="169"/>
        <v>0</v>
      </c>
      <c r="JB57" s="11">
        <f t="shared" si="169"/>
        <v>0</v>
      </c>
      <c r="JC57" s="11">
        <f t="shared" si="169"/>
        <v>0</v>
      </c>
      <c r="JD57" s="11">
        <f t="shared" si="169"/>
        <v>0</v>
      </c>
      <c r="JE57" s="11">
        <f t="shared" si="169"/>
        <v>0</v>
      </c>
      <c r="JF57" s="11">
        <f t="shared" si="169"/>
        <v>0</v>
      </c>
      <c r="JG57" s="11">
        <f t="shared" si="169"/>
        <v>0</v>
      </c>
      <c r="JH57" s="11">
        <f t="shared" si="169"/>
        <v>0</v>
      </c>
      <c r="JI57" s="11">
        <f t="shared" si="169"/>
        <v>0</v>
      </c>
      <c r="JJ57" s="11">
        <f t="shared" si="169"/>
        <v>0</v>
      </c>
      <c r="JK57" s="11">
        <f t="shared" si="169"/>
        <v>0</v>
      </c>
      <c r="JL57" s="11">
        <f t="shared" si="169"/>
        <v>0</v>
      </c>
      <c r="JM57" s="11">
        <f t="shared" si="169"/>
        <v>0</v>
      </c>
      <c r="JN57" s="11">
        <f t="shared" si="169"/>
        <v>0</v>
      </c>
      <c r="JO57" s="11">
        <f t="shared" si="169"/>
        <v>0</v>
      </c>
      <c r="JP57" s="11">
        <f t="shared" si="169"/>
        <v>0</v>
      </c>
      <c r="JQ57" s="11">
        <f t="shared" si="169"/>
        <v>0</v>
      </c>
      <c r="JR57" s="11">
        <f t="shared" si="169"/>
        <v>0</v>
      </c>
      <c r="JS57" s="11">
        <f t="shared" si="169"/>
        <v>0</v>
      </c>
      <c r="JT57" s="11">
        <f t="shared" si="169"/>
        <v>0</v>
      </c>
      <c r="JU57" s="11">
        <f t="shared" si="169"/>
        <v>0</v>
      </c>
      <c r="JV57" s="11">
        <f t="shared" si="169"/>
        <v>0</v>
      </c>
      <c r="JW57" s="11">
        <f t="shared" si="169"/>
        <v>225</v>
      </c>
      <c r="JX57" s="11">
        <f t="shared" si="169"/>
        <v>3000</v>
      </c>
      <c r="JY57" s="11">
        <f t="shared" si="169"/>
        <v>0</v>
      </c>
      <c r="JZ57" s="11">
        <f t="shared" si="169"/>
        <v>0</v>
      </c>
      <c r="KA57" s="11">
        <f t="shared" si="169"/>
        <v>0</v>
      </c>
      <c r="KB57" s="11">
        <f t="shared" si="169"/>
        <v>0</v>
      </c>
      <c r="KC57" s="11">
        <f t="shared" si="169"/>
        <v>0</v>
      </c>
      <c r="KD57" s="11">
        <f t="shared" si="169"/>
        <v>0</v>
      </c>
      <c r="KE57" s="11">
        <f t="shared" si="169"/>
        <v>0</v>
      </c>
      <c r="KF57" s="11">
        <f t="shared" si="169"/>
        <v>0</v>
      </c>
      <c r="KG57" s="11">
        <f t="shared" si="169"/>
        <v>150</v>
      </c>
      <c r="KH57" s="11">
        <f t="shared" si="169"/>
        <v>0</v>
      </c>
      <c r="KI57" s="11">
        <f t="shared" si="169"/>
        <v>0</v>
      </c>
      <c r="KJ57" s="11">
        <f t="shared" si="169"/>
        <v>0</v>
      </c>
      <c r="KK57" s="11">
        <f t="shared" si="169"/>
        <v>1875</v>
      </c>
      <c r="KL57" s="11">
        <f t="shared" si="169"/>
        <v>0</v>
      </c>
      <c r="KM57" s="11">
        <f t="shared" si="169"/>
        <v>0</v>
      </c>
      <c r="KN57" s="11">
        <f t="shared" si="169"/>
        <v>0</v>
      </c>
      <c r="KO57" s="11">
        <f t="shared" si="169"/>
        <v>262.5</v>
      </c>
      <c r="KP57" s="11">
        <f t="shared" si="169"/>
        <v>0</v>
      </c>
      <c r="KQ57" s="11">
        <f t="shared" si="169"/>
        <v>0</v>
      </c>
      <c r="KR57" s="11">
        <f t="shared" si="169"/>
        <v>75</v>
      </c>
      <c r="KS57" s="11">
        <f t="shared" si="169"/>
        <v>0</v>
      </c>
      <c r="KT57" s="11">
        <f t="shared" si="169"/>
        <v>0</v>
      </c>
      <c r="KU57" s="11">
        <f t="shared" si="169"/>
        <v>37.5</v>
      </c>
      <c r="KV57" s="11">
        <f t="shared" si="169"/>
        <v>0</v>
      </c>
      <c r="KW57" s="11">
        <f t="shared" si="169"/>
        <v>0</v>
      </c>
      <c r="KX57" s="11">
        <f t="shared" si="169"/>
        <v>0</v>
      </c>
      <c r="KY57" s="11">
        <f t="shared" si="169"/>
        <v>0</v>
      </c>
      <c r="KZ57" s="11">
        <f t="shared" si="169"/>
        <v>0</v>
      </c>
      <c r="LA57" s="11">
        <f t="shared" si="169"/>
        <v>0</v>
      </c>
      <c r="LB57" s="11">
        <f t="shared" si="169"/>
        <v>0</v>
      </c>
      <c r="LC57" s="11">
        <f t="shared" si="169"/>
        <v>0</v>
      </c>
      <c r="LD57" s="11">
        <f t="shared" si="169"/>
        <v>0</v>
      </c>
      <c r="LE57" s="11">
        <f t="shared" si="169"/>
        <v>0</v>
      </c>
      <c r="LF57" s="11">
        <f t="shared" si="169"/>
        <v>0</v>
      </c>
      <c r="LG57" s="11">
        <f t="shared" si="169"/>
        <v>0</v>
      </c>
      <c r="LH57" s="11">
        <f t="shared" si="169"/>
        <v>37.5</v>
      </c>
      <c r="LI57" s="11">
        <f t="shared" si="169"/>
        <v>0</v>
      </c>
      <c r="LJ57" s="11">
        <f t="shared" si="169"/>
        <v>0</v>
      </c>
      <c r="LK57" s="11">
        <f t="shared" si="169"/>
        <v>0</v>
      </c>
      <c r="LL57" s="11">
        <f t="shared" ref="LL57:MG57" si="170">(LL56/12)*9</f>
        <v>0</v>
      </c>
      <c r="LM57" s="11">
        <f t="shared" si="170"/>
        <v>0</v>
      </c>
      <c r="LN57" s="11">
        <f t="shared" si="170"/>
        <v>0</v>
      </c>
      <c r="LO57" s="11">
        <f t="shared" si="170"/>
        <v>0</v>
      </c>
      <c r="LP57" s="11">
        <f t="shared" si="170"/>
        <v>0</v>
      </c>
      <c r="LQ57" s="11">
        <f t="shared" si="170"/>
        <v>0</v>
      </c>
      <c r="LR57" s="11">
        <f t="shared" si="170"/>
        <v>75</v>
      </c>
      <c r="LS57" s="11">
        <f t="shared" si="170"/>
        <v>0</v>
      </c>
      <c r="LT57" s="11">
        <f t="shared" si="170"/>
        <v>0</v>
      </c>
      <c r="LU57" s="11">
        <f t="shared" si="170"/>
        <v>0</v>
      </c>
      <c r="LV57" s="11">
        <f t="shared" si="170"/>
        <v>0</v>
      </c>
      <c r="LW57" s="11">
        <f t="shared" si="170"/>
        <v>0</v>
      </c>
      <c r="LX57" s="11">
        <f t="shared" si="170"/>
        <v>0</v>
      </c>
      <c r="LY57" s="11">
        <f t="shared" si="170"/>
        <v>0</v>
      </c>
      <c r="LZ57" s="11">
        <f t="shared" si="170"/>
        <v>0</v>
      </c>
      <c r="MA57" s="11">
        <f t="shared" si="170"/>
        <v>0</v>
      </c>
      <c r="MB57" s="11">
        <f t="shared" si="170"/>
        <v>0</v>
      </c>
      <c r="MC57" s="11">
        <f t="shared" si="170"/>
        <v>0</v>
      </c>
      <c r="MD57" s="11">
        <f t="shared" si="170"/>
        <v>0</v>
      </c>
      <c r="ME57" s="11">
        <f t="shared" si="170"/>
        <v>0</v>
      </c>
      <c r="MF57" s="11">
        <f t="shared" si="170"/>
        <v>0</v>
      </c>
      <c r="MG57" s="11">
        <f t="shared" si="170"/>
        <v>0</v>
      </c>
      <c r="MH57" s="11">
        <f t="shared" si="6"/>
        <v>8077.5</v>
      </c>
    </row>
    <row r="58" spans="1:346" ht="24.95" hidden="1" customHeight="1" x14ac:dyDescent="0.25">
      <c r="A58" s="14">
        <v>28.7</v>
      </c>
      <c r="B58" s="1" t="s">
        <v>372</v>
      </c>
      <c r="C58" s="10"/>
      <c r="D58" s="10"/>
      <c r="E58" s="10"/>
      <c r="F58" s="10">
        <v>800</v>
      </c>
      <c r="G58" s="10"/>
      <c r="H58" s="10"/>
      <c r="I58" s="10">
        <v>700</v>
      </c>
      <c r="J58" s="10"/>
      <c r="K58" s="10"/>
      <c r="L58" s="10"/>
      <c r="M58" s="10"/>
      <c r="N58" s="10">
        <v>10</v>
      </c>
      <c r="O58" s="10">
        <v>10</v>
      </c>
      <c r="P58" s="10">
        <v>5</v>
      </c>
      <c r="Q58" s="10">
        <v>5</v>
      </c>
      <c r="R58" s="10">
        <v>0</v>
      </c>
      <c r="S58" s="10"/>
      <c r="T58" s="10"/>
      <c r="U58" s="10"/>
      <c r="V58" s="10"/>
      <c r="W58" s="10">
        <v>5</v>
      </c>
      <c r="X58" s="10">
        <v>5</v>
      </c>
      <c r="Y58" s="10">
        <v>5</v>
      </c>
      <c r="Z58" s="10"/>
      <c r="AA58" s="10"/>
      <c r="AB58" s="10"/>
      <c r="AC58" s="10"/>
      <c r="AD58" s="10"/>
      <c r="AE58" s="10"/>
      <c r="AF58" s="10"/>
      <c r="AG58" s="10"/>
      <c r="AH58" s="10">
        <v>30</v>
      </c>
      <c r="AI58" s="10"/>
      <c r="AJ58" s="10">
        <v>50</v>
      </c>
      <c r="AK58" s="10">
        <v>10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>
        <v>2</v>
      </c>
      <c r="AW58" s="10"/>
      <c r="AX58" s="10"/>
      <c r="AY58" s="10"/>
      <c r="AZ58" s="10"/>
      <c r="BA58" s="10"/>
      <c r="BB58" s="10"/>
      <c r="BC58" s="10">
        <v>10</v>
      </c>
      <c r="BD58" s="10"/>
      <c r="BE58" s="10"/>
      <c r="BF58" s="10"/>
      <c r="BG58" s="10"/>
      <c r="BH58" s="10">
        <v>6</v>
      </c>
      <c r="BI58" s="10"/>
      <c r="BJ58" s="10">
        <v>5</v>
      </c>
      <c r="BK58" s="10">
        <v>10</v>
      </c>
      <c r="BL58" s="10"/>
      <c r="BM58" s="10"/>
      <c r="BN58" s="10"/>
      <c r="BO58" s="10"/>
      <c r="BP58" s="10"/>
      <c r="BQ58" s="10"/>
      <c r="BR58" s="10"/>
      <c r="BS58" s="10"/>
      <c r="BT58" s="10">
        <v>5</v>
      </c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>
        <v>3</v>
      </c>
      <c r="CL58" s="10"/>
      <c r="CM58" s="10"/>
      <c r="CN58" s="10"/>
      <c r="CO58" s="10"/>
      <c r="CP58" s="10">
        <v>3</v>
      </c>
      <c r="CQ58" s="10"/>
      <c r="CR58" s="10"/>
      <c r="CS58" s="10"/>
      <c r="CT58" s="10"/>
      <c r="CU58" s="10">
        <v>10</v>
      </c>
      <c r="CV58" s="10">
        <v>5</v>
      </c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>
        <v>7</v>
      </c>
      <c r="DI58" s="10"/>
      <c r="DJ58" s="10"/>
      <c r="DK58" s="10"/>
      <c r="DL58" s="10"/>
      <c r="DM58" s="10"/>
      <c r="DN58" s="10"/>
      <c r="DO58" s="10">
        <v>20</v>
      </c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>
        <v>30</v>
      </c>
      <c r="EL58" s="10"/>
      <c r="EM58" s="10">
        <v>50</v>
      </c>
      <c r="EN58" s="10"/>
      <c r="EO58" s="10"/>
      <c r="EP58" s="10"/>
      <c r="EQ58" s="10"/>
      <c r="ER58" s="10"/>
      <c r="ES58" s="10"/>
      <c r="ET58" s="10"/>
      <c r="EU58" s="10">
        <v>50</v>
      </c>
      <c r="EV58" s="10"/>
      <c r="EW58" s="10">
        <v>6</v>
      </c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>
        <v>5</v>
      </c>
      <c r="FL58" s="10"/>
      <c r="FM58" s="10">
        <v>4</v>
      </c>
      <c r="FN58" s="10"/>
      <c r="FO58" s="10">
        <v>10</v>
      </c>
      <c r="FP58" s="10"/>
      <c r="FQ58" s="10"/>
      <c r="FR58" s="10">
        <v>1</v>
      </c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>
        <v>5</v>
      </c>
      <c r="GL58" s="10"/>
      <c r="GM58" s="10"/>
      <c r="GN58" s="10"/>
      <c r="GO58" s="10"/>
      <c r="GP58" s="10"/>
      <c r="GQ58" s="10">
        <v>3</v>
      </c>
      <c r="GR58" s="10"/>
      <c r="GS58" s="10"/>
      <c r="GT58" s="10"/>
      <c r="GU58" s="10">
        <v>5</v>
      </c>
      <c r="GV58" s="10"/>
      <c r="GW58" s="10"/>
      <c r="GX58" s="10"/>
      <c r="GY58" s="10"/>
      <c r="GZ58" s="10"/>
      <c r="HA58" s="10"/>
      <c r="HB58" s="10"/>
      <c r="HC58" s="10">
        <v>5</v>
      </c>
      <c r="HD58" s="10"/>
      <c r="HE58" s="10"/>
      <c r="HF58" s="10"/>
      <c r="HG58" s="10">
        <v>0</v>
      </c>
      <c r="HH58" s="10"/>
      <c r="HI58" s="10">
        <v>5</v>
      </c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>
        <v>15</v>
      </c>
      <c r="HU58" s="10"/>
      <c r="HV58" s="10"/>
      <c r="HW58" s="10">
        <v>5</v>
      </c>
      <c r="HX58" s="10"/>
      <c r="HY58" s="10"/>
      <c r="HZ58" s="10"/>
      <c r="IA58" s="10"/>
      <c r="IB58" s="10"/>
      <c r="IC58" s="10"/>
      <c r="ID58" s="10">
        <v>2</v>
      </c>
      <c r="IE58" s="10"/>
      <c r="IF58" s="10"/>
      <c r="IG58" s="10">
        <v>0</v>
      </c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>
        <v>150</v>
      </c>
      <c r="JT58" s="10">
        <v>2300</v>
      </c>
      <c r="JU58" s="10"/>
      <c r="JV58" s="10">
        <v>5000</v>
      </c>
      <c r="JW58" s="10">
        <v>1900</v>
      </c>
      <c r="JX58" s="10">
        <v>200</v>
      </c>
      <c r="JY58" s="10"/>
      <c r="JZ58" s="10"/>
      <c r="KA58" s="10">
        <v>0</v>
      </c>
      <c r="KB58" s="10"/>
      <c r="KC58" s="10"/>
      <c r="KD58" s="10"/>
      <c r="KE58" s="10"/>
      <c r="KF58" s="10">
        <v>1030</v>
      </c>
      <c r="KG58" s="10"/>
      <c r="KH58" s="10"/>
      <c r="KI58" s="10">
        <v>3000</v>
      </c>
      <c r="KJ58" s="10"/>
      <c r="KK58" s="10">
        <v>50</v>
      </c>
      <c r="KL58" s="10"/>
      <c r="KM58" s="10"/>
      <c r="KN58" s="10"/>
      <c r="KO58" s="10">
        <v>110</v>
      </c>
      <c r="KP58" s="10">
        <v>50</v>
      </c>
      <c r="KQ58" s="10">
        <v>6000</v>
      </c>
      <c r="KR58" s="10">
        <v>50</v>
      </c>
      <c r="KS58" s="10">
        <v>10</v>
      </c>
      <c r="KT58" s="10"/>
      <c r="KU58" s="10"/>
      <c r="KV58" s="10"/>
      <c r="KW58" s="10"/>
      <c r="KX58" s="10"/>
      <c r="KY58" s="10"/>
      <c r="KZ58" s="10"/>
      <c r="LA58" s="10">
        <v>15</v>
      </c>
      <c r="LB58" s="10">
        <v>100</v>
      </c>
      <c r="LC58" s="10"/>
      <c r="LD58" s="10"/>
      <c r="LE58" s="10">
        <v>30</v>
      </c>
      <c r="LF58" s="10"/>
      <c r="LG58" s="10">
        <v>200</v>
      </c>
      <c r="LH58" s="10">
        <v>300</v>
      </c>
      <c r="LI58" s="10"/>
      <c r="LJ58" s="10"/>
      <c r="LK58" s="10"/>
      <c r="LL58" s="10"/>
      <c r="LM58" s="10"/>
      <c r="LN58" s="10">
        <v>210</v>
      </c>
      <c r="LO58" s="10"/>
      <c r="LP58" s="10"/>
      <c r="LQ58" s="10">
        <v>1000</v>
      </c>
      <c r="LR58" s="10">
        <v>50</v>
      </c>
      <c r="LS58" s="10">
        <v>100</v>
      </c>
      <c r="LT58" s="10">
        <v>50</v>
      </c>
      <c r="LU58" s="10">
        <v>50</v>
      </c>
      <c r="LV58" s="10">
        <v>100</v>
      </c>
      <c r="LW58" s="10"/>
      <c r="LX58" s="10">
        <v>200</v>
      </c>
      <c r="LY58" s="10">
        <v>50</v>
      </c>
      <c r="LZ58" s="10"/>
      <c r="MA58" s="10"/>
      <c r="MB58" s="10">
        <v>50</v>
      </c>
      <c r="MC58" s="10">
        <v>100</v>
      </c>
      <c r="MD58" s="10"/>
      <c r="ME58" s="10"/>
      <c r="MF58" s="10"/>
      <c r="MG58" s="10">
        <v>50</v>
      </c>
      <c r="MH58" s="10">
        <f t="shared" si="6"/>
        <v>24427</v>
      </c>
    </row>
    <row r="59" spans="1:346" s="7" customFormat="1" ht="24.95" hidden="1" customHeight="1" x14ac:dyDescent="0.25">
      <c r="A59" s="13">
        <v>29.2</v>
      </c>
      <c r="B59" s="6" t="s">
        <v>372</v>
      </c>
      <c r="C59" s="11">
        <f>(C58/12)*9</f>
        <v>0</v>
      </c>
      <c r="D59" s="11">
        <f t="shared" ref="D59:BO59" si="171">(D58/12)*9</f>
        <v>0</v>
      </c>
      <c r="E59" s="11">
        <f t="shared" si="171"/>
        <v>0</v>
      </c>
      <c r="F59" s="11">
        <f t="shared" si="171"/>
        <v>600</v>
      </c>
      <c r="G59" s="11">
        <f t="shared" si="171"/>
        <v>0</v>
      </c>
      <c r="H59" s="11">
        <f t="shared" si="171"/>
        <v>0</v>
      </c>
      <c r="I59" s="11">
        <f t="shared" si="171"/>
        <v>525</v>
      </c>
      <c r="J59" s="11">
        <f t="shared" si="171"/>
        <v>0</v>
      </c>
      <c r="K59" s="11">
        <f t="shared" si="171"/>
        <v>0</v>
      </c>
      <c r="L59" s="11">
        <f t="shared" si="171"/>
        <v>0</v>
      </c>
      <c r="M59" s="11">
        <f t="shared" si="171"/>
        <v>0</v>
      </c>
      <c r="N59" s="11">
        <f t="shared" si="171"/>
        <v>7.5</v>
      </c>
      <c r="O59" s="11">
        <f t="shared" si="171"/>
        <v>7.5</v>
      </c>
      <c r="P59" s="11">
        <f t="shared" si="171"/>
        <v>3.75</v>
      </c>
      <c r="Q59" s="11">
        <f t="shared" si="171"/>
        <v>3.75</v>
      </c>
      <c r="R59" s="11">
        <f t="shared" si="171"/>
        <v>0</v>
      </c>
      <c r="S59" s="11">
        <f t="shared" si="171"/>
        <v>0</v>
      </c>
      <c r="T59" s="11">
        <f t="shared" si="171"/>
        <v>0</v>
      </c>
      <c r="U59" s="11">
        <f t="shared" si="171"/>
        <v>0</v>
      </c>
      <c r="V59" s="11">
        <f t="shared" si="171"/>
        <v>0</v>
      </c>
      <c r="W59" s="11">
        <f t="shared" si="171"/>
        <v>3.75</v>
      </c>
      <c r="X59" s="11">
        <f t="shared" si="171"/>
        <v>3.75</v>
      </c>
      <c r="Y59" s="11">
        <f t="shared" si="171"/>
        <v>3.75</v>
      </c>
      <c r="Z59" s="11">
        <f t="shared" si="171"/>
        <v>0</v>
      </c>
      <c r="AA59" s="11">
        <f t="shared" si="171"/>
        <v>0</v>
      </c>
      <c r="AB59" s="11">
        <f t="shared" si="171"/>
        <v>0</v>
      </c>
      <c r="AC59" s="11">
        <f t="shared" si="171"/>
        <v>0</v>
      </c>
      <c r="AD59" s="11">
        <f t="shared" si="171"/>
        <v>0</v>
      </c>
      <c r="AE59" s="11">
        <f t="shared" si="171"/>
        <v>0</v>
      </c>
      <c r="AF59" s="11">
        <f t="shared" si="171"/>
        <v>0</v>
      </c>
      <c r="AG59" s="11">
        <f t="shared" si="171"/>
        <v>0</v>
      </c>
      <c r="AH59" s="11">
        <f t="shared" si="171"/>
        <v>22.5</v>
      </c>
      <c r="AI59" s="11">
        <f t="shared" si="171"/>
        <v>0</v>
      </c>
      <c r="AJ59" s="11">
        <f t="shared" si="171"/>
        <v>37.5</v>
      </c>
      <c r="AK59" s="11">
        <f t="shared" si="171"/>
        <v>7.5</v>
      </c>
      <c r="AL59" s="11">
        <f t="shared" si="171"/>
        <v>0</v>
      </c>
      <c r="AM59" s="11">
        <f t="shared" si="171"/>
        <v>0</v>
      </c>
      <c r="AN59" s="11">
        <f t="shared" si="171"/>
        <v>0</v>
      </c>
      <c r="AO59" s="11">
        <f t="shared" si="171"/>
        <v>0</v>
      </c>
      <c r="AP59" s="11">
        <f t="shared" si="171"/>
        <v>0</v>
      </c>
      <c r="AQ59" s="11">
        <f t="shared" si="171"/>
        <v>0</v>
      </c>
      <c r="AR59" s="11">
        <f t="shared" si="171"/>
        <v>0</v>
      </c>
      <c r="AS59" s="11">
        <f t="shared" si="171"/>
        <v>0</v>
      </c>
      <c r="AT59" s="11">
        <f t="shared" si="171"/>
        <v>0</v>
      </c>
      <c r="AU59" s="11">
        <f t="shared" si="171"/>
        <v>0</v>
      </c>
      <c r="AV59" s="11">
        <f t="shared" si="171"/>
        <v>1.5</v>
      </c>
      <c r="AW59" s="11">
        <f t="shared" si="171"/>
        <v>0</v>
      </c>
      <c r="AX59" s="11">
        <f t="shared" si="171"/>
        <v>0</v>
      </c>
      <c r="AY59" s="11">
        <f t="shared" si="171"/>
        <v>0</v>
      </c>
      <c r="AZ59" s="11">
        <f t="shared" si="171"/>
        <v>0</v>
      </c>
      <c r="BA59" s="11">
        <f t="shared" si="171"/>
        <v>0</v>
      </c>
      <c r="BB59" s="11">
        <f t="shared" si="171"/>
        <v>0</v>
      </c>
      <c r="BC59" s="11">
        <f t="shared" si="171"/>
        <v>7.5</v>
      </c>
      <c r="BD59" s="11">
        <f t="shared" si="171"/>
        <v>0</v>
      </c>
      <c r="BE59" s="11">
        <f t="shared" si="171"/>
        <v>0</v>
      </c>
      <c r="BF59" s="11">
        <f t="shared" si="171"/>
        <v>0</v>
      </c>
      <c r="BG59" s="11">
        <f t="shared" si="171"/>
        <v>0</v>
      </c>
      <c r="BH59" s="11">
        <f t="shared" si="171"/>
        <v>4.5</v>
      </c>
      <c r="BI59" s="11">
        <f t="shared" si="171"/>
        <v>0</v>
      </c>
      <c r="BJ59" s="11">
        <f t="shared" si="171"/>
        <v>3.75</v>
      </c>
      <c r="BK59" s="11">
        <f t="shared" si="171"/>
        <v>7.5</v>
      </c>
      <c r="BL59" s="11">
        <f t="shared" si="171"/>
        <v>0</v>
      </c>
      <c r="BM59" s="11">
        <f t="shared" si="171"/>
        <v>0</v>
      </c>
      <c r="BN59" s="11">
        <f t="shared" si="171"/>
        <v>0</v>
      </c>
      <c r="BO59" s="11">
        <f t="shared" si="171"/>
        <v>0</v>
      </c>
      <c r="BP59" s="11">
        <f t="shared" ref="BP59:EA59" si="172">(BP58/12)*9</f>
        <v>0</v>
      </c>
      <c r="BQ59" s="11">
        <f t="shared" si="172"/>
        <v>0</v>
      </c>
      <c r="BR59" s="11">
        <f t="shared" si="172"/>
        <v>0</v>
      </c>
      <c r="BS59" s="11">
        <f t="shared" si="172"/>
        <v>0</v>
      </c>
      <c r="BT59" s="11">
        <f t="shared" si="172"/>
        <v>3.75</v>
      </c>
      <c r="BU59" s="11">
        <f t="shared" si="172"/>
        <v>0</v>
      </c>
      <c r="BV59" s="11">
        <f t="shared" si="172"/>
        <v>0</v>
      </c>
      <c r="BW59" s="11">
        <f t="shared" si="172"/>
        <v>0</v>
      </c>
      <c r="BX59" s="11">
        <f t="shared" si="172"/>
        <v>0</v>
      </c>
      <c r="BY59" s="11">
        <f t="shared" si="172"/>
        <v>0</v>
      </c>
      <c r="BZ59" s="11">
        <f t="shared" si="172"/>
        <v>0</v>
      </c>
      <c r="CA59" s="11">
        <f t="shared" si="172"/>
        <v>0</v>
      </c>
      <c r="CB59" s="11">
        <f t="shared" si="172"/>
        <v>0</v>
      </c>
      <c r="CC59" s="11">
        <f t="shared" si="172"/>
        <v>0</v>
      </c>
      <c r="CD59" s="11">
        <f t="shared" si="172"/>
        <v>0</v>
      </c>
      <c r="CE59" s="11">
        <f t="shared" si="172"/>
        <v>0</v>
      </c>
      <c r="CF59" s="11">
        <f t="shared" si="172"/>
        <v>0</v>
      </c>
      <c r="CG59" s="11">
        <f t="shared" si="172"/>
        <v>0</v>
      </c>
      <c r="CH59" s="11">
        <f t="shared" si="172"/>
        <v>0</v>
      </c>
      <c r="CI59" s="11">
        <f t="shared" si="172"/>
        <v>0</v>
      </c>
      <c r="CJ59" s="11">
        <f t="shared" si="172"/>
        <v>0</v>
      </c>
      <c r="CK59" s="11">
        <f t="shared" si="172"/>
        <v>2.25</v>
      </c>
      <c r="CL59" s="11">
        <f t="shared" si="172"/>
        <v>0</v>
      </c>
      <c r="CM59" s="11">
        <f t="shared" si="172"/>
        <v>0</v>
      </c>
      <c r="CN59" s="11">
        <f t="shared" si="172"/>
        <v>0</v>
      </c>
      <c r="CO59" s="11">
        <f t="shared" si="172"/>
        <v>0</v>
      </c>
      <c r="CP59" s="11">
        <f t="shared" si="172"/>
        <v>2.25</v>
      </c>
      <c r="CQ59" s="11">
        <f t="shared" si="172"/>
        <v>0</v>
      </c>
      <c r="CR59" s="11">
        <f t="shared" si="172"/>
        <v>0</v>
      </c>
      <c r="CS59" s="11">
        <f t="shared" si="172"/>
        <v>0</v>
      </c>
      <c r="CT59" s="11">
        <f t="shared" si="172"/>
        <v>0</v>
      </c>
      <c r="CU59" s="11">
        <f t="shared" si="172"/>
        <v>7.5</v>
      </c>
      <c r="CV59" s="11">
        <f t="shared" si="172"/>
        <v>3.75</v>
      </c>
      <c r="CW59" s="11">
        <f t="shared" si="172"/>
        <v>0</v>
      </c>
      <c r="CX59" s="11">
        <f t="shared" si="172"/>
        <v>0</v>
      </c>
      <c r="CY59" s="11">
        <f t="shared" si="172"/>
        <v>0</v>
      </c>
      <c r="CZ59" s="11">
        <f t="shared" si="172"/>
        <v>0</v>
      </c>
      <c r="DA59" s="11">
        <f t="shared" si="172"/>
        <v>0</v>
      </c>
      <c r="DB59" s="11">
        <f t="shared" si="172"/>
        <v>0</v>
      </c>
      <c r="DC59" s="11">
        <f t="shared" si="172"/>
        <v>0</v>
      </c>
      <c r="DD59" s="11">
        <f t="shared" si="172"/>
        <v>0</v>
      </c>
      <c r="DE59" s="11">
        <f t="shared" si="172"/>
        <v>0</v>
      </c>
      <c r="DF59" s="11">
        <f t="shared" si="172"/>
        <v>0</v>
      </c>
      <c r="DG59" s="11">
        <f t="shared" si="172"/>
        <v>0</v>
      </c>
      <c r="DH59" s="11">
        <f t="shared" si="172"/>
        <v>5.25</v>
      </c>
      <c r="DI59" s="11">
        <f t="shared" si="172"/>
        <v>0</v>
      </c>
      <c r="DJ59" s="11">
        <f t="shared" si="172"/>
        <v>0</v>
      </c>
      <c r="DK59" s="11">
        <f t="shared" si="172"/>
        <v>0</v>
      </c>
      <c r="DL59" s="11">
        <f t="shared" si="172"/>
        <v>0</v>
      </c>
      <c r="DM59" s="11">
        <f t="shared" si="172"/>
        <v>0</v>
      </c>
      <c r="DN59" s="11">
        <f t="shared" si="172"/>
        <v>0</v>
      </c>
      <c r="DO59" s="11">
        <f t="shared" si="172"/>
        <v>15</v>
      </c>
      <c r="DP59" s="11">
        <f t="shared" si="172"/>
        <v>0</v>
      </c>
      <c r="DQ59" s="11">
        <f t="shared" si="172"/>
        <v>0</v>
      </c>
      <c r="DR59" s="11">
        <f t="shared" si="172"/>
        <v>0</v>
      </c>
      <c r="DS59" s="11">
        <f t="shared" si="172"/>
        <v>0</v>
      </c>
      <c r="DT59" s="11">
        <f t="shared" si="172"/>
        <v>0</v>
      </c>
      <c r="DU59" s="11">
        <f t="shared" si="172"/>
        <v>0</v>
      </c>
      <c r="DV59" s="11">
        <f t="shared" si="172"/>
        <v>0</v>
      </c>
      <c r="DW59" s="11">
        <f t="shared" si="172"/>
        <v>0</v>
      </c>
      <c r="DX59" s="11">
        <f t="shared" si="172"/>
        <v>0</v>
      </c>
      <c r="DY59" s="11">
        <f t="shared" si="172"/>
        <v>0</v>
      </c>
      <c r="DZ59" s="11">
        <f t="shared" si="172"/>
        <v>0</v>
      </c>
      <c r="EA59" s="11">
        <f t="shared" si="172"/>
        <v>0</v>
      </c>
      <c r="EB59" s="11">
        <f t="shared" ref="EB59:GM59" si="173">(EB58/12)*9</f>
        <v>0</v>
      </c>
      <c r="EC59" s="11">
        <f t="shared" si="173"/>
        <v>0</v>
      </c>
      <c r="ED59" s="11">
        <f t="shared" si="173"/>
        <v>0</v>
      </c>
      <c r="EE59" s="11">
        <f t="shared" si="173"/>
        <v>0</v>
      </c>
      <c r="EF59" s="11">
        <f t="shared" si="173"/>
        <v>0</v>
      </c>
      <c r="EG59" s="11">
        <f t="shared" si="173"/>
        <v>0</v>
      </c>
      <c r="EH59" s="11">
        <f t="shared" si="173"/>
        <v>0</v>
      </c>
      <c r="EI59" s="11">
        <f t="shared" si="173"/>
        <v>0</v>
      </c>
      <c r="EJ59" s="11">
        <f t="shared" si="173"/>
        <v>0</v>
      </c>
      <c r="EK59" s="11">
        <f t="shared" si="173"/>
        <v>22.5</v>
      </c>
      <c r="EL59" s="11">
        <f t="shared" si="173"/>
        <v>0</v>
      </c>
      <c r="EM59" s="11">
        <f t="shared" si="173"/>
        <v>37.5</v>
      </c>
      <c r="EN59" s="11">
        <f t="shared" si="173"/>
        <v>0</v>
      </c>
      <c r="EO59" s="11">
        <f t="shared" si="173"/>
        <v>0</v>
      </c>
      <c r="EP59" s="11">
        <f t="shared" si="173"/>
        <v>0</v>
      </c>
      <c r="EQ59" s="11">
        <f t="shared" si="173"/>
        <v>0</v>
      </c>
      <c r="ER59" s="11">
        <f t="shared" si="173"/>
        <v>0</v>
      </c>
      <c r="ES59" s="11">
        <f t="shared" si="173"/>
        <v>0</v>
      </c>
      <c r="ET59" s="11">
        <f t="shared" si="173"/>
        <v>0</v>
      </c>
      <c r="EU59" s="11">
        <f t="shared" si="173"/>
        <v>37.5</v>
      </c>
      <c r="EV59" s="11">
        <f t="shared" si="173"/>
        <v>0</v>
      </c>
      <c r="EW59" s="11">
        <f t="shared" si="173"/>
        <v>4.5</v>
      </c>
      <c r="EX59" s="11">
        <f t="shared" si="173"/>
        <v>0</v>
      </c>
      <c r="EY59" s="11">
        <f t="shared" si="173"/>
        <v>0</v>
      </c>
      <c r="EZ59" s="11">
        <f t="shared" si="173"/>
        <v>0</v>
      </c>
      <c r="FA59" s="11">
        <f t="shared" si="173"/>
        <v>0</v>
      </c>
      <c r="FB59" s="11">
        <f t="shared" si="173"/>
        <v>0</v>
      </c>
      <c r="FC59" s="11">
        <f t="shared" si="173"/>
        <v>0</v>
      </c>
      <c r="FD59" s="11">
        <f t="shared" si="173"/>
        <v>0</v>
      </c>
      <c r="FE59" s="11">
        <f t="shared" si="173"/>
        <v>0</v>
      </c>
      <c r="FF59" s="11">
        <f t="shared" si="173"/>
        <v>0</v>
      </c>
      <c r="FG59" s="11">
        <f t="shared" si="173"/>
        <v>0</v>
      </c>
      <c r="FH59" s="11">
        <f t="shared" si="173"/>
        <v>0</v>
      </c>
      <c r="FI59" s="11">
        <f t="shared" si="173"/>
        <v>0</v>
      </c>
      <c r="FJ59" s="11">
        <f t="shared" si="173"/>
        <v>0</v>
      </c>
      <c r="FK59" s="11">
        <f t="shared" si="173"/>
        <v>3.75</v>
      </c>
      <c r="FL59" s="11">
        <f t="shared" si="173"/>
        <v>0</v>
      </c>
      <c r="FM59" s="11">
        <f t="shared" si="173"/>
        <v>3</v>
      </c>
      <c r="FN59" s="11">
        <f t="shared" si="173"/>
        <v>0</v>
      </c>
      <c r="FO59" s="11">
        <f t="shared" si="173"/>
        <v>7.5</v>
      </c>
      <c r="FP59" s="11">
        <f t="shared" si="173"/>
        <v>0</v>
      </c>
      <c r="FQ59" s="11">
        <f t="shared" si="173"/>
        <v>0</v>
      </c>
      <c r="FR59" s="11">
        <f t="shared" si="173"/>
        <v>0.75</v>
      </c>
      <c r="FS59" s="11">
        <f t="shared" si="173"/>
        <v>0</v>
      </c>
      <c r="FT59" s="11">
        <f t="shared" si="173"/>
        <v>0</v>
      </c>
      <c r="FU59" s="11">
        <f t="shared" si="173"/>
        <v>0</v>
      </c>
      <c r="FV59" s="11">
        <f t="shared" si="173"/>
        <v>0</v>
      </c>
      <c r="FW59" s="11">
        <f t="shared" si="173"/>
        <v>0</v>
      </c>
      <c r="FX59" s="11">
        <f t="shared" si="173"/>
        <v>0</v>
      </c>
      <c r="FY59" s="11">
        <f t="shared" si="173"/>
        <v>0</v>
      </c>
      <c r="FZ59" s="11">
        <f t="shared" si="173"/>
        <v>0</v>
      </c>
      <c r="GA59" s="11">
        <f t="shared" si="173"/>
        <v>0</v>
      </c>
      <c r="GB59" s="11">
        <f t="shared" si="173"/>
        <v>0</v>
      </c>
      <c r="GC59" s="11">
        <f t="shared" si="173"/>
        <v>0</v>
      </c>
      <c r="GD59" s="11">
        <f t="shared" si="173"/>
        <v>0</v>
      </c>
      <c r="GE59" s="11">
        <f t="shared" si="173"/>
        <v>0</v>
      </c>
      <c r="GF59" s="11">
        <f t="shared" si="173"/>
        <v>0</v>
      </c>
      <c r="GG59" s="11">
        <f t="shared" si="173"/>
        <v>0</v>
      </c>
      <c r="GH59" s="11">
        <f t="shared" si="173"/>
        <v>0</v>
      </c>
      <c r="GI59" s="11">
        <f t="shared" si="173"/>
        <v>0</v>
      </c>
      <c r="GJ59" s="11">
        <f t="shared" si="173"/>
        <v>0</v>
      </c>
      <c r="GK59" s="11">
        <f t="shared" si="173"/>
        <v>3.75</v>
      </c>
      <c r="GL59" s="11">
        <f t="shared" si="173"/>
        <v>0</v>
      </c>
      <c r="GM59" s="11">
        <f t="shared" si="173"/>
        <v>0</v>
      </c>
      <c r="GN59" s="11">
        <f t="shared" ref="GN59:IY59" si="174">(GN58/12)*9</f>
        <v>0</v>
      </c>
      <c r="GO59" s="11">
        <f t="shared" si="174"/>
        <v>0</v>
      </c>
      <c r="GP59" s="11">
        <f t="shared" si="174"/>
        <v>0</v>
      </c>
      <c r="GQ59" s="11">
        <f t="shared" si="174"/>
        <v>2.25</v>
      </c>
      <c r="GR59" s="11">
        <f t="shared" si="174"/>
        <v>0</v>
      </c>
      <c r="GS59" s="11">
        <f t="shared" si="174"/>
        <v>0</v>
      </c>
      <c r="GT59" s="11">
        <f t="shared" si="174"/>
        <v>0</v>
      </c>
      <c r="GU59" s="11">
        <f t="shared" si="174"/>
        <v>3.75</v>
      </c>
      <c r="GV59" s="11">
        <f t="shared" si="174"/>
        <v>0</v>
      </c>
      <c r="GW59" s="11">
        <f t="shared" si="174"/>
        <v>0</v>
      </c>
      <c r="GX59" s="11">
        <f t="shared" si="174"/>
        <v>0</v>
      </c>
      <c r="GY59" s="11">
        <f t="shared" si="174"/>
        <v>0</v>
      </c>
      <c r="GZ59" s="11">
        <f t="shared" si="174"/>
        <v>0</v>
      </c>
      <c r="HA59" s="11">
        <f t="shared" si="174"/>
        <v>0</v>
      </c>
      <c r="HB59" s="11">
        <f t="shared" si="174"/>
        <v>0</v>
      </c>
      <c r="HC59" s="11">
        <f t="shared" si="174"/>
        <v>3.75</v>
      </c>
      <c r="HD59" s="11">
        <f t="shared" si="174"/>
        <v>0</v>
      </c>
      <c r="HE59" s="11">
        <f t="shared" si="174"/>
        <v>0</v>
      </c>
      <c r="HF59" s="11">
        <f t="shared" si="174"/>
        <v>0</v>
      </c>
      <c r="HG59" s="11">
        <f t="shared" si="174"/>
        <v>0</v>
      </c>
      <c r="HH59" s="11">
        <f t="shared" si="174"/>
        <v>0</v>
      </c>
      <c r="HI59" s="11">
        <f t="shared" si="174"/>
        <v>3.75</v>
      </c>
      <c r="HJ59" s="11">
        <f t="shared" si="174"/>
        <v>0</v>
      </c>
      <c r="HK59" s="11">
        <f t="shared" si="174"/>
        <v>0</v>
      </c>
      <c r="HL59" s="11">
        <f t="shared" si="174"/>
        <v>0</v>
      </c>
      <c r="HM59" s="11">
        <f t="shared" si="174"/>
        <v>0</v>
      </c>
      <c r="HN59" s="11">
        <f t="shared" si="174"/>
        <v>0</v>
      </c>
      <c r="HO59" s="11">
        <f t="shared" si="174"/>
        <v>0</v>
      </c>
      <c r="HP59" s="11">
        <f t="shared" si="174"/>
        <v>0</v>
      </c>
      <c r="HQ59" s="11">
        <f t="shared" si="174"/>
        <v>0</v>
      </c>
      <c r="HR59" s="11">
        <f t="shared" si="174"/>
        <v>0</v>
      </c>
      <c r="HS59" s="11">
        <f t="shared" si="174"/>
        <v>0</v>
      </c>
      <c r="HT59" s="11">
        <f t="shared" si="174"/>
        <v>11.25</v>
      </c>
      <c r="HU59" s="11">
        <f t="shared" si="174"/>
        <v>0</v>
      </c>
      <c r="HV59" s="11">
        <f t="shared" si="174"/>
        <v>0</v>
      </c>
      <c r="HW59" s="11">
        <f t="shared" si="174"/>
        <v>3.75</v>
      </c>
      <c r="HX59" s="11">
        <f t="shared" si="174"/>
        <v>0</v>
      </c>
      <c r="HY59" s="11">
        <f t="shared" si="174"/>
        <v>0</v>
      </c>
      <c r="HZ59" s="11">
        <f t="shared" si="174"/>
        <v>0</v>
      </c>
      <c r="IA59" s="11">
        <f t="shared" si="174"/>
        <v>0</v>
      </c>
      <c r="IB59" s="11">
        <f t="shared" si="174"/>
        <v>0</v>
      </c>
      <c r="IC59" s="11">
        <f t="shared" si="174"/>
        <v>0</v>
      </c>
      <c r="ID59" s="11">
        <f t="shared" si="174"/>
        <v>1.5</v>
      </c>
      <c r="IE59" s="11">
        <f t="shared" si="174"/>
        <v>0</v>
      </c>
      <c r="IF59" s="11">
        <f t="shared" si="174"/>
        <v>0</v>
      </c>
      <c r="IG59" s="11">
        <f t="shared" si="174"/>
        <v>0</v>
      </c>
      <c r="IH59" s="11">
        <f t="shared" si="174"/>
        <v>0</v>
      </c>
      <c r="II59" s="11">
        <f t="shared" si="174"/>
        <v>0</v>
      </c>
      <c r="IJ59" s="11">
        <f t="shared" si="174"/>
        <v>0</v>
      </c>
      <c r="IK59" s="11">
        <f t="shared" si="174"/>
        <v>0</v>
      </c>
      <c r="IL59" s="11">
        <f t="shared" si="174"/>
        <v>0</v>
      </c>
      <c r="IM59" s="11">
        <f t="shared" si="174"/>
        <v>0</v>
      </c>
      <c r="IN59" s="11">
        <f t="shared" si="174"/>
        <v>0</v>
      </c>
      <c r="IO59" s="11">
        <f t="shared" si="174"/>
        <v>0</v>
      </c>
      <c r="IP59" s="11">
        <f t="shared" si="174"/>
        <v>0</v>
      </c>
      <c r="IQ59" s="11">
        <f t="shared" si="174"/>
        <v>0</v>
      </c>
      <c r="IR59" s="11">
        <f t="shared" si="174"/>
        <v>0</v>
      </c>
      <c r="IS59" s="11">
        <f t="shared" si="174"/>
        <v>0</v>
      </c>
      <c r="IT59" s="11">
        <f t="shared" si="174"/>
        <v>0</v>
      </c>
      <c r="IU59" s="11">
        <f t="shared" si="174"/>
        <v>0</v>
      </c>
      <c r="IV59" s="11">
        <f t="shared" si="174"/>
        <v>0</v>
      </c>
      <c r="IW59" s="11">
        <f t="shared" si="174"/>
        <v>0</v>
      </c>
      <c r="IX59" s="11">
        <f t="shared" si="174"/>
        <v>0</v>
      </c>
      <c r="IY59" s="11">
        <f t="shared" si="174"/>
        <v>0</v>
      </c>
      <c r="IZ59" s="11">
        <f t="shared" ref="IZ59:LK59" si="175">(IZ58/12)*9</f>
        <v>0</v>
      </c>
      <c r="JA59" s="11">
        <f t="shared" si="175"/>
        <v>0</v>
      </c>
      <c r="JB59" s="11">
        <f t="shared" si="175"/>
        <v>0</v>
      </c>
      <c r="JC59" s="11">
        <f t="shared" si="175"/>
        <v>0</v>
      </c>
      <c r="JD59" s="11">
        <f t="shared" si="175"/>
        <v>0</v>
      </c>
      <c r="JE59" s="11">
        <f t="shared" si="175"/>
        <v>0</v>
      </c>
      <c r="JF59" s="11">
        <f t="shared" si="175"/>
        <v>0</v>
      </c>
      <c r="JG59" s="11">
        <f t="shared" si="175"/>
        <v>0</v>
      </c>
      <c r="JH59" s="11">
        <f t="shared" si="175"/>
        <v>0</v>
      </c>
      <c r="JI59" s="11">
        <f t="shared" si="175"/>
        <v>0</v>
      </c>
      <c r="JJ59" s="11">
        <f t="shared" si="175"/>
        <v>0</v>
      </c>
      <c r="JK59" s="11">
        <f t="shared" si="175"/>
        <v>0</v>
      </c>
      <c r="JL59" s="11">
        <f t="shared" si="175"/>
        <v>0</v>
      </c>
      <c r="JM59" s="11">
        <f t="shared" si="175"/>
        <v>0</v>
      </c>
      <c r="JN59" s="11">
        <f t="shared" si="175"/>
        <v>0</v>
      </c>
      <c r="JO59" s="11">
        <f t="shared" si="175"/>
        <v>0</v>
      </c>
      <c r="JP59" s="11">
        <f t="shared" si="175"/>
        <v>0</v>
      </c>
      <c r="JQ59" s="11">
        <f t="shared" si="175"/>
        <v>0</v>
      </c>
      <c r="JR59" s="11">
        <f t="shared" si="175"/>
        <v>0</v>
      </c>
      <c r="JS59" s="11">
        <f t="shared" si="175"/>
        <v>112.5</v>
      </c>
      <c r="JT59" s="11">
        <f t="shared" si="175"/>
        <v>1725</v>
      </c>
      <c r="JU59" s="11">
        <f t="shared" si="175"/>
        <v>0</v>
      </c>
      <c r="JV59" s="11">
        <f t="shared" si="175"/>
        <v>3750</v>
      </c>
      <c r="JW59" s="11">
        <f t="shared" si="175"/>
        <v>1425</v>
      </c>
      <c r="JX59" s="11">
        <f t="shared" si="175"/>
        <v>150</v>
      </c>
      <c r="JY59" s="11">
        <f t="shared" si="175"/>
        <v>0</v>
      </c>
      <c r="JZ59" s="11">
        <f t="shared" si="175"/>
        <v>0</v>
      </c>
      <c r="KA59" s="11">
        <f t="shared" si="175"/>
        <v>0</v>
      </c>
      <c r="KB59" s="11">
        <f t="shared" si="175"/>
        <v>0</v>
      </c>
      <c r="KC59" s="11">
        <f t="shared" si="175"/>
        <v>0</v>
      </c>
      <c r="KD59" s="11">
        <f t="shared" si="175"/>
        <v>0</v>
      </c>
      <c r="KE59" s="11">
        <f t="shared" si="175"/>
        <v>0</v>
      </c>
      <c r="KF59" s="11">
        <f t="shared" si="175"/>
        <v>772.5</v>
      </c>
      <c r="KG59" s="11">
        <f t="shared" si="175"/>
        <v>0</v>
      </c>
      <c r="KH59" s="11">
        <f t="shared" si="175"/>
        <v>0</v>
      </c>
      <c r="KI59" s="11">
        <f t="shared" si="175"/>
        <v>2250</v>
      </c>
      <c r="KJ59" s="11">
        <f t="shared" si="175"/>
        <v>0</v>
      </c>
      <c r="KK59" s="11">
        <f t="shared" si="175"/>
        <v>37.5</v>
      </c>
      <c r="KL59" s="11">
        <f t="shared" si="175"/>
        <v>0</v>
      </c>
      <c r="KM59" s="11">
        <f t="shared" si="175"/>
        <v>0</v>
      </c>
      <c r="KN59" s="11">
        <f t="shared" si="175"/>
        <v>0</v>
      </c>
      <c r="KO59" s="11">
        <f t="shared" si="175"/>
        <v>82.5</v>
      </c>
      <c r="KP59" s="11">
        <f t="shared" si="175"/>
        <v>37.5</v>
      </c>
      <c r="KQ59" s="11">
        <f t="shared" si="175"/>
        <v>4500</v>
      </c>
      <c r="KR59" s="11">
        <f t="shared" si="175"/>
        <v>37.5</v>
      </c>
      <c r="KS59" s="11">
        <f t="shared" si="175"/>
        <v>7.5</v>
      </c>
      <c r="KT59" s="11">
        <f t="shared" si="175"/>
        <v>0</v>
      </c>
      <c r="KU59" s="11">
        <f t="shared" si="175"/>
        <v>0</v>
      </c>
      <c r="KV59" s="11">
        <f t="shared" si="175"/>
        <v>0</v>
      </c>
      <c r="KW59" s="11">
        <f t="shared" si="175"/>
        <v>0</v>
      </c>
      <c r="KX59" s="11">
        <f t="shared" si="175"/>
        <v>0</v>
      </c>
      <c r="KY59" s="11">
        <f t="shared" si="175"/>
        <v>0</v>
      </c>
      <c r="KZ59" s="11">
        <f t="shared" si="175"/>
        <v>0</v>
      </c>
      <c r="LA59" s="11">
        <f t="shared" si="175"/>
        <v>11.25</v>
      </c>
      <c r="LB59" s="11">
        <f t="shared" si="175"/>
        <v>75</v>
      </c>
      <c r="LC59" s="11">
        <f t="shared" si="175"/>
        <v>0</v>
      </c>
      <c r="LD59" s="11">
        <f t="shared" si="175"/>
        <v>0</v>
      </c>
      <c r="LE59" s="11">
        <f t="shared" si="175"/>
        <v>22.5</v>
      </c>
      <c r="LF59" s="11">
        <f t="shared" si="175"/>
        <v>0</v>
      </c>
      <c r="LG59" s="11">
        <f t="shared" si="175"/>
        <v>150</v>
      </c>
      <c r="LH59" s="11">
        <f t="shared" si="175"/>
        <v>225</v>
      </c>
      <c r="LI59" s="11">
        <f t="shared" si="175"/>
        <v>0</v>
      </c>
      <c r="LJ59" s="11">
        <f t="shared" si="175"/>
        <v>0</v>
      </c>
      <c r="LK59" s="11">
        <f t="shared" si="175"/>
        <v>0</v>
      </c>
      <c r="LL59" s="11">
        <f t="shared" ref="LL59:MG59" si="176">(LL58/12)*9</f>
        <v>0</v>
      </c>
      <c r="LM59" s="11">
        <f t="shared" si="176"/>
        <v>0</v>
      </c>
      <c r="LN59" s="11">
        <f t="shared" si="176"/>
        <v>157.5</v>
      </c>
      <c r="LO59" s="11">
        <f t="shared" si="176"/>
        <v>0</v>
      </c>
      <c r="LP59" s="11">
        <f t="shared" si="176"/>
        <v>0</v>
      </c>
      <c r="LQ59" s="11">
        <f t="shared" si="176"/>
        <v>750</v>
      </c>
      <c r="LR59" s="11">
        <f t="shared" si="176"/>
        <v>37.5</v>
      </c>
      <c r="LS59" s="11">
        <f t="shared" si="176"/>
        <v>75</v>
      </c>
      <c r="LT59" s="11">
        <f t="shared" si="176"/>
        <v>37.5</v>
      </c>
      <c r="LU59" s="11">
        <f t="shared" si="176"/>
        <v>37.5</v>
      </c>
      <c r="LV59" s="11">
        <f t="shared" si="176"/>
        <v>75</v>
      </c>
      <c r="LW59" s="11">
        <f t="shared" si="176"/>
        <v>0</v>
      </c>
      <c r="LX59" s="11">
        <f t="shared" si="176"/>
        <v>150</v>
      </c>
      <c r="LY59" s="11">
        <f t="shared" si="176"/>
        <v>37.5</v>
      </c>
      <c r="LZ59" s="11">
        <f t="shared" si="176"/>
        <v>0</v>
      </c>
      <c r="MA59" s="11">
        <f t="shared" si="176"/>
        <v>0</v>
      </c>
      <c r="MB59" s="11">
        <f t="shared" si="176"/>
        <v>37.5</v>
      </c>
      <c r="MC59" s="11">
        <f t="shared" si="176"/>
        <v>75</v>
      </c>
      <c r="MD59" s="11">
        <f t="shared" si="176"/>
        <v>0</v>
      </c>
      <c r="ME59" s="11">
        <f t="shared" si="176"/>
        <v>0</v>
      </c>
      <c r="MF59" s="11">
        <f t="shared" si="176"/>
        <v>0</v>
      </c>
      <c r="MG59" s="11">
        <f t="shared" si="176"/>
        <v>37.5</v>
      </c>
      <c r="MH59" s="11">
        <f t="shared" si="6"/>
        <v>18320.25</v>
      </c>
    </row>
    <row r="60" spans="1:346" ht="24.95" hidden="1" customHeight="1" x14ac:dyDescent="0.25">
      <c r="A60" s="14">
        <v>29.7</v>
      </c>
      <c r="B60" s="1" t="s">
        <v>373</v>
      </c>
      <c r="C60" s="10"/>
      <c r="D60" s="10"/>
      <c r="E60" s="10"/>
      <c r="F60" s="10">
        <v>50</v>
      </c>
      <c r="G60" s="10"/>
      <c r="H60" s="10"/>
      <c r="I60" s="10"/>
      <c r="J60" s="10"/>
      <c r="K60" s="10"/>
      <c r="L60" s="10"/>
      <c r="M60" s="10"/>
      <c r="N60" s="10"/>
      <c r="O60" s="10"/>
      <c r="P60" s="10">
        <v>2</v>
      </c>
      <c r="Q60" s="10">
        <v>2</v>
      </c>
      <c r="R60" s="10">
        <v>0</v>
      </c>
      <c r="S60" s="10"/>
      <c r="T60" s="10"/>
      <c r="U60" s="10"/>
      <c r="V60" s="10"/>
      <c r="W60" s="10"/>
      <c r="X60" s="10">
        <v>2</v>
      </c>
      <c r="Y60" s="10"/>
      <c r="Z60" s="10"/>
      <c r="AA60" s="10"/>
      <c r="AB60" s="10"/>
      <c r="AC60" s="10">
        <v>500</v>
      </c>
      <c r="AD60" s="10"/>
      <c r="AE60" s="10"/>
      <c r="AF60" s="10"/>
      <c r="AG60" s="10"/>
      <c r="AH60" s="10"/>
      <c r="AI60" s="10"/>
      <c r="AJ60" s="10">
        <v>50</v>
      </c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v>10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>
        <v>20</v>
      </c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>
        <v>20</v>
      </c>
      <c r="DL60" s="10"/>
      <c r="DM60" s="10"/>
      <c r="DN60" s="10">
        <v>50</v>
      </c>
      <c r="DO60" s="10"/>
      <c r="DP60" s="10"/>
      <c r="DQ60" s="10"/>
      <c r="DR60" s="10"/>
      <c r="DS60" s="10"/>
      <c r="DT60" s="10"/>
      <c r="DU60" s="10"/>
      <c r="DV60" s="10"/>
      <c r="DW60" s="10"/>
      <c r="DX60" s="10">
        <v>10</v>
      </c>
      <c r="DY60" s="10"/>
      <c r="DZ60" s="10"/>
      <c r="EA60" s="10"/>
      <c r="EB60" s="10">
        <v>4</v>
      </c>
      <c r="EC60" s="10"/>
      <c r="ED60" s="10"/>
      <c r="EE60" s="10"/>
      <c r="EF60" s="10"/>
      <c r="EG60" s="10"/>
      <c r="EH60" s="10"/>
      <c r="EI60" s="10"/>
      <c r="EJ60" s="10"/>
      <c r="EK60" s="10">
        <v>30</v>
      </c>
      <c r="EL60" s="10"/>
      <c r="EM60" s="10">
        <v>60</v>
      </c>
      <c r="EN60" s="10"/>
      <c r="EO60" s="10"/>
      <c r="EP60" s="10"/>
      <c r="EQ60" s="10"/>
      <c r="ER60" s="10"/>
      <c r="ES60" s="10">
        <v>5</v>
      </c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>
        <v>100</v>
      </c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>
        <v>24</v>
      </c>
      <c r="FW60" s="10"/>
      <c r="FX60" s="10">
        <v>10</v>
      </c>
      <c r="FY60" s="10">
        <v>40</v>
      </c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>
        <v>0</v>
      </c>
      <c r="GL60" s="10"/>
      <c r="GM60" s="10"/>
      <c r="GN60" s="10"/>
      <c r="GO60" s="10"/>
      <c r="GP60" s="10"/>
      <c r="GQ60" s="10">
        <v>2</v>
      </c>
      <c r="GR60" s="10"/>
      <c r="GS60" s="10"/>
      <c r="GT60" s="10"/>
      <c r="GU60" s="10"/>
      <c r="GV60" s="10">
        <v>30</v>
      </c>
      <c r="GW60" s="10"/>
      <c r="GX60" s="10"/>
      <c r="GY60" s="10"/>
      <c r="GZ60" s="10"/>
      <c r="HA60" s="10"/>
      <c r="HB60" s="10"/>
      <c r="HC60" s="10">
        <v>5</v>
      </c>
      <c r="HD60" s="10"/>
      <c r="HE60" s="10"/>
      <c r="HF60" s="10"/>
      <c r="HG60" s="10">
        <v>0</v>
      </c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>
        <v>0</v>
      </c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>
        <v>200</v>
      </c>
      <c r="JV60" s="10">
        <v>1000</v>
      </c>
      <c r="JW60" s="10">
        <v>14820</v>
      </c>
      <c r="JX60" s="10">
        <v>400</v>
      </c>
      <c r="JY60" s="10"/>
      <c r="JZ60" s="10"/>
      <c r="KA60" s="10">
        <v>0</v>
      </c>
      <c r="KB60" s="10"/>
      <c r="KC60" s="10"/>
      <c r="KD60" s="10">
        <v>1000</v>
      </c>
      <c r="KE60" s="10"/>
      <c r="KF60" s="10"/>
      <c r="KG60" s="10">
        <v>2300</v>
      </c>
      <c r="KH60" s="10"/>
      <c r="KI60" s="10">
        <v>1000</v>
      </c>
      <c r="KJ60" s="10">
        <v>50</v>
      </c>
      <c r="KK60" s="10">
        <v>50</v>
      </c>
      <c r="KL60" s="10"/>
      <c r="KM60" s="10">
        <v>50</v>
      </c>
      <c r="KN60" s="10"/>
      <c r="KO60" s="10">
        <v>100</v>
      </c>
      <c r="KP60" s="10">
        <v>50</v>
      </c>
      <c r="KQ60" s="10">
        <v>10000</v>
      </c>
      <c r="KR60" s="10">
        <v>150</v>
      </c>
      <c r="KS60" s="10"/>
      <c r="KT60" s="10"/>
      <c r="KU60" s="10"/>
      <c r="KV60" s="10"/>
      <c r="KW60" s="10">
        <v>50</v>
      </c>
      <c r="KX60" s="10"/>
      <c r="KY60" s="10"/>
      <c r="KZ60" s="10">
        <v>100</v>
      </c>
      <c r="LA60" s="10">
        <v>30</v>
      </c>
      <c r="LB60" s="10">
        <v>100</v>
      </c>
      <c r="LC60" s="10">
        <v>280</v>
      </c>
      <c r="LD60" s="10"/>
      <c r="LE60" s="10">
        <v>50</v>
      </c>
      <c r="LF60" s="10">
        <v>50</v>
      </c>
      <c r="LG60" s="10"/>
      <c r="LH60" s="10">
        <v>150</v>
      </c>
      <c r="LI60" s="10"/>
      <c r="LJ60" s="10"/>
      <c r="LK60" s="10">
        <v>50</v>
      </c>
      <c r="LL60" s="10"/>
      <c r="LM60" s="10"/>
      <c r="LN60" s="10">
        <v>120</v>
      </c>
      <c r="LO60" s="10"/>
      <c r="LP60" s="10"/>
      <c r="LQ60" s="10">
        <v>1500</v>
      </c>
      <c r="LR60" s="10">
        <v>50</v>
      </c>
      <c r="LS60" s="10"/>
      <c r="LT60" s="10">
        <v>100</v>
      </c>
      <c r="LU60" s="10"/>
      <c r="LV60" s="10">
        <v>100</v>
      </c>
      <c r="LW60" s="10"/>
      <c r="LX60" s="10">
        <v>90</v>
      </c>
      <c r="LY60" s="10">
        <v>600</v>
      </c>
      <c r="LZ60" s="10"/>
      <c r="MA60" s="10"/>
      <c r="MB60" s="10">
        <v>100</v>
      </c>
      <c r="MC60" s="10">
        <v>100</v>
      </c>
      <c r="MD60" s="10"/>
      <c r="ME60" s="10"/>
      <c r="MF60" s="10"/>
      <c r="MG60" s="10">
        <v>50</v>
      </c>
      <c r="MH60" s="10">
        <f t="shared" si="6"/>
        <v>35866</v>
      </c>
    </row>
    <row r="61" spans="1:346" s="7" customFormat="1" ht="24.95" hidden="1" customHeight="1" x14ac:dyDescent="0.25">
      <c r="A61" s="13">
        <v>30.2</v>
      </c>
      <c r="B61" s="6" t="s">
        <v>373</v>
      </c>
      <c r="C61" s="11">
        <f>(C60/12)*9</f>
        <v>0</v>
      </c>
      <c r="D61" s="11">
        <f t="shared" ref="D61:BO61" si="177">(D60/12)*9</f>
        <v>0</v>
      </c>
      <c r="E61" s="11">
        <f t="shared" si="177"/>
        <v>0</v>
      </c>
      <c r="F61" s="11">
        <f t="shared" si="177"/>
        <v>37.5</v>
      </c>
      <c r="G61" s="11">
        <f t="shared" si="177"/>
        <v>0</v>
      </c>
      <c r="H61" s="11">
        <f t="shared" si="177"/>
        <v>0</v>
      </c>
      <c r="I61" s="11">
        <f t="shared" si="177"/>
        <v>0</v>
      </c>
      <c r="J61" s="11">
        <f t="shared" si="177"/>
        <v>0</v>
      </c>
      <c r="K61" s="11">
        <f t="shared" si="177"/>
        <v>0</v>
      </c>
      <c r="L61" s="11">
        <f t="shared" si="177"/>
        <v>0</v>
      </c>
      <c r="M61" s="11">
        <f t="shared" si="177"/>
        <v>0</v>
      </c>
      <c r="N61" s="11">
        <f t="shared" si="177"/>
        <v>0</v>
      </c>
      <c r="O61" s="11">
        <f t="shared" si="177"/>
        <v>0</v>
      </c>
      <c r="P61" s="11">
        <f t="shared" si="177"/>
        <v>1.5</v>
      </c>
      <c r="Q61" s="11">
        <f t="shared" si="177"/>
        <v>1.5</v>
      </c>
      <c r="R61" s="11">
        <f t="shared" si="177"/>
        <v>0</v>
      </c>
      <c r="S61" s="11">
        <f t="shared" si="177"/>
        <v>0</v>
      </c>
      <c r="T61" s="11">
        <f t="shared" si="177"/>
        <v>0</v>
      </c>
      <c r="U61" s="11">
        <f t="shared" si="177"/>
        <v>0</v>
      </c>
      <c r="V61" s="11">
        <f t="shared" si="177"/>
        <v>0</v>
      </c>
      <c r="W61" s="11">
        <f t="shared" si="177"/>
        <v>0</v>
      </c>
      <c r="X61" s="11">
        <f t="shared" si="177"/>
        <v>1.5</v>
      </c>
      <c r="Y61" s="11">
        <f t="shared" si="177"/>
        <v>0</v>
      </c>
      <c r="Z61" s="11">
        <f t="shared" si="177"/>
        <v>0</v>
      </c>
      <c r="AA61" s="11">
        <f t="shared" si="177"/>
        <v>0</v>
      </c>
      <c r="AB61" s="11">
        <f t="shared" si="177"/>
        <v>0</v>
      </c>
      <c r="AC61" s="11">
        <f t="shared" si="177"/>
        <v>375</v>
      </c>
      <c r="AD61" s="11">
        <f t="shared" si="177"/>
        <v>0</v>
      </c>
      <c r="AE61" s="11">
        <f t="shared" si="177"/>
        <v>0</v>
      </c>
      <c r="AF61" s="11">
        <f t="shared" si="177"/>
        <v>0</v>
      </c>
      <c r="AG61" s="11">
        <f t="shared" si="177"/>
        <v>0</v>
      </c>
      <c r="AH61" s="11">
        <f t="shared" si="177"/>
        <v>0</v>
      </c>
      <c r="AI61" s="11">
        <f t="shared" si="177"/>
        <v>0</v>
      </c>
      <c r="AJ61" s="11">
        <f t="shared" si="177"/>
        <v>37.5</v>
      </c>
      <c r="AK61" s="11">
        <f t="shared" si="177"/>
        <v>0</v>
      </c>
      <c r="AL61" s="11">
        <f t="shared" si="177"/>
        <v>0</v>
      </c>
      <c r="AM61" s="11">
        <f t="shared" si="177"/>
        <v>0</v>
      </c>
      <c r="AN61" s="11">
        <f t="shared" si="177"/>
        <v>0</v>
      </c>
      <c r="AO61" s="11">
        <f t="shared" si="177"/>
        <v>0</v>
      </c>
      <c r="AP61" s="11">
        <f t="shared" si="177"/>
        <v>0</v>
      </c>
      <c r="AQ61" s="11">
        <f t="shared" si="177"/>
        <v>0</v>
      </c>
      <c r="AR61" s="11">
        <f t="shared" si="177"/>
        <v>0</v>
      </c>
      <c r="AS61" s="11">
        <f t="shared" si="177"/>
        <v>0</v>
      </c>
      <c r="AT61" s="11">
        <f t="shared" si="177"/>
        <v>0</v>
      </c>
      <c r="AU61" s="11">
        <f t="shared" si="177"/>
        <v>0</v>
      </c>
      <c r="AV61" s="11">
        <f t="shared" si="177"/>
        <v>0</v>
      </c>
      <c r="AW61" s="11">
        <f t="shared" si="177"/>
        <v>0</v>
      </c>
      <c r="AX61" s="11">
        <f t="shared" si="177"/>
        <v>0</v>
      </c>
      <c r="AY61" s="11">
        <f t="shared" si="177"/>
        <v>0</v>
      </c>
      <c r="AZ61" s="11">
        <f t="shared" si="177"/>
        <v>0</v>
      </c>
      <c r="BA61" s="11">
        <f t="shared" si="177"/>
        <v>0</v>
      </c>
      <c r="BB61" s="11">
        <f t="shared" si="177"/>
        <v>0</v>
      </c>
      <c r="BC61" s="11">
        <f t="shared" si="177"/>
        <v>7.5</v>
      </c>
      <c r="BD61" s="11">
        <f t="shared" si="177"/>
        <v>0</v>
      </c>
      <c r="BE61" s="11">
        <f t="shared" si="177"/>
        <v>0</v>
      </c>
      <c r="BF61" s="11">
        <f t="shared" si="177"/>
        <v>0</v>
      </c>
      <c r="BG61" s="11">
        <f t="shared" si="177"/>
        <v>0</v>
      </c>
      <c r="BH61" s="11">
        <f t="shared" si="177"/>
        <v>0</v>
      </c>
      <c r="BI61" s="11">
        <f t="shared" si="177"/>
        <v>0</v>
      </c>
      <c r="BJ61" s="11">
        <f t="shared" si="177"/>
        <v>0</v>
      </c>
      <c r="BK61" s="11">
        <f t="shared" si="177"/>
        <v>0</v>
      </c>
      <c r="BL61" s="11">
        <f t="shared" si="177"/>
        <v>0</v>
      </c>
      <c r="BM61" s="11">
        <f t="shared" si="177"/>
        <v>0</v>
      </c>
      <c r="BN61" s="11">
        <f t="shared" si="177"/>
        <v>0</v>
      </c>
      <c r="BO61" s="11">
        <f t="shared" si="177"/>
        <v>0</v>
      </c>
      <c r="BP61" s="11">
        <f t="shared" ref="BP61:EA61" si="178">(BP60/12)*9</f>
        <v>0</v>
      </c>
      <c r="BQ61" s="11">
        <f t="shared" si="178"/>
        <v>0</v>
      </c>
      <c r="BR61" s="11">
        <f t="shared" si="178"/>
        <v>0</v>
      </c>
      <c r="BS61" s="11">
        <f t="shared" si="178"/>
        <v>0</v>
      </c>
      <c r="BT61" s="11">
        <f t="shared" si="178"/>
        <v>0</v>
      </c>
      <c r="BU61" s="11">
        <f t="shared" si="178"/>
        <v>0</v>
      </c>
      <c r="BV61" s="11">
        <f t="shared" si="178"/>
        <v>15</v>
      </c>
      <c r="BW61" s="11">
        <f t="shared" si="178"/>
        <v>0</v>
      </c>
      <c r="BX61" s="11">
        <f t="shared" si="178"/>
        <v>0</v>
      </c>
      <c r="BY61" s="11">
        <f t="shared" si="178"/>
        <v>0</v>
      </c>
      <c r="BZ61" s="11">
        <f t="shared" si="178"/>
        <v>0</v>
      </c>
      <c r="CA61" s="11">
        <f t="shared" si="178"/>
        <v>0</v>
      </c>
      <c r="CB61" s="11">
        <f t="shared" si="178"/>
        <v>0</v>
      </c>
      <c r="CC61" s="11">
        <f t="shared" si="178"/>
        <v>0</v>
      </c>
      <c r="CD61" s="11">
        <f t="shared" si="178"/>
        <v>0</v>
      </c>
      <c r="CE61" s="11">
        <f t="shared" si="178"/>
        <v>0</v>
      </c>
      <c r="CF61" s="11">
        <f t="shared" si="178"/>
        <v>0</v>
      </c>
      <c r="CG61" s="11">
        <f t="shared" si="178"/>
        <v>0</v>
      </c>
      <c r="CH61" s="11">
        <f t="shared" si="178"/>
        <v>0</v>
      </c>
      <c r="CI61" s="11">
        <f t="shared" si="178"/>
        <v>0</v>
      </c>
      <c r="CJ61" s="11">
        <f t="shared" si="178"/>
        <v>0</v>
      </c>
      <c r="CK61" s="11">
        <f t="shared" si="178"/>
        <v>0</v>
      </c>
      <c r="CL61" s="11">
        <f t="shared" si="178"/>
        <v>0</v>
      </c>
      <c r="CM61" s="11">
        <f t="shared" si="178"/>
        <v>0</v>
      </c>
      <c r="CN61" s="11">
        <f t="shared" si="178"/>
        <v>0</v>
      </c>
      <c r="CO61" s="11">
        <f t="shared" si="178"/>
        <v>0</v>
      </c>
      <c r="CP61" s="11">
        <f t="shared" si="178"/>
        <v>0</v>
      </c>
      <c r="CQ61" s="11">
        <f t="shared" si="178"/>
        <v>0</v>
      </c>
      <c r="CR61" s="11">
        <f t="shared" si="178"/>
        <v>0</v>
      </c>
      <c r="CS61" s="11">
        <f t="shared" si="178"/>
        <v>0</v>
      </c>
      <c r="CT61" s="11">
        <f t="shared" si="178"/>
        <v>0</v>
      </c>
      <c r="CU61" s="11">
        <f t="shared" si="178"/>
        <v>0</v>
      </c>
      <c r="CV61" s="11">
        <f t="shared" si="178"/>
        <v>0</v>
      </c>
      <c r="CW61" s="11">
        <f t="shared" si="178"/>
        <v>0</v>
      </c>
      <c r="CX61" s="11">
        <f t="shared" si="178"/>
        <v>0</v>
      </c>
      <c r="CY61" s="11">
        <f t="shared" si="178"/>
        <v>0</v>
      </c>
      <c r="CZ61" s="11">
        <f t="shared" si="178"/>
        <v>0</v>
      </c>
      <c r="DA61" s="11">
        <f t="shared" si="178"/>
        <v>0</v>
      </c>
      <c r="DB61" s="11">
        <f t="shared" si="178"/>
        <v>0</v>
      </c>
      <c r="DC61" s="11">
        <f t="shared" si="178"/>
        <v>0</v>
      </c>
      <c r="DD61" s="11">
        <f t="shared" si="178"/>
        <v>0</v>
      </c>
      <c r="DE61" s="11">
        <f t="shared" si="178"/>
        <v>0</v>
      </c>
      <c r="DF61" s="11">
        <f t="shared" si="178"/>
        <v>0</v>
      </c>
      <c r="DG61" s="11">
        <f t="shared" si="178"/>
        <v>0</v>
      </c>
      <c r="DH61" s="11">
        <f t="shared" si="178"/>
        <v>0</v>
      </c>
      <c r="DI61" s="11">
        <f t="shared" si="178"/>
        <v>0</v>
      </c>
      <c r="DJ61" s="11">
        <f t="shared" si="178"/>
        <v>0</v>
      </c>
      <c r="DK61" s="11">
        <f t="shared" si="178"/>
        <v>15</v>
      </c>
      <c r="DL61" s="11">
        <f t="shared" si="178"/>
        <v>0</v>
      </c>
      <c r="DM61" s="11">
        <f t="shared" si="178"/>
        <v>0</v>
      </c>
      <c r="DN61" s="11">
        <f t="shared" si="178"/>
        <v>37.5</v>
      </c>
      <c r="DO61" s="11">
        <f t="shared" si="178"/>
        <v>0</v>
      </c>
      <c r="DP61" s="11">
        <f t="shared" si="178"/>
        <v>0</v>
      </c>
      <c r="DQ61" s="11">
        <f t="shared" si="178"/>
        <v>0</v>
      </c>
      <c r="DR61" s="11">
        <f t="shared" si="178"/>
        <v>0</v>
      </c>
      <c r="DS61" s="11">
        <f t="shared" si="178"/>
        <v>0</v>
      </c>
      <c r="DT61" s="11">
        <f t="shared" si="178"/>
        <v>0</v>
      </c>
      <c r="DU61" s="11">
        <f t="shared" si="178"/>
        <v>0</v>
      </c>
      <c r="DV61" s="11">
        <f t="shared" si="178"/>
        <v>0</v>
      </c>
      <c r="DW61" s="11">
        <f t="shared" si="178"/>
        <v>0</v>
      </c>
      <c r="DX61" s="11">
        <f t="shared" si="178"/>
        <v>7.5</v>
      </c>
      <c r="DY61" s="11">
        <f t="shared" si="178"/>
        <v>0</v>
      </c>
      <c r="DZ61" s="11">
        <f t="shared" si="178"/>
        <v>0</v>
      </c>
      <c r="EA61" s="11">
        <f t="shared" si="178"/>
        <v>0</v>
      </c>
      <c r="EB61" s="11">
        <f t="shared" ref="EB61:GM61" si="179">(EB60/12)*9</f>
        <v>3</v>
      </c>
      <c r="EC61" s="11">
        <f t="shared" si="179"/>
        <v>0</v>
      </c>
      <c r="ED61" s="11">
        <f t="shared" si="179"/>
        <v>0</v>
      </c>
      <c r="EE61" s="11">
        <f t="shared" si="179"/>
        <v>0</v>
      </c>
      <c r="EF61" s="11">
        <f t="shared" si="179"/>
        <v>0</v>
      </c>
      <c r="EG61" s="11">
        <f t="shared" si="179"/>
        <v>0</v>
      </c>
      <c r="EH61" s="11">
        <f t="shared" si="179"/>
        <v>0</v>
      </c>
      <c r="EI61" s="11">
        <f t="shared" si="179"/>
        <v>0</v>
      </c>
      <c r="EJ61" s="11">
        <f t="shared" si="179"/>
        <v>0</v>
      </c>
      <c r="EK61" s="11">
        <f t="shared" si="179"/>
        <v>22.5</v>
      </c>
      <c r="EL61" s="11">
        <f t="shared" si="179"/>
        <v>0</v>
      </c>
      <c r="EM61" s="11">
        <f t="shared" si="179"/>
        <v>45</v>
      </c>
      <c r="EN61" s="11">
        <f t="shared" si="179"/>
        <v>0</v>
      </c>
      <c r="EO61" s="11">
        <f t="shared" si="179"/>
        <v>0</v>
      </c>
      <c r="EP61" s="11">
        <f t="shared" si="179"/>
        <v>0</v>
      </c>
      <c r="EQ61" s="11">
        <f t="shared" si="179"/>
        <v>0</v>
      </c>
      <c r="ER61" s="11">
        <f t="shared" si="179"/>
        <v>0</v>
      </c>
      <c r="ES61" s="11">
        <f t="shared" si="179"/>
        <v>3.75</v>
      </c>
      <c r="ET61" s="11">
        <f t="shared" si="179"/>
        <v>0</v>
      </c>
      <c r="EU61" s="11">
        <f t="shared" si="179"/>
        <v>0</v>
      </c>
      <c r="EV61" s="11">
        <f t="shared" si="179"/>
        <v>0</v>
      </c>
      <c r="EW61" s="11">
        <f t="shared" si="179"/>
        <v>0</v>
      </c>
      <c r="EX61" s="11">
        <f t="shared" si="179"/>
        <v>0</v>
      </c>
      <c r="EY61" s="11">
        <f t="shared" si="179"/>
        <v>0</v>
      </c>
      <c r="EZ61" s="11">
        <f t="shared" si="179"/>
        <v>0</v>
      </c>
      <c r="FA61" s="11">
        <f t="shared" si="179"/>
        <v>0</v>
      </c>
      <c r="FB61" s="11">
        <f t="shared" si="179"/>
        <v>0</v>
      </c>
      <c r="FC61" s="11">
        <f t="shared" si="179"/>
        <v>0</v>
      </c>
      <c r="FD61" s="11">
        <f t="shared" si="179"/>
        <v>0</v>
      </c>
      <c r="FE61" s="11">
        <f t="shared" si="179"/>
        <v>0</v>
      </c>
      <c r="FF61" s="11">
        <f t="shared" si="179"/>
        <v>75</v>
      </c>
      <c r="FG61" s="11">
        <f t="shared" si="179"/>
        <v>0</v>
      </c>
      <c r="FH61" s="11">
        <f t="shared" si="179"/>
        <v>0</v>
      </c>
      <c r="FI61" s="11">
        <f t="shared" si="179"/>
        <v>0</v>
      </c>
      <c r="FJ61" s="11">
        <f t="shared" si="179"/>
        <v>0</v>
      </c>
      <c r="FK61" s="11">
        <f t="shared" si="179"/>
        <v>0</v>
      </c>
      <c r="FL61" s="11">
        <f t="shared" si="179"/>
        <v>0</v>
      </c>
      <c r="FM61" s="11">
        <f t="shared" si="179"/>
        <v>0</v>
      </c>
      <c r="FN61" s="11">
        <f t="shared" si="179"/>
        <v>0</v>
      </c>
      <c r="FO61" s="11">
        <f t="shared" si="179"/>
        <v>0</v>
      </c>
      <c r="FP61" s="11">
        <f t="shared" si="179"/>
        <v>0</v>
      </c>
      <c r="FQ61" s="11">
        <f t="shared" si="179"/>
        <v>0</v>
      </c>
      <c r="FR61" s="11">
        <f t="shared" si="179"/>
        <v>0</v>
      </c>
      <c r="FS61" s="11">
        <f t="shared" si="179"/>
        <v>0</v>
      </c>
      <c r="FT61" s="11">
        <f t="shared" si="179"/>
        <v>0</v>
      </c>
      <c r="FU61" s="11">
        <f t="shared" si="179"/>
        <v>0</v>
      </c>
      <c r="FV61" s="11">
        <f t="shared" si="179"/>
        <v>18</v>
      </c>
      <c r="FW61" s="11">
        <f t="shared" si="179"/>
        <v>0</v>
      </c>
      <c r="FX61" s="11">
        <f t="shared" si="179"/>
        <v>7.5</v>
      </c>
      <c r="FY61" s="11">
        <f t="shared" si="179"/>
        <v>30</v>
      </c>
      <c r="FZ61" s="11">
        <f t="shared" si="179"/>
        <v>0</v>
      </c>
      <c r="GA61" s="11">
        <f t="shared" si="179"/>
        <v>0</v>
      </c>
      <c r="GB61" s="11">
        <f t="shared" si="179"/>
        <v>0</v>
      </c>
      <c r="GC61" s="11">
        <f t="shared" si="179"/>
        <v>0</v>
      </c>
      <c r="GD61" s="11">
        <f t="shared" si="179"/>
        <v>0</v>
      </c>
      <c r="GE61" s="11">
        <f t="shared" si="179"/>
        <v>0</v>
      </c>
      <c r="GF61" s="11">
        <f t="shared" si="179"/>
        <v>0</v>
      </c>
      <c r="GG61" s="11">
        <f t="shared" si="179"/>
        <v>0</v>
      </c>
      <c r="GH61" s="11">
        <f t="shared" si="179"/>
        <v>0</v>
      </c>
      <c r="GI61" s="11">
        <f t="shared" si="179"/>
        <v>0</v>
      </c>
      <c r="GJ61" s="11">
        <f t="shared" si="179"/>
        <v>0</v>
      </c>
      <c r="GK61" s="11">
        <f t="shared" si="179"/>
        <v>0</v>
      </c>
      <c r="GL61" s="11">
        <f t="shared" si="179"/>
        <v>0</v>
      </c>
      <c r="GM61" s="11">
        <f t="shared" si="179"/>
        <v>0</v>
      </c>
      <c r="GN61" s="11">
        <f t="shared" ref="GN61:IY61" si="180">(GN60/12)*9</f>
        <v>0</v>
      </c>
      <c r="GO61" s="11">
        <f t="shared" si="180"/>
        <v>0</v>
      </c>
      <c r="GP61" s="11">
        <f t="shared" si="180"/>
        <v>0</v>
      </c>
      <c r="GQ61" s="11">
        <f t="shared" si="180"/>
        <v>1.5</v>
      </c>
      <c r="GR61" s="11">
        <f t="shared" si="180"/>
        <v>0</v>
      </c>
      <c r="GS61" s="11">
        <f t="shared" si="180"/>
        <v>0</v>
      </c>
      <c r="GT61" s="11">
        <f t="shared" si="180"/>
        <v>0</v>
      </c>
      <c r="GU61" s="11">
        <f t="shared" si="180"/>
        <v>0</v>
      </c>
      <c r="GV61" s="11">
        <f t="shared" si="180"/>
        <v>22.5</v>
      </c>
      <c r="GW61" s="11">
        <f t="shared" si="180"/>
        <v>0</v>
      </c>
      <c r="GX61" s="11">
        <f t="shared" si="180"/>
        <v>0</v>
      </c>
      <c r="GY61" s="11">
        <f t="shared" si="180"/>
        <v>0</v>
      </c>
      <c r="GZ61" s="11">
        <f t="shared" si="180"/>
        <v>0</v>
      </c>
      <c r="HA61" s="11">
        <f t="shared" si="180"/>
        <v>0</v>
      </c>
      <c r="HB61" s="11">
        <f t="shared" si="180"/>
        <v>0</v>
      </c>
      <c r="HC61" s="11">
        <f t="shared" si="180"/>
        <v>3.75</v>
      </c>
      <c r="HD61" s="11">
        <f t="shared" si="180"/>
        <v>0</v>
      </c>
      <c r="HE61" s="11">
        <f t="shared" si="180"/>
        <v>0</v>
      </c>
      <c r="HF61" s="11">
        <f t="shared" si="180"/>
        <v>0</v>
      </c>
      <c r="HG61" s="11">
        <f t="shared" si="180"/>
        <v>0</v>
      </c>
      <c r="HH61" s="11">
        <f t="shared" si="180"/>
        <v>0</v>
      </c>
      <c r="HI61" s="11">
        <f t="shared" si="180"/>
        <v>0</v>
      </c>
      <c r="HJ61" s="11">
        <f t="shared" si="180"/>
        <v>0</v>
      </c>
      <c r="HK61" s="11">
        <f t="shared" si="180"/>
        <v>0</v>
      </c>
      <c r="HL61" s="11">
        <f t="shared" si="180"/>
        <v>0</v>
      </c>
      <c r="HM61" s="11">
        <f t="shared" si="180"/>
        <v>0</v>
      </c>
      <c r="HN61" s="11">
        <f t="shared" si="180"/>
        <v>0</v>
      </c>
      <c r="HO61" s="11">
        <f t="shared" si="180"/>
        <v>0</v>
      </c>
      <c r="HP61" s="11">
        <f t="shared" si="180"/>
        <v>0</v>
      </c>
      <c r="HQ61" s="11">
        <f t="shared" si="180"/>
        <v>0</v>
      </c>
      <c r="HR61" s="11">
        <f t="shared" si="180"/>
        <v>0</v>
      </c>
      <c r="HS61" s="11">
        <f t="shared" si="180"/>
        <v>0</v>
      </c>
      <c r="HT61" s="11">
        <f t="shared" si="180"/>
        <v>0</v>
      </c>
      <c r="HU61" s="11">
        <f t="shared" si="180"/>
        <v>0</v>
      </c>
      <c r="HV61" s="11">
        <f t="shared" si="180"/>
        <v>0</v>
      </c>
      <c r="HW61" s="11">
        <f t="shared" si="180"/>
        <v>0</v>
      </c>
      <c r="HX61" s="11">
        <f t="shared" si="180"/>
        <v>0</v>
      </c>
      <c r="HY61" s="11">
        <f t="shared" si="180"/>
        <v>0</v>
      </c>
      <c r="HZ61" s="11">
        <f t="shared" si="180"/>
        <v>0</v>
      </c>
      <c r="IA61" s="11">
        <f t="shared" si="180"/>
        <v>0</v>
      </c>
      <c r="IB61" s="11">
        <f t="shared" si="180"/>
        <v>0</v>
      </c>
      <c r="IC61" s="11">
        <f t="shared" si="180"/>
        <v>0</v>
      </c>
      <c r="ID61" s="11">
        <f t="shared" si="180"/>
        <v>0</v>
      </c>
      <c r="IE61" s="11">
        <f t="shared" si="180"/>
        <v>0</v>
      </c>
      <c r="IF61" s="11">
        <f t="shared" si="180"/>
        <v>0</v>
      </c>
      <c r="IG61" s="11">
        <f t="shared" si="180"/>
        <v>0</v>
      </c>
      <c r="IH61" s="11">
        <f t="shared" si="180"/>
        <v>0</v>
      </c>
      <c r="II61" s="11">
        <f t="shared" si="180"/>
        <v>0</v>
      </c>
      <c r="IJ61" s="11">
        <f t="shared" si="180"/>
        <v>0</v>
      </c>
      <c r="IK61" s="11">
        <f t="shared" si="180"/>
        <v>0</v>
      </c>
      <c r="IL61" s="11">
        <f t="shared" si="180"/>
        <v>0</v>
      </c>
      <c r="IM61" s="11">
        <f t="shared" si="180"/>
        <v>0</v>
      </c>
      <c r="IN61" s="11">
        <f t="shared" si="180"/>
        <v>0</v>
      </c>
      <c r="IO61" s="11">
        <f t="shared" si="180"/>
        <v>0</v>
      </c>
      <c r="IP61" s="11">
        <f t="shared" si="180"/>
        <v>0</v>
      </c>
      <c r="IQ61" s="11">
        <f t="shared" si="180"/>
        <v>0</v>
      </c>
      <c r="IR61" s="11">
        <f t="shared" si="180"/>
        <v>0</v>
      </c>
      <c r="IS61" s="11">
        <f t="shared" si="180"/>
        <v>0</v>
      </c>
      <c r="IT61" s="11">
        <f t="shared" si="180"/>
        <v>0</v>
      </c>
      <c r="IU61" s="11">
        <f t="shared" si="180"/>
        <v>0</v>
      </c>
      <c r="IV61" s="11">
        <f t="shared" si="180"/>
        <v>0</v>
      </c>
      <c r="IW61" s="11">
        <f t="shared" si="180"/>
        <v>0</v>
      </c>
      <c r="IX61" s="11">
        <f t="shared" si="180"/>
        <v>0</v>
      </c>
      <c r="IY61" s="11">
        <f t="shared" si="180"/>
        <v>0</v>
      </c>
      <c r="IZ61" s="11">
        <f t="shared" ref="IZ61:LK61" si="181">(IZ60/12)*9</f>
        <v>0</v>
      </c>
      <c r="JA61" s="11">
        <f t="shared" si="181"/>
        <v>0</v>
      </c>
      <c r="JB61" s="11">
        <f t="shared" si="181"/>
        <v>0</v>
      </c>
      <c r="JC61" s="11">
        <f t="shared" si="181"/>
        <v>0</v>
      </c>
      <c r="JD61" s="11">
        <f t="shared" si="181"/>
        <v>0</v>
      </c>
      <c r="JE61" s="11">
        <f t="shared" si="181"/>
        <v>0</v>
      </c>
      <c r="JF61" s="11">
        <f t="shared" si="181"/>
        <v>0</v>
      </c>
      <c r="JG61" s="11">
        <f t="shared" si="181"/>
        <v>0</v>
      </c>
      <c r="JH61" s="11">
        <f t="shared" si="181"/>
        <v>0</v>
      </c>
      <c r="JI61" s="11">
        <f t="shared" si="181"/>
        <v>0</v>
      </c>
      <c r="JJ61" s="11">
        <f t="shared" si="181"/>
        <v>0</v>
      </c>
      <c r="JK61" s="11">
        <f t="shared" si="181"/>
        <v>0</v>
      </c>
      <c r="JL61" s="11">
        <f t="shared" si="181"/>
        <v>0</v>
      </c>
      <c r="JM61" s="11">
        <f t="shared" si="181"/>
        <v>0</v>
      </c>
      <c r="JN61" s="11">
        <f t="shared" si="181"/>
        <v>0</v>
      </c>
      <c r="JO61" s="11">
        <f t="shared" si="181"/>
        <v>0</v>
      </c>
      <c r="JP61" s="11">
        <f t="shared" si="181"/>
        <v>0</v>
      </c>
      <c r="JQ61" s="11">
        <f t="shared" si="181"/>
        <v>0</v>
      </c>
      <c r="JR61" s="11">
        <f t="shared" si="181"/>
        <v>0</v>
      </c>
      <c r="JS61" s="11">
        <f t="shared" si="181"/>
        <v>0</v>
      </c>
      <c r="JT61" s="11">
        <f t="shared" si="181"/>
        <v>0</v>
      </c>
      <c r="JU61" s="11">
        <f t="shared" si="181"/>
        <v>150</v>
      </c>
      <c r="JV61" s="11">
        <f t="shared" si="181"/>
        <v>750</v>
      </c>
      <c r="JW61" s="11">
        <f t="shared" si="181"/>
        <v>11115</v>
      </c>
      <c r="JX61" s="11">
        <f t="shared" si="181"/>
        <v>300</v>
      </c>
      <c r="JY61" s="11">
        <f t="shared" si="181"/>
        <v>0</v>
      </c>
      <c r="JZ61" s="11">
        <f t="shared" si="181"/>
        <v>0</v>
      </c>
      <c r="KA61" s="11">
        <f t="shared" si="181"/>
        <v>0</v>
      </c>
      <c r="KB61" s="11">
        <f t="shared" si="181"/>
        <v>0</v>
      </c>
      <c r="KC61" s="11">
        <f t="shared" si="181"/>
        <v>0</v>
      </c>
      <c r="KD61" s="11">
        <f t="shared" si="181"/>
        <v>750</v>
      </c>
      <c r="KE61" s="11">
        <f t="shared" si="181"/>
        <v>0</v>
      </c>
      <c r="KF61" s="11">
        <f t="shared" si="181"/>
        <v>0</v>
      </c>
      <c r="KG61" s="11">
        <f t="shared" si="181"/>
        <v>1725</v>
      </c>
      <c r="KH61" s="11">
        <f t="shared" si="181"/>
        <v>0</v>
      </c>
      <c r="KI61" s="11">
        <f t="shared" si="181"/>
        <v>750</v>
      </c>
      <c r="KJ61" s="11">
        <f t="shared" si="181"/>
        <v>37.5</v>
      </c>
      <c r="KK61" s="11">
        <f t="shared" si="181"/>
        <v>37.5</v>
      </c>
      <c r="KL61" s="11">
        <f t="shared" si="181"/>
        <v>0</v>
      </c>
      <c r="KM61" s="11">
        <f t="shared" si="181"/>
        <v>37.5</v>
      </c>
      <c r="KN61" s="11">
        <f t="shared" si="181"/>
        <v>0</v>
      </c>
      <c r="KO61" s="11">
        <f t="shared" si="181"/>
        <v>75</v>
      </c>
      <c r="KP61" s="11">
        <f t="shared" si="181"/>
        <v>37.5</v>
      </c>
      <c r="KQ61" s="11">
        <f t="shared" si="181"/>
        <v>7500</v>
      </c>
      <c r="KR61" s="11">
        <f t="shared" si="181"/>
        <v>112.5</v>
      </c>
      <c r="KS61" s="11">
        <f t="shared" si="181"/>
        <v>0</v>
      </c>
      <c r="KT61" s="11">
        <f t="shared" si="181"/>
        <v>0</v>
      </c>
      <c r="KU61" s="11">
        <f t="shared" si="181"/>
        <v>0</v>
      </c>
      <c r="KV61" s="11">
        <f t="shared" si="181"/>
        <v>0</v>
      </c>
      <c r="KW61" s="11">
        <f t="shared" si="181"/>
        <v>37.5</v>
      </c>
      <c r="KX61" s="11">
        <f t="shared" si="181"/>
        <v>0</v>
      </c>
      <c r="KY61" s="11">
        <f t="shared" si="181"/>
        <v>0</v>
      </c>
      <c r="KZ61" s="11">
        <f t="shared" si="181"/>
        <v>75</v>
      </c>
      <c r="LA61" s="11">
        <f t="shared" si="181"/>
        <v>22.5</v>
      </c>
      <c r="LB61" s="11">
        <f t="shared" si="181"/>
        <v>75</v>
      </c>
      <c r="LC61" s="11">
        <f t="shared" si="181"/>
        <v>210</v>
      </c>
      <c r="LD61" s="11">
        <f t="shared" si="181"/>
        <v>0</v>
      </c>
      <c r="LE61" s="11">
        <f t="shared" si="181"/>
        <v>37.5</v>
      </c>
      <c r="LF61" s="11">
        <f t="shared" si="181"/>
        <v>37.5</v>
      </c>
      <c r="LG61" s="11">
        <f t="shared" si="181"/>
        <v>0</v>
      </c>
      <c r="LH61" s="11">
        <f t="shared" si="181"/>
        <v>112.5</v>
      </c>
      <c r="LI61" s="11">
        <f t="shared" si="181"/>
        <v>0</v>
      </c>
      <c r="LJ61" s="11">
        <f t="shared" si="181"/>
        <v>0</v>
      </c>
      <c r="LK61" s="11">
        <f t="shared" si="181"/>
        <v>37.5</v>
      </c>
      <c r="LL61" s="11">
        <f t="shared" ref="LL61:MG61" si="182">(LL60/12)*9</f>
        <v>0</v>
      </c>
      <c r="LM61" s="11">
        <f t="shared" si="182"/>
        <v>0</v>
      </c>
      <c r="LN61" s="11">
        <f t="shared" si="182"/>
        <v>90</v>
      </c>
      <c r="LO61" s="11">
        <f t="shared" si="182"/>
        <v>0</v>
      </c>
      <c r="LP61" s="11">
        <f t="shared" si="182"/>
        <v>0</v>
      </c>
      <c r="LQ61" s="11">
        <f t="shared" si="182"/>
        <v>1125</v>
      </c>
      <c r="LR61" s="11">
        <f t="shared" si="182"/>
        <v>37.5</v>
      </c>
      <c r="LS61" s="11">
        <f t="shared" si="182"/>
        <v>0</v>
      </c>
      <c r="LT61" s="11">
        <f t="shared" si="182"/>
        <v>75</v>
      </c>
      <c r="LU61" s="11">
        <f t="shared" si="182"/>
        <v>0</v>
      </c>
      <c r="LV61" s="11">
        <f t="shared" si="182"/>
        <v>75</v>
      </c>
      <c r="LW61" s="11">
        <f t="shared" si="182"/>
        <v>0</v>
      </c>
      <c r="LX61" s="11">
        <f t="shared" si="182"/>
        <v>67.5</v>
      </c>
      <c r="LY61" s="11">
        <f t="shared" si="182"/>
        <v>450</v>
      </c>
      <c r="LZ61" s="11">
        <f t="shared" si="182"/>
        <v>0</v>
      </c>
      <c r="MA61" s="11">
        <f t="shared" si="182"/>
        <v>0</v>
      </c>
      <c r="MB61" s="11">
        <f t="shared" si="182"/>
        <v>75</v>
      </c>
      <c r="MC61" s="11">
        <f t="shared" si="182"/>
        <v>75</v>
      </c>
      <c r="MD61" s="11">
        <f t="shared" si="182"/>
        <v>0</v>
      </c>
      <c r="ME61" s="11">
        <f t="shared" si="182"/>
        <v>0</v>
      </c>
      <c r="MF61" s="11">
        <f t="shared" si="182"/>
        <v>0</v>
      </c>
      <c r="MG61" s="11">
        <f t="shared" si="182"/>
        <v>37.5</v>
      </c>
      <c r="MH61" s="11">
        <f t="shared" si="6"/>
        <v>26899.5</v>
      </c>
    </row>
    <row r="62" spans="1:346" ht="24.95" hidden="1" customHeight="1" x14ac:dyDescent="0.25">
      <c r="A62" s="14">
        <v>30.7</v>
      </c>
      <c r="B62" s="1" t="s">
        <v>374</v>
      </c>
      <c r="C62" s="10">
        <v>310</v>
      </c>
      <c r="D62" s="10"/>
      <c r="E62" s="10"/>
      <c r="F62" s="10"/>
      <c r="G62" s="10"/>
      <c r="H62" s="10"/>
      <c r="I62" s="10">
        <v>24000</v>
      </c>
      <c r="J62" s="10">
        <v>300</v>
      </c>
      <c r="K62" s="10"/>
      <c r="L62" s="10"/>
      <c r="M62" s="10"/>
      <c r="N62" s="10">
        <v>10</v>
      </c>
      <c r="O62" s="10">
        <v>100</v>
      </c>
      <c r="P62" s="10"/>
      <c r="Q62" s="10">
        <v>50</v>
      </c>
      <c r="R62" s="10"/>
      <c r="S62" s="10">
        <v>2000</v>
      </c>
      <c r="T62" s="10"/>
      <c r="U62" s="10"/>
      <c r="V62" s="10">
        <v>2500</v>
      </c>
      <c r="W62" s="10"/>
      <c r="X62" s="10"/>
      <c r="Y62" s="10"/>
      <c r="Z62" s="10">
        <v>70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>
        <v>1000</v>
      </c>
      <c r="AX62" s="10"/>
      <c r="AY62" s="10"/>
      <c r="AZ62" s="10"/>
      <c r="BA62" s="10"/>
      <c r="BB62" s="10">
        <v>300</v>
      </c>
      <c r="BC62" s="10"/>
      <c r="BD62" s="10">
        <v>100</v>
      </c>
      <c r="BE62" s="10"/>
      <c r="BF62" s="10"/>
      <c r="BG62" s="10"/>
      <c r="BH62" s="10">
        <v>300</v>
      </c>
      <c r="BI62" s="10"/>
      <c r="BJ62" s="10"/>
      <c r="BK62" s="10">
        <v>200</v>
      </c>
      <c r="BL62" s="10"/>
      <c r="BM62" s="10"/>
      <c r="BN62" s="10"/>
      <c r="BO62" s="10"/>
      <c r="BP62" s="10"/>
      <c r="BQ62" s="10"/>
      <c r="BR62" s="10"/>
      <c r="BS62" s="10"/>
      <c r="BT62" s="10">
        <v>200</v>
      </c>
      <c r="BU62" s="10"/>
      <c r="BV62" s="10"/>
      <c r="BW62" s="10"/>
      <c r="BX62" s="10"/>
      <c r="BY62" s="10">
        <v>100</v>
      </c>
      <c r="BZ62" s="10"/>
      <c r="CA62" s="10">
        <v>1000</v>
      </c>
      <c r="CB62" s="10"/>
      <c r="CC62" s="10">
        <v>300</v>
      </c>
      <c r="CD62" s="10"/>
      <c r="CE62" s="10"/>
      <c r="CF62" s="10">
        <v>1000</v>
      </c>
      <c r="CG62" s="10"/>
      <c r="CH62" s="10"/>
      <c r="CI62" s="10"/>
      <c r="CJ62" s="10">
        <v>100</v>
      </c>
      <c r="CK62" s="10"/>
      <c r="CL62" s="10">
        <v>100</v>
      </c>
      <c r="CM62" s="10">
        <v>50</v>
      </c>
      <c r="CN62" s="10"/>
      <c r="CO62" s="10"/>
      <c r="CP62" s="10">
        <v>50</v>
      </c>
      <c r="CQ62" s="10"/>
      <c r="CR62" s="10"/>
      <c r="CS62" s="10"/>
      <c r="CT62" s="10"/>
      <c r="CU62" s="10"/>
      <c r="CV62" s="10">
        <v>200</v>
      </c>
      <c r="CW62" s="10"/>
      <c r="CX62" s="10"/>
      <c r="CY62" s="10">
        <v>100</v>
      </c>
      <c r="CZ62" s="10"/>
      <c r="DA62" s="10"/>
      <c r="DB62" s="10"/>
      <c r="DC62" s="10"/>
      <c r="DD62" s="10"/>
      <c r="DE62" s="10"/>
      <c r="DF62" s="10"/>
      <c r="DG62" s="10">
        <v>300</v>
      </c>
      <c r="DH62" s="10"/>
      <c r="DI62" s="10"/>
      <c r="DJ62" s="10">
        <v>500</v>
      </c>
      <c r="DK62" s="10"/>
      <c r="DL62" s="10"/>
      <c r="DM62" s="10"/>
      <c r="DN62" s="10"/>
      <c r="DO62" s="10"/>
      <c r="DP62" s="10"/>
      <c r="DQ62" s="10"/>
      <c r="DR62" s="10"/>
      <c r="DS62" s="10">
        <v>2000</v>
      </c>
      <c r="DT62" s="10"/>
      <c r="DU62" s="10"/>
      <c r="DV62" s="10"/>
      <c r="DW62" s="10"/>
      <c r="DX62" s="10"/>
      <c r="DY62" s="10"/>
      <c r="DZ62" s="10"/>
      <c r="EA62" s="10">
        <v>10</v>
      </c>
      <c r="EB62" s="10">
        <v>700</v>
      </c>
      <c r="EC62" s="10">
        <v>300</v>
      </c>
      <c r="ED62" s="10"/>
      <c r="EE62" s="10"/>
      <c r="EF62" s="10"/>
      <c r="EG62" s="10"/>
      <c r="EH62" s="10"/>
      <c r="EI62" s="10"/>
      <c r="EJ62" s="10"/>
      <c r="EK62" s="10">
        <v>5000</v>
      </c>
      <c r="EL62" s="10"/>
      <c r="EM62" s="10">
        <v>500</v>
      </c>
      <c r="EN62" s="10">
        <v>400</v>
      </c>
      <c r="EO62" s="10"/>
      <c r="EP62" s="10"/>
      <c r="EQ62" s="10"/>
      <c r="ER62" s="10"/>
      <c r="ES62" s="10">
        <v>70</v>
      </c>
      <c r="ET62" s="10"/>
      <c r="EU62" s="10">
        <v>50</v>
      </c>
      <c r="EV62" s="10"/>
      <c r="EW62" s="10">
        <v>6</v>
      </c>
      <c r="EX62" s="10">
        <v>200</v>
      </c>
      <c r="EY62" s="10"/>
      <c r="EZ62" s="10"/>
      <c r="FA62" s="10">
        <v>200</v>
      </c>
      <c r="FB62" s="10"/>
      <c r="FC62" s="10">
        <v>100</v>
      </c>
      <c r="FD62" s="10"/>
      <c r="FE62" s="10"/>
      <c r="FF62" s="10">
        <v>100</v>
      </c>
      <c r="FG62" s="10"/>
      <c r="FH62" s="10"/>
      <c r="FI62" s="10"/>
      <c r="FJ62" s="10"/>
      <c r="FK62" s="10">
        <v>30</v>
      </c>
      <c r="FL62" s="10"/>
      <c r="FM62" s="10"/>
      <c r="FN62" s="10"/>
      <c r="FO62" s="10">
        <v>1700</v>
      </c>
      <c r="FP62" s="10"/>
      <c r="FQ62" s="10">
        <v>1000</v>
      </c>
      <c r="FR62" s="10"/>
      <c r="FS62" s="10"/>
      <c r="FT62" s="10">
        <v>1500</v>
      </c>
      <c r="FU62" s="10">
        <v>400</v>
      </c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>
        <v>600</v>
      </c>
      <c r="GH62" s="10"/>
      <c r="GI62" s="10"/>
      <c r="GJ62" s="10"/>
      <c r="GK62" s="10">
        <v>0</v>
      </c>
      <c r="GL62" s="10"/>
      <c r="GM62" s="10"/>
      <c r="GN62" s="10"/>
      <c r="GO62" s="10"/>
      <c r="GP62" s="10"/>
      <c r="GQ62" s="10"/>
      <c r="GR62" s="10"/>
      <c r="GS62" s="10"/>
      <c r="GT62" s="10">
        <v>400</v>
      </c>
      <c r="GU62" s="10">
        <v>200</v>
      </c>
      <c r="GV62" s="10"/>
      <c r="GW62" s="10"/>
      <c r="GX62" s="10"/>
      <c r="GY62" s="10"/>
      <c r="GZ62" s="10"/>
      <c r="HA62" s="10"/>
      <c r="HB62" s="10">
        <v>20</v>
      </c>
      <c r="HC62" s="10">
        <v>200</v>
      </c>
      <c r="HD62" s="10"/>
      <c r="HE62" s="10"/>
      <c r="HF62" s="10"/>
      <c r="HG62" s="10">
        <v>0</v>
      </c>
      <c r="HH62" s="10"/>
      <c r="HI62" s="10"/>
      <c r="HJ62" s="10">
        <v>600</v>
      </c>
      <c r="HK62" s="10">
        <v>900</v>
      </c>
      <c r="HL62" s="10"/>
      <c r="HM62" s="10">
        <v>100</v>
      </c>
      <c r="HN62" s="10"/>
      <c r="HO62" s="10"/>
      <c r="HP62" s="10"/>
      <c r="HQ62" s="10"/>
      <c r="HR62" s="10">
        <v>300</v>
      </c>
      <c r="HS62" s="10"/>
      <c r="HT62" s="10">
        <v>1000</v>
      </c>
      <c r="HU62" s="10"/>
      <c r="HV62" s="10"/>
      <c r="HW62" s="10">
        <v>100</v>
      </c>
      <c r="HX62" s="10"/>
      <c r="HY62" s="10"/>
      <c r="HZ62" s="10"/>
      <c r="IA62" s="10"/>
      <c r="IB62" s="10">
        <v>2</v>
      </c>
      <c r="IC62" s="10"/>
      <c r="ID62" s="10"/>
      <c r="IE62" s="10"/>
      <c r="IF62" s="10"/>
      <c r="IG62" s="10">
        <v>0</v>
      </c>
      <c r="IH62" s="10"/>
      <c r="II62" s="10"/>
      <c r="IJ62" s="10"/>
      <c r="IK62" s="10"/>
      <c r="IL62" s="10"/>
      <c r="IM62" s="10"/>
      <c r="IN62" s="10">
        <v>400</v>
      </c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>
        <v>6200</v>
      </c>
      <c r="JX62" s="10">
        <v>3000</v>
      </c>
      <c r="JY62" s="10"/>
      <c r="JZ62" s="10"/>
      <c r="KA62" s="10">
        <v>0</v>
      </c>
      <c r="KB62" s="10"/>
      <c r="KC62" s="10"/>
      <c r="KD62" s="10">
        <v>1500</v>
      </c>
      <c r="KE62" s="10"/>
      <c r="KF62" s="10"/>
      <c r="KG62" s="10">
        <v>850</v>
      </c>
      <c r="KH62" s="10"/>
      <c r="KI62" s="10"/>
      <c r="KJ62" s="10"/>
      <c r="KK62" s="10">
        <v>200</v>
      </c>
      <c r="KL62" s="10"/>
      <c r="KM62" s="10"/>
      <c r="KN62" s="10"/>
      <c r="KO62" s="10">
        <v>9000</v>
      </c>
      <c r="KP62" s="10">
        <v>100</v>
      </c>
      <c r="KQ62" s="10">
        <v>500</v>
      </c>
      <c r="KR62" s="10"/>
      <c r="KS62" s="10"/>
      <c r="KT62" s="10"/>
      <c r="KU62" s="10">
        <v>800</v>
      </c>
      <c r="KV62" s="10"/>
      <c r="KW62" s="10"/>
      <c r="KX62" s="10">
        <v>50</v>
      </c>
      <c r="KY62" s="10"/>
      <c r="KZ62" s="10">
        <v>50</v>
      </c>
      <c r="LA62" s="10"/>
      <c r="LB62" s="10">
        <v>2000</v>
      </c>
      <c r="LC62" s="10">
        <v>200</v>
      </c>
      <c r="LD62" s="10"/>
      <c r="LE62" s="10">
        <v>0</v>
      </c>
      <c r="LF62" s="10">
        <v>4100</v>
      </c>
      <c r="LG62" s="10">
        <v>100</v>
      </c>
      <c r="LH62" s="10"/>
      <c r="LI62" s="10">
        <v>50</v>
      </c>
      <c r="LJ62" s="10"/>
      <c r="LK62" s="10"/>
      <c r="LL62" s="10"/>
      <c r="LM62" s="10">
        <v>300</v>
      </c>
      <c r="LN62" s="10">
        <v>500</v>
      </c>
      <c r="LO62" s="10"/>
      <c r="LP62" s="10"/>
      <c r="LQ62" s="10"/>
      <c r="LR62" s="10">
        <v>600</v>
      </c>
      <c r="LS62" s="10">
        <v>100</v>
      </c>
      <c r="LT62" s="10">
        <v>100</v>
      </c>
      <c r="LU62" s="10"/>
      <c r="LV62" s="10">
        <v>0</v>
      </c>
      <c r="LW62" s="10"/>
      <c r="LX62" s="10"/>
      <c r="LY62" s="10"/>
      <c r="LZ62" s="10"/>
      <c r="MA62" s="10">
        <v>50</v>
      </c>
      <c r="MB62" s="10">
        <v>1000</v>
      </c>
      <c r="MC62" s="10">
        <v>500</v>
      </c>
      <c r="MD62" s="10"/>
      <c r="ME62" s="10">
        <v>500</v>
      </c>
      <c r="MF62" s="10"/>
      <c r="MG62" s="10"/>
      <c r="MH62" s="10">
        <f t="shared" si="6"/>
        <v>86678</v>
      </c>
    </row>
    <row r="63" spans="1:346" s="7" customFormat="1" ht="24.95" hidden="1" customHeight="1" x14ac:dyDescent="0.25">
      <c r="A63" s="14">
        <v>31.2</v>
      </c>
      <c r="B63" s="6" t="s">
        <v>374</v>
      </c>
      <c r="C63" s="11">
        <f>(C62/12)*9</f>
        <v>232.5</v>
      </c>
      <c r="D63" s="11">
        <f t="shared" ref="D63:BO63" si="183">(D62/12)*9</f>
        <v>0</v>
      </c>
      <c r="E63" s="11">
        <f t="shared" si="183"/>
        <v>0</v>
      </c>
      <c r="F63" s="11">
        <f t="shared" si="183"/>
        <v>0</v>
      </c>
      <c r="G63" s="11">
        <f t="shared" si="183"/>
        <v>0</v>
      </c>
      <c r="H63" s="11">
        <f t="shared" si="183"/>
        <v>0</v>
      </c>
      <c r="I63" s="11">
        <f t="shared" si="183"/>
        <v>18000</v>
      </c>
      <c r="J63" s="11">
        <f t="shared" si="183"/>
        <v>225</v>
      </c>
      <c r="K63" s="11">
        <f t="shared" si="183"/>
        <v>0</v>
      </c>
      <c r="L63" s="11">
        <f t="shared" si="183"/>
        <v>0</v>
      </c>
      <c r="M63" s="11">
        <f t="shared" si="183"/>
        <v>0</v>
      </c>
      <c r="N63" s="11">
        <f t="shared" si="183"/>
        <v>7.5</v>
      </c>
      <c r="O63" s="11">
        <f t="shared" si="183"/>
        <v>75</v>
      </c>
      <c r="P63" s="11">
        <f t="shared" si="183"/>
        <v>0</v>
      </c>
      <c r="Q63" s="11">
        <f t="shared" si="183"/>
        <v>37.5</v>
      </c>
      <c r="R63" s="11">
        <f t="shared" si="183"/>
        <v>0</v>
      </c>
      <c r="S63" s="11">
        <f t="shared" si="183"/>
        <v>1500</v>
      </c>
      <c r="T63" s="11">
        <f t="shared" si="183"/>
        <v>0</v>
      </c>
      <c r="U63" s="11">
        <f t="shared" si="183"/>
        <v>0</v>
      </c>
      <c r="V63" s="11">
        <f t="shared" si="183"/>
        <v>1875</v>
      </c>
      <c r="W63" s="11">
        <f t="shared" si="183"/>
        <v>0</v>
      </c>
      <c r="X63" s="11">
        <f t="shared" si="183"/>
        <v>0</v>
      </c>
      <c r="Y63" s="11">
        <f t="shared" si="183"/>
        <v>0</v>
      </c>
      <c r="Z63" s="11">
        <f t="shared" si="183"/>
        <v>52.5</v>
      </c>
      <c r="AA63" s="11">
        <f t="shared" si="183"/>
        <v>0</v>
      </c>
      <c r="AB63" s="11">
        <f t="shared" si="183"/>
        <v>0</v>
      </c>
      <c r="AC63" s="11">
        <f t="shared" si="183"/>
        <v>0</v>
      </c>
      <c r="AD63" s="11">
        <f t="shared" si="183"/>
        <v>0</v>
      </c>
      <c r="AE63" s="11">
        <f t="shared" si="183"/>
        <v>0</v>
      </c>
      <c r="AF63" s="11">
        <f t="shared" si="183"/>
        <v>0</v>
      </c>
      <c r="AG63" s="11">
        <f t="shared" si="183"/>
        <v>0</v>
      </c>
      <c r="AH63" s="11">
        <f t="shared" si="183"/>
        <v>0</v>
      </c>
      <c r="AI63" s="11">
        <f t="shared" si="183"/>
        <v>0</v>
      </c>
      <c r="AJ63" s="11">
        <f t="shared" si="183"/>
        <v>0</v>
      </c>
      <c r="AK63" s="11">
        <f t="shared" si="183"/>
        <v>0</v>
      </c>
      <c r="AL63" s="11">
        <f t="shared" si="183"/>
        <v>0</v>
      </c>
      <c r="AM63" s="11">
        <f t="shared" si="183"/>
        <v>0</v>
      </c>
      <c r="AN63" s="11">
        <f t="shared" si="183"/>
        <v>0</v>
      </c>
      <c r="AO63" s="11">
        <f t="shared" si="183"/>
        <v>0</v>
      </c>
      <c r="AP63" s="11">
        <f t="shared" si="183"/>
        <v>0</v>
      </c>
      <c r="AQ63" s="11">
        <f t="shared" si="183"/>
        <v>0</v>
      </c>
      <c r="AR63" s="11">
        <f t="shared" si="183"/>
        <v>0</v>
      </c>
      <c r="AS63" s="11">
        <f t="shared" si="183"/>
        <v>0</v>
      </c>
      <c r="AT63" s="11">
        <f t="shared" si="183"/>
        <v>0</v>
      </c>
      <c r="AU63" s="11">
        <f t="shared" si="183"/>
        <v>0</v>
      </c>
      <c r="AV63" s="11">
        <f t="shared" si="183"/>
        <v>0</v>
      </c>
      <c r="AW63" s="11">
        <f t="shared" si="183"/>
        <v>750</v>
      </c>
      <c r="AX63" s="11">
        <f t="shared" si="183"/>
        <v>0</v>
      </c>
      <c r="AY63" s="11">
        <f t="shared" si="183"/>
        <v>0</v>
      </c>
      <c r="AZ63" s="11">
        <f t="shared" si="183"/>
        <v>0</v>
      </c>
      <c r="BA63" s="11">
        <f t="shared" si="183"/>
        <v>0</v>
      </c>
      <c r="BB63" s="11">
        <f t="shared" si="183"/>
        <v>225</v>
      </c>
      <c r="BC63" s="11">
        <f t="shared" si="183"/>
        <v>0</v>
      </c>
      <c r="BD63" s="11">
        <f t="shared" si="183"/>
        <v>75</v>
      </c>
      <c r="BE63" s="11">
        <f t="shared" si="183"/>
        <v>0</v>
      </c>
      <c r="BF63" s="11">
        <f t="shared" si="183"/>
        <v>0</v>
      </c>
      <c r="BG63" s="11">
        <f t="shared" si="183"/>
        <v>0</v>
      </c>
      <c r="BH63" s="11">
        <f t="shared" si="183"/>
        <v>225</v>
      </c>
      <c r="BI63" s="11">
        <f t="shared" si="183"/>
        <v>0</v>
      </c>
      <c r="BJ63" s="11">
        <f t="shared" si="183"/>
        <v>0</v>
      </c>
      <c r="BK63" s="11">
        <f t="shared" si="183"/>
        <v>150</v>
      </c>
      <c r="BL63" s="11">
        <f t="shared" si="183"/>
        <v>0</v>
      </c>
      <c r="BM63" s="11">
        <f t="shared" si="183"/>
        <v>0</v>
      </c>
      <c r="BN63" s="11">
        <f t="shared" si="183"/>
        <v>0</v>
      </c>
      <c r="BO63" s="11">
        <f t="shared" si="183"/>
        <v>0</v>
      </c>
      <c r="BP63" s="11">
        <f t="shared" ref="BP63:EA63" si="184">(BP62/12)*9</f>
        <v>0</v>
      </c>
      <c r="BQ63" s="11">
        <f t="shared" si="184"/>
        <v>0</v>
      </c>
      <c r="BR63" s="11">
        <f t="shared" si="184"/>
        <v>0</v>
      </c>
      <c r="BS63" s="11">
        <f t="shared" si="184"/>
        <v>0</v>
      </c>
      <c r="BT63" s="11">
        <f t="shared" si="184"/>
        <v>150</v>
      </c>
      <c r="BU63" s="11">
        <f t="shared" si="184"/>
        <v>0</v>
      </c>
      <c r="BV63" s="11">
        <f t="shared" si="184"/>
        <v>0</v>
      </c>
      <c r="BW63" s="11">
        <f t="shared" si="184"/>
        <v>0</v>
      </c>
      <c r="BX63" s="11">
        <f t="shared" si="184"/>
        <v>0</v>
      </c>
      <c r="BY63" s="11">
        <f t="shared" si="184"/>
        <v>75</v>
      </c>
      <c r="BZ63" s="11">
        <f t="shared" si="184"/>
        <v>0</v>
      </c>
      <c r="CA63" s="11">
        <f t="shared" si="184"/>
        <v>750</v>
      </c>
      <c r="CB63" s="11">
        <f t="shared" si="184"/>
        <v>0</v>
      </c>
      <c r="CC63" s="11">
        <f t="shared" si="184"/>
        <v>225</v>
      </c>
      <c r="CD63" s="11">
        <f t="shared" si="184"/>
        <v>0</v>
      </c>
      <c r="CE63" s="11">
        <f t="shared" si="184"/>
        <v>0</v>
      </c>
      <c r="CF63" s="11">
        <f t="shared" si="184"/>
        <v>750</v>
      </c>
      <c r="CG63" s="11">
        <f t="shared" si="184"/>
        <v>0</v>
      </c>
      <c r="CH63" s="11">
        <f t="shared" si="184"/>
        <v>0</v>
      </c>
      <c r="CI63" s="11">
        <f t="shared" si="184"/>
        <v>0</v>
      </c>
      <c r="CJ63" s="11">
        <f t="shared" si="184"/>
        <v>75</v>
      </c>
      <c r="CK63" s="11">
        <f t="shared" si="184"/>
        <v>0</v>
      </c>
      <c r="CL63" s="11">
        <f t="shared" si="184"/>
        <v>75</v>
      </c>
      <c r="CM63" s="11">
        <f t="shared" si="184"/>
        <v>37.5</v>
      </c>
      <c r="CN63" s="11">
        <f t="shared" si="184"/>
        <v>0</v>
      </c>
      <c r="CO63" s="11">
        <f t="shared" si="184"/>
        <v>0</v>
      </c>
      <c r="CP63" s="11">
        <f t="shared" si="184"/>
        <v>37.5</v>
      </c>
      <c r="CQ63" s="11">
        <f t="shared" si="184"/>
        <v>0</v>
      </c>
      <c r="CR63" s="11">
        <f t="shared" si="184"/>
        <v>0</v>
      </c>
      <c r="CS63" s="11">
        <f t="shared" si="184"/>
        <v>0</v>
      </c>
      <c r="CT63" s="11">
        <f t="shared" si="184"/>
        <v>0</v>
      </c>
      <c r="CU63" s="11">
        <f t="shared" si="184"/>
        <v>0</v>
      </c>
      <c r="CV63" s="11">
        <f t="shared" si="184"/>
        <v>150</v>
      </c>
      <c r="CW63" s="11">
        <f t="shared" si="184"/>
        <v>0</v>
      </c>
      <c r="CX63" s="11">
        <f t="shared" si="184"/>
        <v>0</v>
      </c>
      <c r="CY63" s="11">
        <f t="shared" si="184"/>
        <v>75</v>
      </c>
      <c r="CZ63" s="11">
        <f t="shared" si="184"/>
        <v>0</v>
      </c>
      <c r="DA63" s="11">
        <f t="shared" si="184"/>
        <v>0</v>
      </c>
      <c r="DB63" s="11">
        <f t="shared" si="184"/>
        <v>0</v>
      </c>
      <c r="DC63" s="11">
        <f t="shared" si="184"/>
        <v>0</v>
      </c>
      <c r="DD63" s="11">
        <f t="shared" si="184"/>
        <v>0</v>
      </c>
      <c r="DE63" s="11">
        <f t="shared" si="184"/>
        <v>0</v>
      </c>
      <c r="DF63" s="11">
        <f t="shared" si="184"/>
        <v>0</v>
      </c>
      <c r="DG63" s="11">
        <f t="shared" si="184"/>
        <v>225</v>
      </c>
      <c r="DH63" s="11">
        <f t="shared" si="184"/>
        <v>0</v>
      </c>
      <c r="DI63" s="11">
        <f t="shared" si="184"/>
        <v>0</v>
      </c>
      <c r="DJ63" s="11">
        <f t="shared" si="184"/>
        <v>375</v>
      </c>
      <c r="DK63" s="11">
        <f t="shared" si="184"/>
        <v>0</v>
      </c>
      <c r="DL63" s="11">
        <f t="shared" si="184"/>
        <v>0</v>
      </c>
      <c r="DM63" s="11">
        <f t="shared" si="184"/>
        <v>0</v>
      </c>
      <c r="DN63" s="11">
        <f t="shared" si="184"/>
        <v>0</v>
      </c>
      <c r="DO63" s="11">
        <f t="shared" si="184"/>
        <v>0</v>
      </c>
      <c r="DP63" s="11">
        <f t="shared" si="184"/>
        <v>0</v>
      </c>
      <c r="DQ63" s="11">
        <f t="shared" si="184"/>
        <v>0</v>
      </c>
      <c r="DR63" s="11">
        <f t="shared" si="184"/>
        <v>0</v>
      </c>
      <c r="DS63" s="11">
        <f t="shared" si="184"/>
        <v>1500</v>
      </c>
      <c r="DT63" s="11">
        <f t="shared" si="184"/>
        <v>0</v>
      </c>
      <c r="DU63" s="11">
        <f t="shared" si="184"/>
        <v>0</v>
      </c>
      <c r="DV63" s="11">
        <f t="shared" si="184"/>
        <v>0</v>
      </c>
      <c r="DW63" s="11">
        <f t="shared" si="184"/>
        <v>0</v>
      </c>
      <c r="DX63" s="11">
        <f t="shared" si="184"/>
        <v>0</v>
      </c>
      <c r="DY63" s="11">
        <f t="shared" si="184"/>
        <v>0</v>
      </c>
      <c r="DZ63" s="11">
        <f t="shared" si="184"/>
        <v>0</v>
      </c>
      <c r="EA63" s="11">
        <f t="shared" si="184"/>
        <v>7.5</v>
      </c>
      <c r="EB63" s="11">
        <f t="shared" ref="EB63:GM63" si="185">(EB62/12)*9</f>
        <v>525</v>
      </c>
      <c r="EC63" s="11">
        <f t="shared" si="185"/>
        <v>225</v>
      </c>
      <c r="ED63" s="11">
        <f t="shared" si="185"/>
        <v>0</v>
      </c>
      <c r="EE63" s="11">
        <f t="shared" si="185"/>
        <v>0</v>
      </c>
      <c r="EF63" s="11">
        <f t="shared" si="185"/>
        <v>0</v>
      </c>
      <c r="EG63" s="11">
        <f t="shared" si="185"/>
        <v>0</v>
      </c>
      <c r="EH63" s="11">
        <f t="shared" si="185"/>
        <v>0</v>
      </c>
      <c r="EI63" s="11">
        <f t="shared" si="185"/>
        <v>0</v>
      </c>
      <c r="EJ63" s="11">
        <f t="shared" si="185"/>
        <v>0</v>
      </c>
      <c r="EK63" s="11">
        <f t="shared" si="185"/>
        <v>3750</v>
      </c>
      <c r="EL63" s="11">
        <f t="shared" si="185"/>
        <v>0</v>
      </c>
      <c r="EM63" s="11">
        <f t="shared" si="185"/>
        <v>375</v>
      </c>
      <c r="EN63" s="11">
        <f t="shared" si="185"/>
        <v>300</v>
      </c>
      <c r="EO63" s="11">
        <f t="shared" si="185"/>
        <v>0</v>
      </c>
      <c r="EP63" s="11">
        <f t="shared" si="185"/>
        <v>0</v>
      </c>
      <c r="EQ63" s="11">
        <f t="shared" si="185"/>
        <v>0</v>
      </c>
      <c r="ER63" s="11">
        <f t="shared" si="185"/>
        <v>0</v>
      </c>
      <c r="ES63" s="11">
        <f t="shared" si="185"/>
        <v>52.5</v>
      </c>
      <c r="ET63" s="11">
        <f t="shared" si="185"/>
        <v>0</v>
      </c>
      <c r="EU63" s="11">
        <f t="shared" si="185"/>
        <v>37.5</v>
      </c>
      <c r="EV63" s="11">
        <f t="shared" si="185"/>
        <v>0</v>
      </c>
      <c r="EW63" s="11">
        <f t="shared" si="185"/>
        <v>4.5</v>
      </c>
      <c r="EX63" s="11">
        <f t="shared" si="185"/>
        <v>150</v>
      </c>
      <c r="EY63" s="11">
        <f t="shared" si="185"/>
        <v>0</v>
      </c>
      <c r="EZ63" s="11">
        <f t="shared" si="185"/>
        <v>0</v>
      </c>
      <c r="FA63" s="11">
        <f t="shared" si="185"/>
        <v>150</v>
      </c>
      <c r="FB63" s="11">
        <f t="shared" si="185"/>
        <v>0</v>
      </c>
      <c r="FC63" s="11">
        <f t="shared" si="185"/>
        <v>75</v>
      </c>
      <c r="FD63" s="11">
        <f t="shared" si="185"/>
        <v>0</v>
      </c>
      <c r="FE63" s="11">
        <f t="shared" si="185"/>
        <v>0</v>
      </c>
      <c r="FF63" s="11">
        <f t="shared" si="185"/>
        <v>75</v>
      </c>
      <c r="FG63" s="11">
        <f t="shared" si="185"/>
        <v>0</v>
      </c>
      <c r="FH63" s="11">
        <f t="shared" si="185"/>
        <v>0</v>
      </c>
      <c r="FI63" s="11">
        <f t="shared" si="185"/>
        <v>0</v>
      </c>
      <c r="FJ63" s="11">
        <f t="shared" si="185"/>
        <v>0</v>
      </c>
      <c r="FK63" s="11">
        <f t="shared" si="185"/>
        <v>22.5</v>
      </c>
      <c r="FL63" s="11">
        <f t="shared" si="185"/>
        <v>0</v>
      </c>
      <c r="FM63" s="11">
        <f t="shared" si="185"/>
        <v>0</v>
      </c>
      <c r="FN63" s="11">
        <f t="shared" si="185"/>
        <v>0</v>
      </c>
      <c r="FO63" s="11">
        <f t="shared" si="185"/>
        <v>1275</v>
      </c>
      <c r="FP63" s="11">
        <f t="shared" si="185"/>
        <v>0</v>
      </c>
      <c r="FQ63" s="11">
        <f t="shared" si="185"/>
        <v>750</v>
      </c>
      <c r="FR63" s="11">
        <f t="shared" si="185"/>
        <v>0</v>
      </c>
      <c r="FS63" s="11">
        <f t="shared" si="185"/>
        <v>0</v>
      </c>
      <c r="FT63" s="11">
        <f t="shared" si="185"/>
        <v>1125</v>
      </c>
      <c r="FU63" s="11">
        <f t="shared" si="185"/>
        <v>300</v>
      </c>
      <c r="FV63" s="11">
        <f t="shared" si="185"/>
        <v>0</v>
      </c>
      <c r="FW63" s="11">
        <f t="shared" si="185"/>
        <v>0</v>
      </c>
      <c r="FX63" s="11">
        <f t="shared" si="185"/>
        <v>0</v>
      </c>
      <c r="FY63" s="11">
        <f t="shared" si="185"/>
        <v>0</v>
      </c>
      <c r="FZ63" s="11">
        <f t="shared" si="185"/>
        <v>0</v>
      </c>
      <c r="GA63" s="11">
        <f t="shared" si="185"/>
        <v>0</v>
      </c>
      <c r="GB63" s="11">
        <f t="shared" si="185"/>
        <v>0</v>
      </c>
      <c r="GC63" s="11">
        <f t="shared" si="185"/>
        <v>0</v>
      </c>
      <c r="GD63" s="11">
        <f t="shared" si="185"/>
        <v>0</v>
      </c>
      <c r="GE63" s="11">
        <f t="shared" si="185"/>
        <v>0</v>
      </c>
      <c r="GF63" s="11">
        <f t="shared" si="185"/>
        <v>0</v>
      </c>
      <c r="GG63" s="11">
        <f t="shared" si="185"/>
        <v>450</v>
      </c>
      <c r="GH63" s="11">
        <f t="shared" si="185"/>
        <v>0</v>
      </c>
      <c r="GI63" s="11">
        <f t="shared" si="185"/>
        <v>0</v>
      </c>
      <c r="GJ63" s="11">
        <f t="shared" si="185"/>
        <v>0</v>
      </c>
      <c r="GK63" s="11">
        <f t="shared" si="185"/>
        <v>0</v>
      </c>
      <c r="GL63" s="11">
        <f t="shared" si="185"/>
        <v>0</v>
      </c>
      <c r="GM63" s="11">
        <f t="shared" si="185"/>
        <v>0</v>
      </c>
      <c r="GN63" s="11">
        <f t="shared" ref="GN63:IY63" si="186">(GN62/12)*9</f>
        <v>0</v>
      </c>
      <c r="GO63" s="11">
        <f t="shared" si="186"/>
        <v>0</v>
      </c>
      <c r="GP63" s="11">
        <f t="shared" si="186"/>
        <v>0</v>
      </c>
      <c r="GQ63" s="11">
        <f t="shared" si="186"/>
        <v>0</v>
      </c>
      <c r="GR63" s="11">
        <f t="shared" si="186"/>
        <v>0</v>
      </c>
      <c r="GS63" s="11">
        <f t="shared" si="186"/>
        <v>0</v>
      </c>
      <c r="GT63" s="11">
        <f t="shared" si="186"/>
        <v>300</v>
      </c>
      <c r="GU63" s="11">
        <f t="shared" si="186"/>
        <v>150</v>
      </c>
      <c r="GV63" s="11">
        <f t="shared" si="186"/>
        <v>0</v>
      </c>
      <c r="GW63" s="11">
        <f t="shared" si="186"/>
        <v>0</v>
      </c>
      <c r="GX63" s="11">
        <f t="shared" si="186"/>
        <v>0</v>
      </c>
      <c r="GY63" s="11">
        <f t="shared" si="186"/>
        <v>0</v>
      </c>
      <c r="GZ63" s="11">
        <f t="shared" si="186"/>
        <v>0</v>
      </c>
      <c r="HA63" s="11">
        <f t="shared" si="186"/>
        <v>0</v>
      </c>
      <c r="HB63" s="11">
        <f t="shared" si="186"/>
        <v>15</v>
      </c>
      <c r="HC63" s="11">
        <f t="shared" si="186"/>
        <v>150</v>
      </c>
      <c r="HD63" s="11">
        <f t="shared" si="186"/>
        <v>0</v>
      </c>
      <c r="HE63" s="11">
        <f t="shared" si="186"/>
        <v>0</v>
      </c>
      <c r="HF63" s="11">
        <f t="shared" si="186"/>
        <v>0</v>
      </c>
      <c r="HG63" s="11">
        <f t="shared" si="186"/>
        <v>0</v>
      </c>
      <c r="HH63" s="11">
        <f t="shared" si="186"/>
        <v>0</v>
      </c>
      <c r="HI63" s="11">
        <f t="shared" si="186"/>
        <v>0</v>
      </c>
      <c r="HJ63" s="11">
        <f t="shared" si="186"/>
        <v>450</v>
      </c>
      <c r="HK63" s="11">
        <f t="shared" si="186"/>
        <v>675</v>
      </c>
      <c r="HL63" s="11">
        <f t="shared" si="186"/>
        <v>0</v>
      </c>
      <c r="HM63" s="11">
        <f t="shared" si="186"/>
        <v>75</v>
      </c>
      <c r="HN63" s="11">
        <f t="shared" si="186"/>
        <v>0</v>
      </c>
      <c r="HO63" s="11">
        <f t="shared" si="186"/>
        <v>0</v>
      </c>
      <c r="HP63" s="11">
        <f t="shared" si="186"/>
        <v>0</v>
      </c>
      <c r="HQ63" s="11">
        <f t="shared" si="186"/>
        <v>0</v>
      </c>
      <c r="HR63" s="11">
        <f t="shared" si="186"/>
        <v>225</v>
      </c>
      <c r="HS63" s="11">
        <f t="shared" si="186"/>
        <v>0</v>
      </c>
      <c r="HT63" s="11">
        <f t="shared" si="186"/>
        <v>750</v>
      </c>
      <c r="HU63" s="11">
        <f t="shared" si="186"/>
        <v>0</v>
      </c>
      <c r="HV63" s="11">
        <f t="shared" si="186"/>
        <v>0</v>
      </c>
      <c r="HW63" s="11">
        <f t="shared" si="186"/>
        <v>75</v>
      </c>
      <c r="HX63" s="11">
        <f t="shared" si="186"/>
        <v>0</v>
      </c>
      <c r="HY63" s="11">
        <f t="shared" si="186"/>
        <v>0</v>
      </c>
      <c r="HZ63" s="11">
        <f t="shared" si="186"/>
        <v>0</v>
      </c>
      <c r="IA63" s="11">
        <f t="shared" si="186"/>
        <v>0</v>
      </c>
      <c r="IB63" s="11">
        <f t="shared" si="186"/>
        <v>1.5</v>
      </c>
      <c r="IC63" s="11">
        <f t="shared" si="186"/>
        <v>0</v>
      </c>
      <c r="ID63" s="11">
        <f t="shared" si="186"/>
        <v>0</v>
      </c>
      <c r="IE63" s="11">
        <f t="shared" si="186"/>
        <v>0</v>
      </c>
      <c r="IF63" s="11">
        <f t="shared" si="186"/>
        <v>0</v>
      </c>
      <c r="IG63" s="11">
        <f t="shared" si="186"/>
        <v>0</v>
      </c>
      <c r="IH63" s="11">
        <f t="shared" si="186"/>
        <v>0</v>
      </c>
      <c r="II63" s="11">
        <f t="shared" si="186"/>
        <v>0</v>
      </c>
      <c r="IJ63" s="11">
        <f t="shared" si="186"/>
        <v>0</v>
      </c>
      <c r="IK63" s="11">
        <f t="shared" si="186"/>
        <v>0</v>
      </c>
      <c r="IL63" s="11">
        <f t="shared" si="186"/>
        <v>0</v>
      </c>
      <c r="IM63" s="11">
        <f t="shared" si="186"/>
        <v>0</v>
      </c>
      <c r="IN63" s="11">
        <f t="shared" si="186"/>
        <v>300</v>
      </c>
      <c r="IO63" s="11">
        <f t="shared" si="186"/>
        <v>0</v>
      </c>
      <c r="IP63" s="11">
        <f t="shared" si="186"/>
        <v>0</v>
      </c>
      <c r="IQ63" s="11">
        <f t="shared" si="186"/>
        <v>0</v>
      </c>
      <c r="IR63" s="11">
        <f t="shared" si="186"/>
        <v>0</v>
      </c>
      <c r="IS63" s="11">
        <f t="shared" si="186"/>
        <v>0</v>
      </c>
      <c r="IT63" s="11">
        <f t="shared" si="186"/>
        <v>0</v>
      </c>
      <c r="IU63" s="11">
        <f t="shared" si="186"/>
        <v>0</v>
      </c>
      <c r="IV63" s="11">
        <f t="shared" si="186"/>
        <v>0</v>
      </c>
      <c r="IW63" s="11">
        <f t="shared" si="186"/>
        <v>0</v>
      </c>
      <c r="IX63" s="11">
        <f t="shared" si="186"/>
        <v>0</v>
      </c>
      <c r="IY63" s="11">
        <f t="shared" si="186"/>
        <v>0</v>
      </c>
      <c r="IZ63" s="11">
        <f t="shared" ref="IZ63:LK63" si="187">(IZ62/12)*9</f>
        <v>0</v>
      </c>
      <c r="JA63" s="11">
        <f t="shared" si="187"/>
        <v>0</v>
      </c>
      <c r="JB63" s="11">
        <f t="shared" si="187"/>
        <v>0</v>
      </c>
      <c r="JC63" s="11">
        <f t="shared" si="187"/>
        <v>0</v>
      </c>
      <c r="JD63" s="11">
        <f t="shared" si="187"/>
        <v>0</v>
      </c>
      <c r="JE63" s="11">
        <f t="shared" si="187"/>
        <v>0</v>
      </c>
      <c r="JF63" s="11">
        <f t="shared" si="187"/>
        <v>0</v>
      </c>
      <c r="JG63" s="11">
        <f t="shared" si="187"/>
        <v>0</v>
      </c>
      <c r="JH63" s="11">
        <f t="shared" si="187"/>
        <v>0</v>
      </c>
      <c r="JI63" s="11">
        <f t="shared" si="187"/>
        <v>0</v>
      </c>
      <c r="JJ63" s="11">
        <f t="shared" si="187"/>
        <v>0</v>
      </c>
      <c r="JK63" s="11">
        <f t="shared" si="187"/>
        <v>0</v>
      </c>
      <c r="JL63" s="11">
        <f t="shared" si="187"/>
        <v>0</v>
      </c>
      <c r="JM63" s="11">
        <f t="shared" si="187"/>
        <v>0</v>
      </c>
      <c r="JN63" s="11">
        <f t="shared" si="187"/>
        <v>0</v>
      </c>
      <c r="JO63" s="11">
        <f t="shared" si="187"/>
        <v>0</v>
      </c>
      <c r="JP63" s="11">
        <f t="shared" si="187"/>
        <v>0</v>
      </c>
      <c r="JQ63" s="11">
        <f t="shared" si="187"/>
        <v>0</v>
      </c>
      <c r="JR63" s="11">
        <f t="shared" si="187"/>
        <v>0</v>
      </c>
      <c r="JS63" s="11">
        <f t="shared" si="187"/>
        <v>0</v>
      </c>
      <c r="JT63" s="11">
        <f t="shared" si="187"/>
        <v>0</v>
      </c>
      <c r="JU63" s="11">
        <f t="shared" si="187"/>
        <v>0</v>
      </c>
      <c r="JV63" s="11">
        <f t="shared" si="187"/>
        <v>0</v>
      </c>
      <c r="JW63" s="11">
        <f t="shared" si="187"/>
        <v>4650</v>
      </c>
      <c r="JX63" s="11">
        <f t="shared" si="187"/>
        <v>2250</v>
      </c>
      <c r="JY63" s="11">
        <f t="shared" si="187"/>
        <v>0</v>
      </c>
      <c r="JZ63" s="11">
        <f t="shared" si="187"/>
        <v>0</v>
      </c>
      <c r="KA63" s="11">
        <f t="shared" si="187"/>
        <v>0</v>
      </c>
      <c r="KB63" s="11">
        <f t="shared" si="187"/>
        <v>0</v>
      </c>
      <c r="KC63" s="11">
        <f t="shared" si="187"/>
        <v>0</v>
      </c>
      <c r="KD63" s="11">
        <f t="shared" si="187"/>
        <v>1125</v>
      </c>
      <c r="KE63" s="11">
        <f t="shared" si="187"/>
        <v>0</v>
      </c>
      <c r="KF63" s="11">
        <f t="shared" si="187"/>
        <v>0</v>
      </c>
      <c r="KG63" s="11">
        <f t="shared" si="187"/>
        <v>637.5</v>
      </c>
      <c r="KH63" s="11">
        <f t="shared" si="187"/>
        <v>0</v>
      </c>
      <c r="KI63" s="11">
        <f t="shared" si="187"/>
        <v>0</v>
      </c>
      <c r="KJ63" s="11">
        <f t="shared" si="187"/>
        <v>0</v>
      </c>
      <c r="KK63" s="11">
        <f t="shared" si="187"/>
        <v>150</v>
      </c>
      <c r="KL63" s="11">
        <f t="shared" si="187"/>
        <v>0</v>
      </c>
      <c r="KM63" s="11">
        <f t="shared" si="187"/>
        <v>0</v>
      </c>
      <c r="KN63" s="11">
        <f t="shared" si="187"/>
        <v>0</v>
      </c>
      <c r="KO63" s="11">
        <f t="shared" si="187"/>
        <v>6750</v>
      </c>
      <c r="KP63" s="11">
        <f t="shared" si="187"/>
        <v>75</v>
      </c>
      <c r="KQ63" s="11">
        <f t="shared" si="187"/>
        <v>375</v>
      </c>
      <c r="KR63" s="11">
        <f t="shared" si="187"/>
        <v>0</v>
      </c>
      <c r="KS63" s="11">
        <f t="shared" si="187"/>
        <v>0</v>
      </c>
      <c r="KT63" s="11">
        <f t="shared" si="187"/>
        <v>0</v>
      </c>
      <c r="KU63" s="11">
        <f t="shared" si="187"/>
        <v>600</v>
      </c>
      <c r="KV63" s="11">
        <f t="shared" si="187"/>
        <v>0</v>
      </c>
      <c r="KW63" s="11">
        <f t="shared" si="187"/>
        <v>0</v>
      </c>
      <c r="KX63" s="11">
        <f t="shared" si="187"/>
        <v>37.5</v>
      </c>
      <c r="KY63" s="11">
        <f t="shared" si="187"/>
        <v>0</v>
      </c>
      <c r="KZ63" s="11">
        <f t="shared" si="187"/>
        <v>37.5</v>
      </c>
      <c r="LA63" s="11">
        <f t="shared" si="187"/>
        <v>0</v>
      </c>
      <c r="LB63" s="11">
        <f t="shared" si="187"/>
        <v>1500</v>
      </c>
      <c r="LC63" s="11">
        <f t="shared" si="187"/>
        <v>150</v>
      </c>
      <c r="LD63" s="11">
        <f t="shared" si="187"/>
        <v>0</v>
      </c>
      <c r="LE63" s="11">
        <f t="shared" si="187"/>
        <v>0</v>
      </c>
      <c r="LF63" s="11">
        <f t="shared" si="187"/>
        <v>3075</v>
      </c>
      <c r="LG63" s="11">
        <f t="shared" si="187"/>
        <v>75</v>
      </c>
      <c r="LH63" s="11">
        <f t="shared" si="187"/>
        <v>0</v>
      </c>
      <c r="LI63" s="11">
        <f t="shared" si="187"/>
        <v>37.5</v>
      </c>
      <c r="LJ63" s="11">
        <f t="shared" si="187"/>
        <v>0</v>
      </c>
      <c r="LK63" s="11">
        <f t="shared" si="187"/>
        <v>0</v>
      </c>
      <c r="LL63" s="11">
        <f t="shared" ref="LL63:MG63" si="188">(LL62/12)*9</f>
        <v>0</v>
      </c>
      <c r="LM63" s="11">
        <f t="shared" si="188"/>
        <v>225</v>
      </c>
      <c r="LN63" s="11">
        <f t="shared" si="188"/>
        <v>375</v>
      </c>
      <c r="LO63" s="11">
        <f t="shared" si="188"/>
        <v>0</v>
      </c>
      <c r="LP63" s="11">
        <f t="shared" si="188"/>
        <v>0</v>
      </c>
      <c r="LQ63" s="11">
        <f t="shared" si="188"/>
        <v>0</v>
      </c>
      <c r="LR63" s="11">
        <f t="shared" si="188"/>
        <v>450</v>
      </c>
      <c r="LS63" s="11">
        <f t="shared" si="188"/>
        <v>75</v>
      </c>
      <c r="LT63" s="11">
        <f t="shared" si="188"/>
        <v>75</v>
      </c>
      <c r="LU63" s="11">
        <f t="shared" si="188"/>
        <v>0</v>
      </c>
      <c r="LV63" s="11">
        <f t="shared" si="188"/>
        <v>0</v>
      </c>
      <c r="LW63" s="11">
        <f t="shared" si="188"/>
        <v>0</v>
      </c>
      <c r="LX63" s="11">
        <f t="shared" si="188"/>
        <v>0</v>
      </c>
      <c r="LY63" s="11">
        <f t="shared" si="188"/>
        <v>0</v>
      </c>
      <c r="LZ63" s="11">
        <f t="shared" si="188"/>
        <v>0</v>
      </c>
      <c r="MA63" s="11">
        <f t="shared" si="188"/>
        <v>37.5</v>
      </c>
      <c r="MB63" s="11">
        <f t="shared" si="188"/>
        <v>750</v>
      </c>
      <c r="MC63" s="11">
        <f t="shared" si="188"/>
        <v>375</v>
      </c>
      <c r="MD63" s="11">
        <f t="shared" si="188"/>
        <v>0</v>
      </c>
      <c r="ME63" s="11">
        <f t="shared" si="188"/>
        <v>375</v>
      </c>
      <c r="MF63" s="11">
        <f t="shared" si="188"/>
        <v>0</v>
      </c>
      <c r="MG63" s="11">
        <f t="shared" si="188"/>
        <v>0</v>
      </c>
      <c r="MH63" s="11">
        <f t="shared" si="6"/>
        <v>65008.5</v>
      </c>
    </row>
    <row r="64" spans="1:346" ht="24.95" hidden="1" customHeight="1" x14ac:dyDescent="0.25">
      <c r="A64" s="13">
        <v>31.7</v>
      </c>
      <c r="B64" s="1" t="s">
        <v>375</v>
      </c>
      <c r="C64" s="10">
        <v>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>
        <v>300</v>
      </c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>
        <v>0</v>
      </c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>
        <v>0</v>
      </c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>
        <v>0</v>
      </c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>
        <v>100</v>
      </c>
      <c r="JW64" s="10">
        <v>1500</v>
      </c>
      <c r="JX64" s="10">
        <v>60</v>
      </c>
      <c r="JY64" s="10"/>
      <c r="JZ64" s="10">
        <v>50</v>
      </c>
      <c r="KA64" s="10">
        <v>0</v>
      </c>
      <c r="KB64" s="10"/>
      <c r="KC64" s="10"/>
      <c r="KD64" s="10">
        <v>200</v>
      </c>
      <c r="KE64" s="10"/>
      <c r="KF64" s="10">
        <v>5</v>
      </c>
      <c r="KG64" s="10"/>
      <c r="KH64" s="10"/>
      <c r="KI64" s="10">
        <v>300</v>
      </c>
      <c r="KJ64" s="10"/>
      <c r="KK64" s="10">
        <v>100</v>
      </c>
      <c r="KL64" s="10"/>
      <c r="KM64" s="10"/>
      <c r="KN64" s="10"/>
      <c r="KO64" s="10">
        <v>200</v>
      </c>
      <c r="KP64" s="10"/>
      <c r="KQ64" s="10">
        <v>15</v>
      </c>
      <c r="KR64" s="10"/>
      <c r="KS64" s="10"/>
      <c r="KT64" s="10"/>
      <c r="KU64" s="10">
        <v>10</v>
      </c>
      <c r="KV64" s="10"/>
      <c r="KW64" s="10">
        <v>30</v>
      </c>
      <c r="KX64" s="10"/>
      <c r="KY64" s="10"/>
      <c r="KZ64" s="10"/>
      <c r="LA64" s="10"/>
      <c r="LB64" s="10"/>
      <c r="LC64" s="10">
        <v>110</v>
      </c>
      <c r="LD64" s="10"/>
      <c r="LE64" s="10">
        <v>0</v>
      </c>
      <c r="LF64" s="10">
        <v>5</v>
      </c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>
        <v>100</v>
      </c>
      <c r="LS64" s="10"/>
      <c r="LT64" s="10"/>
      <c r="LU64" s="10"/>
      <c r="LV64" s="10">
        <v>0</v>
      </c>
      <c r="LW64" s="10">
        <v>10</v>
      </c>
      <c r="LX64" s="10"/>
      <c r="LY64" s="10"/>
      <c r="LZ64" s="10"/>
      <c r="MA64" s="10">
        <v>50</v>
      </c>
      <c r="MB64" s="10"/>
      <c r="MC64" s="10"/>
      <c r="MD64" s="10"/>
      <c r="ME64" s="10"/>
      <c r="MF64" s="10"/>
      <c r="MG64" s="10"/>
      <c r="MH64" s="10">
        <f t="shared" si="6"/>
        <v>3175</v>
      </c>
    </row>
    <row r="65" spans="1:346" s="7" customFormat="1" ht="24.95" hidden="1" customHeight="1" x14ac:dyDescent="0.25">
      <c r="A65" s="14">
        <v>32.200000000000003</v>
      </c>
      <c r="B65" s="6" t="s">
        <v>375</v>
      </c>
      <c r="C65" s="11">
        <f>(C64/12)*9</f>
        <v>22.5</v>
      </c>
      <c r="D65" s="11">
        <f t="shared" ref="D65:BO65" si="189">(D64/12)*9</f>
        <v>0</v>
      </c>
      <c r="E65" s="11">
        <f t="shared" si="189"/>
        <v>0</v>
      </c>
      <c r="F65" s="11">
        <f t="shared" si="189"/>
        <v>0</v>
      </c>
      <c r="G65" s="11">
        <f t="shared" si="189"/>
        <v>0</v>
      </c>
      <c r="H65" s="11">
        <f t="shared" si="189"/>
        <v>0</v>
      </c>
      <c r="I65" s="11">
        <f t="shared" si="189"/>
        <v>0</v>
      </c>
      <c r="J65" s="11">
        <f t="shared" si="189"/>
        <v>0</v>
      </c>
      <c r="K65" s="11">
        <f t="shared" si="189"/>
        <v>0</v>
      </c>
      <c r="L65" s="11">
        <f t="shared" si="189"/>
        <v>0</v>
      </c>
      <c r="M65" s="11">
        <f t="shared" si="189"/>
        <v>0</v>
      </c>
      <c r="N65" s="11">
        <f t="shared" si="189"/>
        <v>0</v>
      </c>
      <c r="O65" s="11">
        <f t="shared" si="189"/>
        <v>0</v>
      </c>
      <c r="P65" s="11">
        <f t="shared" si="189"/>
        <v>0</v>
      </c>
      <c r="Q65" s="11">
        <f t="shared" si="189"/>
        <v>0</v>
      </c>
      <c r="R65" s="11">
        <f t="shared" si="189"/>
        <v>0</v>
      </c>
      <c r="S65" s="11">
        <f t="shared" si="189"/>
        <v>0</v>
      </c>
      <c r="T65" s="11">
        <f t="shared" si="189"/>
        <v>0</v>
      </c>
      <c r="U65" s="11">
        <f t="shared" si="189"/>
        <v>0</v>
      </c>
      <c r="V65" s="11">
        <f t="shared" si="189"/>
        <v>0</v>
      </c>
      <c r="W65" s="11">
        <f t="shared" si="189"/>
        <v>0</v>
      </c>
      <c r="X65" s="11">
        <f t="shared" si="189"/>
        <v>0</v>
      </c>
      <c r="Y65" s="11">
        <f t="shared" si="189"/>
        <v>0</v>
      </c>
      <c r="Z65" s="11">
        <f t="shared" si="189"/>
        <v>0</v>
      </c>
      <c r="AA65" s="11">
        <f t="shared" si="189"/>
        <v>0</v>
      </c>
      <c r="AB65" s="11">
        <f t="shared" si="189"/>
        <v>0</v>
      </c>
      <c r="AC65" s="11">
        <f t="shared" si="189"/>
        <v>0</v>
      </c>
      <c r="AD65" s="11">
        <f t="shared" si="189"/>
        <v>0</v>
      </c>
      <c r="AE65" s="11">
        <f t="shared" si="189"/>
        <v>0</v>
      </c>
      <c r="AF65" s="11">
        <f t="shared" si="189"/>
        <v>0</v>
      </c>
      <c r="AG65" s="11">
        <f t="shared" si="189"/>
        <v>0</v>
      </c>
      <c r="AH65" s="11">
        <f t="shared" si="189"/>
        <v>0</v>
      </c>
      <c r="AI65" s="11">
        <f t="shared" si="189"/>
        <v>0</v>
      </c>
      <c r="AJ65" s="11">
        <f t="shared" si="189"/>
        <v>0</v>
      </c>
      <c r="AK65" s="11">
        <f t="shared" si="189"/>
        <v>0</v>
      </c>
      <c r="AL65" s="11">
        <f t="shared" si="189"/>
        <v>0</v>
      </c>
      <c r="AM65" s="11">
        <f t="shared" si="189"/>
        <v>0</v>
      </c>
      <c r="AN65" s="11">
        <f t="shared" si="189"/>
        <v>0</v>
      </c>
      <c r="AO65" s="11">
        <f t="shared" si="189"/>
        <v>0</v>
      </c>
      <c r="AP65" s="11">
        <f t="shared" si="189"/>
        <v>0</v>
      </c>
      <c r="AQ65" s="11">
        <f t="shared" si="189"/>
        <v>0</v>
      </c>
      <c r="AR65" s="11">
        <f t="shared" si="189"/>
        <v>0</v>
      </c>
      <c r="AS65" s="11">
        <f t="shared" si="189"/>
        <v>0</v>
      </c>
      <c r="AT65" s="11">
        <f t="shared" si="189"/>
        <v>0</v>
      </c>
      <c r="AU65" s="11">
        <f t="shared" si="189"/>
        <v>0</v>
      </c>
      <c r="AV65" s="11">
        <f t="shared" si="189"/>
        <v>0</v>
      </c>
      <c r="AW65" s="11">
        <f t="shared" si="189"/>
        <v>0</v>
      </c>
      <c r="AX65" s="11">
        <f t="shared" si="189"/>
        <v>0</v>
      </c>
      <c r="AY65" s="11">
        <f t="shared" si="189"/>
        <v>0</v>
      </c>
      <c r="AZ65" s="11">
        <f t="shared" si="189"/>
        <v>0</v>
      </c>
      <c r="BA65" s="11">
        <f t="shared" si="189"/>
        <v>0</v>
      </c>
      <c r="BB65" s="11">
        <f t="shared" si="189"/>
        <v>0</v>
      </c>
      <c r="BC65" s="11">
        <f t="shared" si="189"/>
        <v>0</v>
      </c>
      <c r="BD65" s="11">
        <f t="shared" si="189"/>
        <v>0</v>
      </c>
      <c r="BE65" s="11">
        <f t="shared" si="189"/>
        <v>0</v>
      </c>
      <c r="BF65" s="11">
        <f t="shared" si="189"/>
        <v>0</v>
      </c>
      <c r="BG65" s="11">
        <f t="shared" si="189"/>
        <v>0</v>
      </c>
      <c r="BH65" s="11">
        <f t="shared" si="189"/>
        <v>225</v>
      </c>
      <c r="BI65" s="11">
        <f t="shared" si="189"/>
        <v>0</v>
      </c>
      <c r="BJ65" s="11">
        <f t="shared" si="189"/>
        <v>0</v>
      </c>
      <c r="BK65" s="11">
        <f t="shared" si="189"/>
        <v>0</v>
      </c>
      <c r="BL65" s="11">
        <f t="shared" si="189"/>
        <v>0</v>
      </c>
      <c r="BM65" s="11">
        <f t="shared" si="189"/>
        <v>0</v>
      </c>
      <c r="BN65" s="11">
        <f t="shared" si="189"/>
        <v>0</v>
      </c>
      <c r="BO65" s="11">
        <f t="shared" si="189"/>
        <v>0</v>
      </c>
      <c r="BP65" s="11">
        <f t="shared" ref="BP65:EA65" si="190">(BP64/12)*9</f>
        <v>0</v>
      </c>
      <c r="BQ65" s="11">
        <f t="shared" si="190"/>
        <v>0</v>
      </c>
      <c r="BR65" s="11">
        <f t="shared" si="190"/>
        <v>0</v>
      </c>
      <c r="BS65" s="11">
        <f t="shared" si="190"/>
        <v>0</v>
      </c>
      <c r="BT65" s="11">
        <f t="shared" si="190"/>
        <v>0</v>
      </c>
      <c r="BU65" s="11">
        <f t="shared" si="190"/>
        <v>0</v>
      </c>
      <c r="BV65" s="11">
        <f t="shared" si="190"/>
        <v>0</v>
      </c>
      <c r="BW65" s="11">
        <f t="shared" si="190"/>
        <v>0</v>
      </c>
      <c r="BX65" s="11">
        <f t="shared" si="190"/>
        <v>0</v>
      </c>
      <c r="BY65" s="11">
        <f t="shared" si="190"/>
        <v>0</v>
      </c>
      <c r="BZ65" s="11">
        <f t="shared" si="190"/>
        <v>0</v>
      </c>
      <c r="CA65" s="11">
        <f t="shared" si="190"/>
        <v>0</v>
      </c>
      <c r="CB65" s="11">
        <f t="shared" si="190"/>
        <v>0</v>
      </c>
      <c r="CC65" s="11">
        <f t="shared" si="190"/>
        <v>0</v>
      </c>
      <c r="CD65" s="11">
        <f t="shared" si="190"/>
        <v>0</v>
      </c>
      <c r="CE65" s="11">
        <f t="shared" si="190"/>
        <v>0</v>
      </c>
      <c r="CF65" s="11">
        <f t="shared" si="190"/>
        <v>0</v>
      </c>
      <c r="CG65" s="11">
        <f t="shared" si="190"/>
        <v>0</v>
      </c>
      <c r="CH65" s="11">
        <f t="shared" si="190"/>
        <v>0</v>
      </c>
      <c r="CI65" s="11">
        <f t="shared" si="190"/>
        <v>0</v>
      </c>
      <c r="CJ65" s="11">
        <f t="shared" si="190"/>
        <v>0</v>
      </c>
      <c r="CK65" s="11">
        <f t="shared" si="190"/>
        <v>0</v>
      </c>
      <c r="CL65" s="11">
        <f t="shared" si="190"/>
        <v>0</v>
      </c>
      <c r="CM65" s="11">
        <f t="shared" si="190"/>
        <v>0</v>
      </c>
      <c r="CN65" s="11">
        <f t="shared" si="190"/>
        <v>0</v>
      </c>
      <c r="CO65" s="11">
        <f t="shared" si="190"/>
        <v>0</v>
      </c>
      <c r="CP65" s="11">
        <f t="shared" si="190"/>
        <v>0</v>
      </c>
      <c r="CQ65" s="11">
        <f t="shared" si="190"/>
        <v>0</v>
      </c>
      <c r="CR65" s="11">
        <f t="shared" si="190"/>
        <v>0</v>
      </c>
      <c r="CS65" s="11">
        <f t="shared" si="190"/>
        <v>0</v>
      </c>
      <c r="CT65" s="11">
        <f t="shared" si="190"/>
        <v>0</v>
      </c>
      <c r="CU65" s="11">
        <f t="shared" si="190"/>
        <v>0</v>
      </c>
      <c r="CV65" s="11">
        <f t="shared" si="190"/>
        <v>0</v>
      </c>
      <c r="CW65" s="11">
        <f t="shared" si="190"/>
        <v>0</v>
      </c>
      <c r="CX65" s="11">
        <f t="shared" si="190"/>
        <v>0</v>
      </c>
      <c r="CY65" s="11">
        <f t="shared" si="190"/>
        <v>0</v>
      </c>
      <c r="CZ65" s="11">
        <f t="shared" si="190"/>
        <v>0</v>
      </c>
      <c r="DA65" s="11">
        <f t="shared" si="190"/>
        <v>0</v>
      </c>
      <c r="DB65" s="11">
        <f t="shared" si="190"/>
        <v>0</v>
      </c>
      <c r="DC65" s="11">
        <f t="shared" si="190"/>
        <v>0</v>
      </c>
      <c r="DD65" s="11">
        <f t="shared" si="190"/>
        <v>0</v>
      </c>
      <c r="DE65" s="11">
        <f t="shared" si="190"/>
        <v>0</v>
      </c>
      <c r="DF65" s="11">
        <f t="shared" si="190"/>
        <v>0</v>
      </c>
      <c r="DG65" s="11">
        <f t="shared" si="190"/>
        <v>0</v>
      </c>
      <c r="DH65" s="11">
        <f t="shared" si="190"/>
        <v>0</v>
      </c>
      <c r="DI65" s="11">
        <f t="shared" si="190"/>
        <v>0</v>
      </c>
      <c r="DJ65" s="11">
        <f t="shared" si="190"/>
        <v>0</v>
      </c>
      <c r="DK65" s="11">
        <f t="shared" si="190"/>
        <v>0</v>
      </c>
      <c r="DL65" s="11">
        <f t="shared" si="190"/>
        <v>0</v>
      </c>
      <c r="DM65" s="11">
        <f t="shared" si="190"/>
        <v>0</v>
      </c>
      <c r="DN65" s="11">
        <f t="shared" si="190"/>
        <v>0</v>
      </c>
      <c r="DO65" s="11">
        <f t="shared" si="190"/>
        <v>0</v>
      </c>
      <c r="DP65" s="11">
        <f t="shared" si="190"/>
        <v>0</v>
      </c>
      <c r="DQ65" s="11">
        <f t="shared" si="190"/>
        <v>0</v>
      </c>
      <c r="DR65" s="11">
        <f t="shared" si="190"/>
        <v>0</v>
      </c>
      <c r="DS65" s="11">
        <f t="shared" si="190"/>
        <v>0</v>
      </c>
      <c r="DT65" s="11">
        <f t="shared" si="190"/>
        <v>0</v>
      </c>
      <c r="DU65" s="11">
        <f t="shared" si="190"/>
        <v>0</v>
      </c>
      <c r="DV65" s="11">
        <f t="shared" si="190"/>
        <v>0</v>
      </c>
      <c r="DW65" s="11">
        <f t="shared" si="190"/>
        <v>0</v>
      </c>
      <c r="DX65" s="11">
        <f t="shared" si="190"/>
        <v>0</v>
      </c>
      <c r="DY65" s="11">
        <f t="shared" si="190"/>
        <v>0</v>
      </c>
      <c r="DZ65" s="11">
        <f t="shared" si="190"/>
        <v>0</v>
      </c>
      <c r="EA65" s="11">
        <f t="shared" si="190"/>
        <v>0</v>
      </c>
      <c r="EB65" s="11">
        <f t="shared" ref="EB65:GM65" si="191">(EB64/12)*9</f>
        <v>0</v>
      </c>
      <c r="EC65" s="11">
        <f t="shared" si="191"/>
        <v>0</v>
      </c>
      <c r="ED65" s="11">
        <f t="shared" si="191"/>
        <v>0</v>
      </c>
      <c r="EE65" s="11">
        <f t="shared" si="191"/>
        <v>0</v>
      </c>
      <c r="EF65" s="11">
        <f t="shared" si="191"/>
        <v>0</v>
      </c>
      <c r="EG65" s="11">
        <f t="shared" si="191"/>
        <v>0</v>
      </c>
      <c r="EH65" s="11">
        <f t="shared" si="191"/>
        <v>0</v>
      </c>
      <c r="EI65" s="11">
        <f t="shared" si="191"/>
        <v>0</v>
      </c>
      <c r="EJ65" s="11">
        <f t="shared" si="191"/>
        <v>0</v>
      </c>
      <c r="EK65" s="11">
        <f t="shared" si="191"/>
        <v>0</v>
      </c>
      <c r="EL65" s="11">
        <f t="shared" si="191"/>
        <v>0</v>
      </c>
      <c r="EM65" s="11">
        <f t="shared" si="191"/>
        <v>0</v>
      </c>
      <c r="EN65" s="11">
        <f t="shared" si="191"/>
        <v>0</v>
      </c>
      <c r="EO65" s="11">
        <f t="shared" si="191"/>
        <v>0</v>
      </c>
      <c r="EP65" s="11">
        <f t="shared" si="191"/>
        <v>0</v>
      </c>
      <c r="EQ65" s="11">
        <f t="shared" si="191"/>
        <v>0</v>
      </c>
      <c r="ER65" s="11">
        <f t="shared" si="191"/>
        <v>0</v>
      </c>
      <c r="ES65" s="11">
        <f t="shared" si="191"/>
        <v>0</v>
      </c>
      <c r="ET65" s="11">
        <f t="shared" si="191"/>
        <v>0</v>
      </c>
      <c r="EU65" s="11">
        <f t="shared" si="191"/>
        <v>0</v>
      </c>
      <c r="EV65" s="11">
        <f t="shared" si="191"/>
        <v>0</v>
      </c>
      <c r="EW65" s="11">
        <f t="shared" si="191"/>
        <v>0</v>
      </c>
      <c r="EX65" s="11">
        <f t="shared" si="191"/>
        <v>0</v>
      </c>
      <c r="EY65" s="11">
        <f t="shared" si="191"/>
        <v>0</v>
      </c>
      <c r="EZ65" s="11">
        <f t="shared" si="191"/>
        <v>0</v>
      </c>
      <c r="FA65" s="11">
        <f t="shared" si="191"/>
        <v>0</v>
      </c>
      <c r="FB65" s="11">
        <f t="shared" si="191"/>
        <v>0</v>
      </c>
      <c r="FC65" s="11">
        <f t="shared" si="191"/>
        <v>0</v>
      </c>
      <c r="FD65" s="11">
        <f t="shared" si="191"/>
        <v>0</v>
      </c>
      <c r="FE65" s="11">
        <f t="shared" si="191"/>
        <v>0</v>
      </c>
      <c r="FF65" s="11">
        <f t="shared" si="191"/>
        <v>0</v>
      </c>
      <c r="FG65" s="11">
        <f t="shared" si="191"/>
        <v>0</v>
      </c>
      <c r="FH65" s="11">
        <f t="shared" si="191"/>
        <v>0</v>
      </c>
      <c r="FI65" s="11">
        <f t="shared" si="191"/>
        <v>0</v>
      </c>
      <c r="FJ65" s="11">
        <f t="shared" si="191"/>
        <v>0</v>
      </c>
      <c r="FK65" s="11">
        <f t="shared" si="191"/>
        <v>0</v>
      </c>
      <c r="FL65" s="11">
        <f t="shared" si="191"/>
        <v>0</v>
      </c>
      <c r="FM65" s="11">
        <f t="shared" si="191"/>
        <v>0</v>
      </c>
      <c r="FN65" s="11">
        <f t="shared" si="191"/>
        <v>0</v>
      </c>
      <c r="FO65" s="11">
        <f t="shared" si="191"/>
        <v>0</v>
      </c>
      <c r="FP65" s="11">
        <f t="shared" si="191"/>
        <v>0</v>
      </c>
      <c r="FQ65" s="11">
        <f t="shared" si="191"/>
        <v>0</v>
      </c>
      <c r="FR65" s="11">
        <f t="shared" si="191"/>
        <v>0</v>
      </c>
      <c r="FS65" s="11">
        <f t="shared" si="191"/>
        <v>0</v>
      </c>
      <c r="FT65" s="11">
        <f t="shared" si="191"/>
        <v>0</v>
      </c>
      <c r="FU65" s="11">
        <f t="shared" si="191"/>
        <v>0</v>
      </c>
      <c r="FV65" s="11">
        <f t="shared" si="191"/>
        <v>0</v>
      </c>
      <c r="FW65" s="11">
        <f t="shared" si="191"/>
        <v>0</v>
      </c>
      <c r="FX65" s="11">
        <f t="shared" si="191"/>
        <v>0</v>
      </c>
      <c r="FY65" s="11">
        <f t="shared" si="191"/>
        <v>0</v>
      </c>
      <c r="FZ65" s="11">
        <f t="shared" si="191"/>
        <v>0</v>
      </c>
      <c r="GA65" s="11">
        <f t="shared" si="191"/>
        <v>0</v>
      </c>
      <c r="GB65" s="11">
        <f t="shared" si="191"/>
        <v>0</v>
      </c>
      <c r="GC65" s="11">
        <f t="shared" si="191"/>
        <v>0</v>
      </c>
      <c r="GD65" s="11">
        <f t="shared" si="191"/>
        <v>0</v>
      </c>
      <c r="GE65" s="11">
        <f t="shared" si="191"/>
        <v>0</v>
      </c>
      <c r="GF65" s="11">
        <f t="shared" si="191"/>
        <v>0</v>
      </c>
      <c r="GG65" s="11">
        <f t="shared" si="191"/>
        <v>0</v>
      </c>
      <c r="GH65" s="11">
        <f t="shared" si="191"/>
        <v>0</v>
      </c>
      <c r="GI65" s="11">
        <f t="shared" si="191"/>
        <v>0</v>
      </c>
      <c r="GJ65" s="11">
        <f t="shared" si="191"/>
        <v>0</v>
      </c>
      <c r="GK65" s="11">
        <f t="shared" si="191"/>
        <v>0</v>
      </c>
      <c r="GL65" s="11">
        <f t="shared" si="191"/>
        <v>0</v>
      </c>
      <c r="GM65" s="11">
        <f t="shared" si="191"/>
        <v>0</v>
      </c>
      <c r="GN65" s="11">
        <f t="shared" ref="GN65:IY65" si="192">(GN64/12)*9</f>
        <v>0</v>
      </c>
      <c r="GO65" s="11">
        <f t="shared" si="192"/>
        <v>0</v>
      </c>
      <c r="GP65" s="11">
        <f t="shared" si="192"/>
        <v>0</v>
      </c>
      <c r="GQ65" s="11">
        <f t="shared" si="192"/>
        <v>0</v>
      </c>
      <c r="GR65" s="11">
        <f t="shared" si="192"/>
        <v>0</v>
      </c>
      <c r="GS65" s="11">
        <f t="shared" si="192"/>
        <v>0</v>
      </c>
      <c r="GT65" s="11">
        <f t="shared" si="192"/>
        <v>0</v>
      </c>
      <c r="GU65" s="11">
        <f t="shared" si="192"/>
        <v>0</v>
      </c>
      <c r="GV65" s="11">
        <f t="shared" si="192"/>
        <v>0</v>
      </c>
      <c r="GW65" s="11">
        <f t="shared" si="192"/>
        <v>0</v>
      </c>
      <c r="GX65" s="11">
        <f t="shared" si="192"/>
        <v>0</v>
      </c>
      <c r="GY65" s="11">
        <f t="shared" si="192"/>
        <v>0</v>
      </c>
      <c r="GZ65" s="11">
        <f t="shared" si="192"/>
        <v>0</v>
      </c>
      <c r="HA65" s="11">
        <f t="shared" si="192"/>
        <v>0</v>
      </c>
      <c r="HB65" s="11">
        <f t="shared" si="192"/>
        <v>0</v>
      </c>
      <c r="HC65" s="11">
        <f t="shared" si="192"/>
        <v>0</v>
      </c>
      <c r="HD65" s="11">
        <f t="shared" si="192"/>
        <v>0</v>
      </c>
      <c r="HE65" s="11">
        <f t="shared" si="192"/>
        <v>0</v>
      </c>
      <c r="HF65" s="11">
        <f t="shared" si="192"/>
        <v>0</v>
      </c>
      <c r="HG65" s="11">
        <f t="shared" si="192"/>
        <v>0</v>
      </c>
      <c r="HH65" s="11">
        <f t="shared" si="192"/>
        <v>0</v>
      </c>
      <c r="HI65" s="11">
        <f t="shared" si="192"/>
        <v>0</v>
      </c>
      <c r="HJ65" s="11">
        <f t="shared" si="192"/>
        <v>0</v>
      </c>
      <c r="HK65" s="11">
        <f t="shared" si="192"/>
        <v>0</v>
      </c>
      <c r="HL65" s="11">
        <f t="shared" si="192"/>
        <v>0</v>
      </c>
      <c r="HM65" s="11">
        <f t="shared" si="192"/>
        <v>0</v>
      </c>
      <c r="HN65" s="11">
        <f t="shared" si="192"/>
        <v>0</v>
      </c>
      <c r="HO65" s="11">
        <f t="shared" si="192"/>
        <v>0</v>
      </c>
      <c r="HP65" s="11">
        <f t="shared" si="192"/>
        <v>0</v>
      </c>
      <c r="HQ65" s="11">
        <f t="shared" si="192"/>
        <v>0</v>
      </c>
      <c r="HR65" s="11">
        <f t="shared" si="192"/>
        <v>0</v>
      </c>
      <c r="HS65" s="11">
        <f t="shared" si="192"/>
        <v>0</v>
      </c>
      <c r="HT65" s="11">
        <f t="shared" si="192"/>
        <v>0</v>
      </c>
      <c r="HU65" s="11">
        <f t="shared" si="192"/>
        <v>0</v>
      </c>
      <c r="HV65" s="11">
        <f t="shared" si="192"/>
        <v>0</v>
      </c>
      <c r="HW65" s="11">
        <f t="shared" si="192"/>
        <v>0</v>
      </c>
      <c r="HX65" s="11">
        <f t="shared" si="192"/>
        <v>0</v>
      </c>
      <c r="HY65" s="11">
        <f t="shared" si="192"/>
        <v>0</v>
      </c>
      <c r="HZ65" s="11">
        <f t="shared" si="192"/>
        <v>0</v>
      </c>
      <c r="IA65" s="11">
        <f t="shared" si="192"/>
        <v>0</v>
      </c>
      <c r="IB65" s="11">
        <f t="shared" si="192"/>
        <v>0</v>
      </c>
      <c r="IC65" s="11">
        <f t="shared" si="192"/>
        <v>0</v>
      </c>
      <c r="ID65" s="11">
        <f t="shared" si="192"/>
        <v>0</v>
      </c>
      <c r="IE65" s="11">
        <f t="shared" si="192"/>
        <v>0</v>
      </c>
      <c r="IF65" s="11">
        <f t="shared" si="192"/>
        <v>0</v>
      </c>
      <c r="IG65" s="11">
        <f t="shared" si="192"/>
        <v>0</v>
      </c>
      <c r="IH65" s="11">
        <f t="shared" si="192"/>
        <v>0</v>
      </c>
      <c r="II65" s="11">
        <f t="shared" si="192"/>
        <v>0</v>
      </c>
      <c r="IJ65" s="11">
        <f t="shared" si="192"/>
        <v>0</v>
      </c>
      <c r="IK65" s="11">
        <f t="shared" si="192"/>
        <v>0</v>
      </c>
      <c r="IL65" s="11">
        <f t="shared" si="192"/>
        <v>0</v>
      </c>
      <c r="IM65" s="11">
        <f t="shared" si="192"/>
        <v>0</v>
      </c>
      <c r="IN65" s="11">
        <f t="shared" si="192"/>
        <v>0</v>
      </c>
      <c r="IO65" s="11">
        <f t="shared" si="192"/>
        <v>0</v>
      </c>
      <c r="IP65" s="11">
        <f t="shared" si="192"/>
        <v>0</v>
      </c>
      <c r="IQ65" s="11">
        <f t="shared" si="192"/>
        <v>0</v>
      </c>
      <c r="IR65" s="11">
        <f t="shared" si="192"/>
        <v>0</v>
      </c>
      <c r="IS65" s="11">
        <f t="shared" si="192"/>
        <v>0</v>
      </c>
      <c r="IT65" s="11">
        <f t="shared" si="192"/>
        <v>0</v>
      </c>
      <c r="IU65" s="11">
        <f t="shared" si="192"/>
        <v>0</v>
      </c>
      <c r="IV65" s="11">
        <f t="shared" si="192"/>
        <v>0</v>
      </c>
      <c r="IW65" s="11">
        <f t="shared" si="192"/>
        <v>0</v>
      </c>
      <c r="IX65" s="11">
        <f t="shared" si="192"/>
        <v>0</v>
      </c>
      <c r="IY65" s="11">
        <f t="shared" si="192"/>
        <v>0</v>
      </c>
      <c r="IZ65" s="11">
        <f t="shared" ref="IZ65:LK65" si="193">(IZ64/12)*9</f>
        <v>0</v>
      </c>
      <c r="JA65" s="11">
        <f t="shared" si="193"/>
        <v>0</v>
      </c>
      <c r="JB65" s="11">
        <f t="shared" si="193"/>
        <v>0</v>
      </c>
      <c r="JC65" s="11">
        <f t="shared" si="193"/>
        <v>0</v>
      </c>
      <c r="JD65" s="11">
        <f t="shared" si="193"/>
        <v>0</v>
      </c>
      <c r="JE65" s="11">
        <f t="shared" si="193"/>
        <v>0</v>
      </c>
      <c r="JF65" s="11">
        <f t="shared" si="193"/>
        <v>0</v>
      </c>
      <c r="JG65" s="11">
        <f t="shared" si="193"/>
        <v>0</v>
      </c>
      <c r="JH65" s="11">
        <f t="shared" si="193"/>
        <v>0</v>
      </c>
      <c r="JI65" s="11">
        <f t="shared" si="193"/>
        <v>0</v>
      </c>
      <c r="JJ65" s="11">
        <f t="shared" si="193"/>
        <v>0</v>
      </c>
      <c r="JK65" s="11">
        <f t="shared" si="193"/>
        <v>0</v>
      </c>
      <c r="JL65" s="11">
        <f t="shared" si="193"/>
        <v>0</v>
      </c>
      <c r="JM65" s="11">
        <f t="shared" si="193"/>
        <v>0</v>
      </c>
      <c r="JN65" s="11">
        <f t="shared" si="193"/>
        <v>0</v>
      </c>
      <c r="JO65" s="11">
        <f t="shared" si="193"/>
        <v>0</v>
      </c>
      <c r="JP65" s="11">
        <f t="shared" si="193"/>
        <v>0</v>
      </c>
      <c r="JQ65" s="11">
        <f t="shared" si="193"/>
        <v>0</v>
      </c>
      <c r="JR65" s="11">
        <f t="shared" si="193"/>
        <v>0</v>
      </c>
      <c r="JS65" s="11">
        <f t="shared" si="193"/>
        <v>0</v>
      </c>
      <c r="JT65" s="11">
        <f t="shared" si="193"/>
        <v>0</v>
      </c>
      <c r="JU65" s="11">
        <f t="shared" si="193"/>
        <v>0</v>
      </c>
      <c r="JV65" s="11">
        <f t="shared" si="193"/>
        <v>75</v>
      </c>
      <c r="JW65" s="11">
        <f t="shared" si="193"/>
        <v>1125</v>
      </c>
      <c r="JX65" s="11">
        <f t="shared" si="193"/>
        <v>45</v>
      </c>
      <c r="JY65" s="11">
        <f t="shared" si="193"/>
        <v>0</v>
      </c>
      <c r="JZ65" s="11">
        <f t="shared" si="193"/>
        <v>37.5</v>
      </c>
      <c r="KA65" s="11">
        <f t="shared" si="193"/>
        <v>0</v>
      </c>
      <c r="KB65" s="11">
        <f t="shared" si="193"/>
        <v>0</v>
      </c>
      <c r="KC65" s="11">
        <f t="shared" si="193"/>
        <v>0</v>
      </c>
      <c r="KD65" s="11">
        <f t="shared" si="193"/>
        <v>150</v>
      </c>
      <c r="KE65" s="11">
        <f t="shared" si="193"/>
        <v>0</v>
      </c>
      <c r="KF65" s="11">
        <f t="shared" si="193"/>
        <v>3.75</v>
      </c>
      <c r="KG65" s="11">
        <f t="shared" si="193"/>
        <v>0</v>
      </c>
      <c r="KH65" s="11">
        <f t="shared" si="193"/>
        <v>0</v>
      </c>
      <c r="KI65" s="11">
        <f t="shared" si="193"/>
        <v>225</v>
      </c>
      <c r="KJ65" s="11">
        <f t="shared" si="193"/>
        <v>0</v>
      </c>
      <c r="KK65" s="11">
        <f t="shared" si="193"/>
        <v>75</v>
      </c>
      <c r="KL65" s="11">
        <f t="shared" si="193"/>
        <v>0</v>
      </c>
      <c r="KM65" s="11">
        <f t="shared" si="193"/>
        <v>0</v>
      </c>
      <c r="KN65" s="11">
        <f t="shared" si="193"/>
        <v>0</v>
      </c>
      <c r="KO65" s="11">
        <f t="shared" si="193"/>
        <v>150</v>
      </c>
      <c r="KP65" s="11">
        <f t="shared" si="193"/>
        <v>0</v>
      </c>
      <c r="KQ65" s="11">
        <f t="shared" si="193"/>
        <v>11.25</v>
      </c>
      <c r="KR65" s="11">
        <f t="shared" si="193"/>
        <v>0</v>
      </c>
      <c r="KS65" s="11">
        <f t="shared" si="193"/>
        <v>0</v>
      </c>
      <c r="KT65" s="11">
        <f t="shared" si="193"/>
        <v>0</v>
      </c>
      <c r="KU65" s="11">
        <f t="shared" si="193"/>
        <v>7.5</v>
      </c>
      <c r="KV65" s="11">
        <f t="shared" si="193"/>
        <v>0</v>
      </c>
      <c r="KW65" s="11">
        <f t="shared" si="193"/>
        <v>22.5</v>
      </c>
      <c r="KX65" s="11">
        <f t="shared" si="193"/>
        <v>0</v>
      </c>
      <c r="KY65" s="11">
        <f t="shared" si="193"/>
        <v>0</v>
      </c>
      <c r="KZ65" s="11">
        <f t="shared" si="193"/>
        <v>0</v>
      </c>
      <c r="LA65" s="11">
        <f t="shared" si="193"/>
        <v>0</v>
      </c>
      <c r="LB65" s="11">
        <f t="shared" si="193"/>
        <v>0</v>
      </c>
      <c r="LC65" s="11">
        <f t="shared" si="193"/>
        <v>82.5</v>
      </c>
      <c r="LD65" s="11">
        <f t="shared" si="193"/>
        <v>0</v>
      </c>
      <c r="LE65" s="11">
        <f t="shared" si="193"/>
        <v>0</v>
      </c>
      <c r="LF65" s="11">
        <f t="shared" si="193"/>
        <v>3.75</v>
      </c>
      <c r="LG65" s="11">
        <f t="shared" si="193"/>
        <v>0</v>
      </c>
      <c r="LH65" s="11">
        <f t="shared" si="193"/>
        <v>0</v>
      </c>
      <c r="LI65" s="11">
        <f t="shared" si="193"/>
        <v>0</v>
      </c>
      <c r="LJ65" s="11">
        <f t="shared" si="193"/>
        <v>0</v>
      </c>
      <c r="LK65" s="11">
        <f t="shared" si="193"/>
        <v>0</v>
      </c>
      <c r="LL65" s="11">
        <f t="shared" ref="LL65:MG65" si="194">(LL64/12)*9</f>
        <v>0</v>
      </c>
      <c r="LM65" s="11">
        <f t="shared" si="194"/>
        <v>0</v>
      </c>
      <c r="LN65" s="11">
        <f t="shared" si="194"/>
        <v>0</v>
      </c>
      <c r="LO65" s="11">
        <f t="shared" si="194"/>
        <v>0</v>
      </c>
      <c r="LP65" s="11">
        <f t="shared" si="194"/>
        <v>0</v>
      </c>
      <c r="LQ65" s="11">
        <f t="shared" si="194"/>
        <v>0</v>
      </c>
      <c r="LR65" s="11">
        <f t="shared" si="194"/>
        <v>75</v>
      </c>
      <c r="LS65" s="11">
        <f t="shared" si="194"/>
        <v>0</v>
      </c>
      <c r="LT65" s="11">
        <f t="shared" si="194"/>
        <v>0</v>
      </c>
      <c r="LU65" s="11">
        <f t="shared" si="194"/>
        <v>0</v>
      </c>
      <c r="LV65" s="11">
        <f t="shared" si="194"/>
        <v>0</v>
      </c>
      <c r="LW65" s="11">
        <f t="shared" si="194"/>
        <v>7.5</v>
      </c>
      <c r="LX65" s="11">
        <f t="shared" si="194"/>
        <v>0</v>
      </c>
      <c r="LY65" s="11">
        <f t="shared" si="194"/>
        <v>0</v>
      </c>
      <c r="LZ65" s="11">
        <f t="shared" si="194"/>
        <v>0</v>
      </c>
      <c r="MA65" s="11">
        <f t="shared" si="194"/>
        <v>37.5</v>
      </c>
      <c r="MB65" s="11">
        <f t="shared" si="194"/>
        <v>0</v>
      </c>
      <c r="MC65" s="11">
        <f t="shared" si="194"/>
        <v>0</v>
      </c>
      <c r="MD65" s="11">
        <f t="shared" si="194"/>
        <v>0</v>
      </c>
      <c r="ME65" s="11">
        <f t="shared" si="194"/>
        <v>0</v>
      </c>
      <c r="MF65" s="11">
        <f t="shared" si="194"/>
        <v>0</v>
      </c>
      <c r="MG65" s="11">
        <f t="shared" si="194"/>
        <v>0</v>
      </c>
      <c r="MH65" s="11">
        <f t="shared" si="6"/>
        <v>2381.25</v>
      </c>
    </row>
    <row r="66" spans="1:346" ht="24.95" hidden="1" customHeight="1" x14ac:dyDescent="0.25">
      <c r="A66" s="13">
        <v>32.700000000000003</v>
      </c>
      <c r="B66" s="1" t="s">
        <v>376</v>
      </c>
      <c r="C66" s="10"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>
        <v>0</v>
      </c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>
        <v>0</v>
      </c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>
        <v>0</v>
      </c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>
        <v>50</v>
      </c>
      <c r="JT66" s="10"/>
      <c r="JU66" s="10">
        <v>100</v>
      </c>
      <c r="JV66" s="10">
        <v>8000</v>
      </c>
      <c r="JW66" s="10"/>
      <c r="JX66" s="10">
        <v>60</v>
      </c>
      <c r="JY66" s="10"/>
      <c r="JZ66" s="10"/>
      <c r="KA66" s="10">
        <v>0</v>
      </c>
      <c r="KB66" s="10"/>
      <c r="KC66" s="10"/>
      <c r="KD66" s="10"/>
      <c r="KE66" s="10"/>
      <c r="KF66" s="10">
        <v>100</v>
      </c>
      <c r="KG66" s="10">
        <v>500</v>
      </c>
      <c r="KH66" s="10"/>
      <c r="KI66" s="10">
        <v>2500</v>
      </c>
      <c r="KJ66" s="10"/>
      <c r="KK66" s="10">
        <v>100</v>
      </c>
      <c r="KL66" s="10"/>
      <c r="KM66" s="10">
        <v>10</v>
      </c>
      <c r="KN66" s="10"/>
      <c r="KO66" s="10">
        <v>50</v>
      </c>
      <c r="KP66" s="10"/>
      <c r="KQ66" s="10">
        <v>500</v>
      </c>
      <c r="KR66" s="10"/>
      <c r="KS66" s="10"/>
      <c r="KT66" s="10"/>
      <c r="KU66" s="10">
        <v>5</v>
      </c>
      <c r="KV66" s="10"/>
      <c r="KW66" s="10"/>
      <c r="KX66" s="10"/>
      <c r="KY66" s="10"/>
      <c r="KZ66" s="10">
        <v>300</v>
      </c>
      <c r="LA66" s="10"/>
      <c r="LB66" s="10"/>
      <c r="LC66" s="10">
        <v>200</v>
      </c>
      <c r="LD66" s="10"/>
      <c r="LE66" s="10">
        <v>0</v>
      </c>
      <c r="LF66" s="10"/>
      <c r="LG66" s="10">
        <v>200</v>
      </c>
      <c r="LH66" s="10"/>
      <c r="LI66" s="10">
        <v>20</v>
      </c>
      <c r="LJ66" s="10">
        <v>10</v>
      </c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>
        <v>0</v>
      </c>
      <c r="LW66" s="10"/>
      <c r="LX66" s="10"/>
      <c r="LY66" s="10">
        <v>20</v>
      </c>
      <c r="LZ66" s="10"/>
      <c r="MA66" s="10">
        <v>70</v>
      </c>
      <c r="MB66" s="10"/>
      <c r="MC66" s="10"/>
      <c r="MD66" s="10"/>
      <c r="ME66" s="10"/>
      <c r="MF66" s="10"/>
      <c r="MG66" s="10"/>
      <c r="MH66" s="10">
        <f t="shared" si="6"/>
        <v>12795</v>
      </c>
    </row>
    <row r="67" spans="1:346" s="7" customFormat="1" ht="24.95" hidden="1" customHeight="1" x14ac:dyDescent="0.25">
      <c r="A67" s="14">
        <v>33.200000000000003</v>
      </c>
      <c r="B67" s="6" t="s">
        <v>376</v>
      </c>
      <c r="C67" s="11">
        <f>(C66/12)*9</f>
        <v>0</v>
      </c>
      <c r="D67" s="11">
        <f t="shared" ref="D67:BO67" si="195">(D66/12)*9</f>
        <v>0</v>
      </c>
      <c r="E67" s="11">
        <f t="shared" si="195"/>
        <v>0</v>
      </c>
      <c r="F67" s="11">
        <f t="shared" si="195"/>
        <v>0</v>
      </c>
      <c r="G67" s="11">
        <f t="shared" si="195"/>
        <v>0</v>
      </c>
      <c r="H67" s="11">
        <f t="shared" si="195"/>
        <v>0</v>
      </c>
      <c r="I67" s="11">
        <f t="shared" si="195"/>
        <v>0</v>
      </c>
      <c r="J67" s="11">
        <f t="shared" si="195"/>
        <v>0</v>
      </c>
      <c r="K67" s="11">
        <f t="shared" si="195"/>
        <v>0</v>
      </c>
      <c r="L67" s="11">
        <f t="shared" si="195"/>
        <v>0</v>
      </c>
      <c r="M67" s="11">
        <f t="shared" si="195"/>
        <v>0</v>
      </c>
      <c r="N67" s="11">
        <f t="shared" si="195"/>
        <v>0</v>
      </c>
      <c r="O67" s="11">
        <f t="shared" si="195"/>
        <v>0</v>
      </c>
      <c r="P67" s="11">
        <f t="shared" si="195"/>
        <v>0</v>
      </c>
      <c r="Q67" s="11">
        <f t="shared" si="195"/>
        <v>0</v>
      </c>
      <c r="R67" s="11">
        <f t="shared" si="195"/>
        <v>0</v>
      </c>
      <c r="S67" s="11">
        <f t="shared" si="195"/>
        <v>0</v>
      </c>
      <c r="T67" s="11">
        <f t="shared" si="195"/>
        <v>0</v>
      </c>
      <c r="U67" s="11">
        <f t="shared" si="195"/>
        <v>0</v>
      </c>
      <c r="V67" s="11">
        <f t="shared" si="195"/>
        <v>0</v>
      </c>
      <c r="W67" s="11">
        <f t="shared" si="195"/>
        <v>0</v>
      </c>
      <c r="X67" s="11">
        <f t="shared" si="195"/>
        <v>0</v>
      </c>
      <c r="Y67" s="11">
        <f t="shared" si="195"/>
        <v>0</v>
      </c>
      <c r="Z67" s="11">
        <f t="shared" si="195"/>
        <v>0</v>
      </c>
      <c r="AA67" s="11">
        <f t="shared" si="195"/>
        <v>0</v>
      </c>
      <c r="AB67" s="11">
        <f t="shared" si="195"/>
        <v>0</v>
      </c>
      <c r="AC67" s="11">
        <f t="shared" si="195"/>
        <v>0</v>
      </c>
      <c r="AD67" s="11">
        <f t="shared" si="195"/>
        <v>0</v>
      </c>
      <c r="AE67" s="11">
        <f t="shared" si="195"/>
        <v>0</v>
      </c>
      <c r="AF67" s="11">
        <f t="shared" si="195"/>
        <v>0</v>
      </c>
      <c r="AG67" s="11">
        <f t="shared" si="195"/>
        <v>0</v>
      </c>
      <c r="AH67" s="11">
        <f t="shared" si="195"/>
        <v>0</v>
      </c>
      <c r="AI67" s="11">
        <f t="shared" si="195"/>
        <v>0</v>
      </c>
      <c r="AJ67" s="11">
        <f t="shared" si="195"/>
        <v>0</v>
      </c>
      <c r="AK67" s="11">
        <f t="shared" si="195"/>
        <v>0</v>
      </c>
      <c r="AL67" s="11">
        <f t="shared" si="195"/>
        <v>0</v>
      </c>
      <c r="AM67" s="11">
        <f t="shared" si="195"/>
        <v>0</v>
      </c>
      <c r="AN67" s="11">
        <f t="shared" si="195"/>
        <v>0</v>
      </c>
      <c r="AO67" s="11">
        <f t="shared" si="195"/>
        <v>0</v>
      </c>
      <c r="AP67" s="11">
        <f t="shared" si="195"/>
        <v>0</v>
      </c>
      <c r="AQ67" s="11">
        <f t="shared" si="195"/>
        <v>0</v>
      </c>
      <c r="AR67" s="11">
        <f t="shared" si="195"/>
        <v>0</v>
      </c>
      <c r="AS67" s="11">
        <f t="shared" si="195"/>
        <v>0</v>
      </c>
      <c r="AT67" s="11">
        <f t="shared" si="195"/>
        <v>0</v>
      </c>
      <c r="AU67" s="11">
        <f t="shared" si="195"/>
        <v>0</v>
      </c>
      <c r="AV67" s="11">
        <f t="shared" si="195"/>
        <v>0</v>
      </c>
      <c r="AW67" s="11">
        <f t="shared" si="195"/>
        <v>0</v>
      </c>
      <c r="AX67" s="11">
        <f t="shared" si="195"/>
        <v>0</v>
      </c>
      <c r="AY67" s="11">
        <f t="shared" si="195"/>
        <v>0</v>
      </c>
      <c r="AZ67" s="11">
        <f t="shared" si="195"/>
        <v>0</v>
      </c>
      <c r="BA67" s="11">
        <f t="shared" si="195"/>
        <v>0</v>
      </c>
      <c r="BB67" s="11">
        <f t="shared" si="195"/>
        <v>0</v>
      </c>
      <c r="BC67" s="11">
        <f t="shared" si="195"/>
        <v>0</v>
      </c>
      <c r="BD67" s="11">
        <f t="shared" si="195"/>
        <v>0</v>
      </c>
      <c r="BE67" s="11">
        <f t="shared" si="195"/>
        <v>0</v>
      </c>
      <c r="BF67" s="11">
        <f t="shared" si="195"/>
        <v>0</v>
      </c>
      <c r="BG67" s="11">
        <f t="shared" si="195"/>
        <v>0</v>
      </c>
      <c r="BH67" s="11">
        <f t="shared" si="195"/>
        <v>0</v>
      </c>
      <c r="BI67" s="11">
        <f t="shared" si="195"/>
        <v>0</v>
      </c>
      <c r="BJ67" s="11">
        <f t="shared" si="195"/>
        <v>0</v>
      </c>
      <c r="BK67" s="11">
        <f t="shared" si="195"/>
        <v>0</v>
      </c>
      <c r="BL67" s="11">
        <f t="shared" si="195"/>
        <v>0</v>
      </c>
      <c r="BM67" s="11">
        <f t="shared" si="195"/>
        <v>0</v>
      </c>
      <c r="BN67" s="11">
        <f t="shared" si="195"/>
        <v>0</v>
      </c>
      <c r="BO67" s="11">
        <f t="shared" si="195"/>
        <v>0</v>
      </c>
      <c r="BP67" s="11">
        <f t="shared" ref="BP67:EA67" si="196">(BP66/12)*9</f>
        <v>0</v>
      </c>
      <c r="BQ67" s="11">
        <f t="shared" si="196"/>
        <v>0</v>
      </c>
      <c r="BR67" s="11">
        <f t="shared" si="196"/>
        <v>0</v>
      </c>
      <c r="BS67" s="11">
        <f t="shared" si="196"/>
        <v>0</v>
      </c>
      <c r="BT67" s="11">
        <f t="shared" si="196"/>
        <v>0</v>
      </c>
      <c r="BU67" s="11">
        <f t="shared" si="196"/>
        <v>0</v>
      </c>
      <c r="BV67" s="11">
        <f t="shared" si="196"/>
        <v>0</v>
      </c>
      <c r="BW67" s="11">
        <f t="shared" si="196"/>
        <v>0</v>
      </c>
      <c r="BX67" s="11">
        <f t="shared" si="196"/>
        <v>0</v>
      </c>
      <c r="BY67" s="11">
        <f t="shared" si="196"/>
        <v>0</v>
      </c>
      <c r="BZ67" s="11">
        <f t="shared" si="196"/>
        <v>0</v>
      </c>
      <c r="CA67" s="11">
        <f t="shared" si="196"/>
        <v>0</v>
      </c>
      <c r="CB67" s="11">
        <f t="shared" si="196"/>
        <v>0</v>
      </c>
      <c r="CC67" s="11">
        <f t="shared" si="196"/>
        <v>0</v>
      </c>
      <c r="CD67" s="11">
        <f t="shared" si="196"/>
        <v>0</v>
      </c>
      <c r="CE67" s="11">
        <f t="shared" si="196"/>
        <v>0</v>
      </c>
      <c r="CF67" s="11">
        <f t="shared" si="196"/>
        <v>0</v>
      </c>
      <c r="CG67" s="11">
        <f t="shared" si="196"/>
        <v>0</v>
      </c>
      <c r="CH67" s="11">
        <f t="shared" si="196"/>
        <v>0</v>
      </c>
      <c r="CI67" s="11">
        <f t="shared" si="196"/>
        <v>0</v>
      </c>
      <c r="CJ67" s="11">
        <f t="shared" si="196"/>
        <v>0</v>
      </c>
      <c r="CK67" s="11">
        <f t="shared" si="196"/>
        <v>0</v>
      </c>
      <c r="CL67" s="11">
        <f t="shared" si="196"/>
        <v>0</v>
      </c>
      <c r="CM67" s="11">
        <f t="shared" si="196"/>
        <v>0</v>
      </c>
      <c r="CN67" s="11">
        <f t="shared" si="196"/>
        <v>0</v>
      </c>
      <c r="CO67" s="11">
        <f t="shared" si="196"/>
        <v>0</v>
      </c>
      <c r="CP67" s="11">
        <f t="shared" si="196"/>
        <v>0</v>
      </c>
      <c r="CQ67" s="11">
        <f t="shared" si="196"/>
        <v>0</v>
      </c>
      <c r="CR67" s="11">
        <f t="shared" si="196"/>
        <v>0</v>
      </c>
      <c r="CS67" s="11">
        <f t="shared" si="196"/>
        <v>0</v>
      </c>
      <c r="CT67" s="11">
        <f t="shared" si="196"/>
        <v>0</v>
      </c>
      <c r="CU67" s="11">
        <f t="shared" si="196"/>
        <v>0</v>
      </c>
      <c r="CV67" s="11">
        <f t="shared" si="196"/>
        <v>0</v>
      </c>
      <c r="CW67" s="11">
        <f t="shared" si="196"/>
        <v>0</v>
      </c>
      <c r="CX67" s="11">
        <f t="shared" si="196"/>
        <v>0</v>
      </c>
      <c r="CY67" s="11">
        <f t="shared" si="196"/>
        <v>0</v>
      </c>
      <c r="CZ67" s="11">
        <f t="shared" si="196"/>
        <v>0</v>
      </c>
      <c r="DA67" s="11">
        <f t="shared" si="196"/>
        <v>0</v>
      </c>
      <c r="DB67" s="11">
        <f t="shared" si="196"/>
        <v>0</v>
      </c>
      <c r="DC67" s="11">
        <f t="shared" si="196"/>
        <v>0</v>
      </c>
      <c r="DD67" s="11">
        <f t="shared" si="196"/>
        <v>0</v>
      </c>
      <c r="DE67" s="11">
        <f t="shared" si="196"/>
        <v>0</v>
      </c>
      <c r="DF67" s="11">
        <f t="shared" si="196"/>
        <v>0</v>
      </c>
      <c r="DG67" s="11">
        <f t="shared" si="196"/>
        <v>0</v>
      </c>
      <c r="DH67" s="11">
        <f t="shared" si="196"/>
        <v>0</v>
      </c>
      <c r="DI67" s="11">
        <f t="shared" si="196"/>
        <v>0</v>
      </c>
      <c r="DJ67" s="11">
        <f t="shared" si="196"/>
        <v>0</v>
      </c>
      <c r="DK67" s="11">
        <f t="shared" si="196"/>
        <v>0</v>
      </c>
      <c r="DL67" s="11">
        <f t="shared" si="196"/>
        <v>0</v>
      </c>
      <c r="DM67" s="11">
        <f t="shared" si="196"/>
        <v>0</v>
      </c>
      <c r="DN67" s="11">
        <f t="shared" si="196"/>
        <v>0</v>
      </c>
      <c r="DO67" s="11">
        <f t="shared" si="196"/>
        <v>0</v>
      </c>
      <c r="DP67" s="11">
        <f t="shared" si="196"/>
        <v>0</v>
      </c>
      <c r="DQ67" s="11">
        <f t="shared" si="196"/>
        <v>0</v>
      </c>
      <c r="DR67" s="11">
        <f t="shared" si="196"/>
        <v>0</v>
      </c>
      <c r="DS67" s="11">
        <f t="shared" si="196"/>
        <v>0</v>
      </c>
      <c r="DT67" s="11">
        <f t="shared" si="196"/>
        <v>0</v>
      </c>
      <c r="DU67" s="11">
        <f t="shared" si="196"/>
        <v>0</v>
      </c>
      <c r="DV67" s="11">
        <f t="shared" si="196"/>
        <v>0</v>
      </c>
      <c r="DW67" s="11">
        <f t="shared" si="196"/>
        <v>0</v>
      </c>
      <c r="DX67" s="11">
        <f t="shared" si="196"/>
        <v>0</v>
      </c>
      <c r="DY67" s="11">
        <f t="shared" si="196"/>
        <v>0</v>
      </c>
      <c r="DZ67" s="11">
        <f t="shared" si="196"/>
        <v>0</v>
      </c>
      <c r="EA67" s="11">
        <f t="shared" si="196"/>
        <v>0</v>
      </c>
      <c r="EB67" s="11">
        <f t="shared" ref="EB67:GM67" si="197">(EB66/12)*9</f>
        <v>0</v>
      </c>
      <c r="EC67" s="11">
        <f t="shared" si="197"/>
        <v>0</v>
      </c>
      <c r="ED67" s="11">
        <f t="shared" si="197"/>
        <v>0</v>
      </c>
      <c r="EE67" s="11">
        <f t="shared" si="197"/>
        <v>0</v>
      </c>
      <c r="EF67" s="11">
        <f t="shared" si="197"/>
        <v>0</v>
      </c>
      <c r="EG67" s="11">
        <f t="shared" si="197"/>
        <v>0</v>
      </c>
      <c r="EH67" s="11">
        <f t="shared" si="197"/>
        <v>0</v>
      </c>
      <c r="EI67" s="11">
        <f t="shared" si="197"/>
        <v>0</v>
      </c>
      <c r="EJ67" s="11">
        <f t="shared" si="197"/>
        <v>0</v>
      </c>
      <c r="EK67" s="11">
        <f t="shared" si="197"/>
        <v>0</v>
      </c>
      <c r="EL67" s="11">
        <f t="shared" si="197"/>
        <v>0</v>
      </c>
      <c r="EM67" s="11">
        <f t="shared" si="197"/>
        <v>0</v>
      </c>
      <c r="EN67" s="11">
        <f t="shared" si="197"/>
        <v>0</v>
      </c>
      <c r="EO67" s="11">
        <f t="shared" si="197"/>
        <v>0</v>
      </c>
      <c r="EP67" s="11">
        <f t="shared" si="197"/>
        <v>0</v>
      </c>
      <c r="EQ67" s="11">
        <f t="shared" si="197"/>
        <v>0</v>
      </c>
      <c r="ER67" s="11">
        <f t="shared" si="197"/>
        <v>0</v>
      </c>
      <c r="ES67" s="11">
        <f t="shared" si="197"/>
        <v>0</v>
      </c>
      <c r="ET67" s="11">
        <f t="shared" si="197"/>
        <v>0</v>
      </c>
      <c r="EU67" s="11">
        <f t="shared" si="197"/>
        <v>0</v>
      </c>
      <c r="EV67" s="11">
        <f t="shared" si="197"/>
        <v>0</v>
      </c>
      <c r="EW67" s="11">
        <f t="shared" si="197"/>
        <v>0</v>
      </c>
      <c r="EX67" s="11">
        <f t="shared" si="197"/>
        <v>0</v>
      </c>
      <c r="EY67" s="11">
        <f t="shared" si="197"/>
        <v>0</v>
      </c>
      <c r="EZ67" s="11">
        <f t="shared" si="197"/>
        <v>0</v>
      </c>
      <c r="FA67" s="11">
        <f t="shared" si="197"/>
        <v>0</v>
      </c>
      <c r="FB67" s="11">
        <f t="shared" si="197"/>
        <v>0</v>
      </c>
      <c r="FC67" s="11">
        <f t="shared" si="197"/>
        <v>0</v>
      </c>
      <c r="FD67" s="11">
        <f t="shared" si="197"/>
        <v>0</v>
      </c>
      <c r="FE67" s="11">
        <f t="shared" si="197"/>
        <v>0</v>
      </c>
      <c r="FF67" s="11">
        <f t="shared" si="197"/>
        <v>0</v>
      </c>
      <c r="FG67" s="11">
        <f t="shared" si="197"/>
        <v>0</v>
      </c>
      <c r="FH67" s="11">
        <f t="shared" si="197"/>
        <v>0</v>
      </c>
      <c r="FI67" s="11">
        <f t="shared" si="197"/>
        <v>0</v>
      </c>
      <c r="FJ67" s="11">
        <f t="shared" si="197"/>
        <v>0</v>
      </c>
      <c r="FK67" s="11">
        <f t="shared" si="197"/>
        <v>0</v>
      </c>
      <c r="FL67" s="11">
        <f t="shared" si="197"/>
        <v>0</v>
      </c>
      <c r="FM67" s="11">
        <f t="shared" si="197"/>
        <v>0</v>
      </c>
      <c r="FN67" s="11">
        <f t="shared" si="197"/>
        <v>0</v>
      </c>
      <c r="FO67" s="11">
        <f t="shared" si="197"/>
        <v>0</v>
      </c>
      <c r="FP67" s="11">
        <f t="shared" si="197"/>
        <v>0</v>
      </c>
      <c r="FQ67" s="11">
        <f t="shared" si="197"/>
        <v>0</v>
      </c>
      <c r="FR67" s="11">
        <f t="shared" si="197"/>
        <v>0</v>
      </c>
      <c r="FS67" s="11">
        <f t="shared" si="197"/>
        <v>0</v>
      </c>
      <c r="FT67" s="11">
        <f t="shared" si="197"/>
        <v>0</v>
      </c>
      <c r="FU67" s="11">
        <f t="shared" si="197"/>
        <v>0</v>
      </c>
      <c r="FV67" s="11">
        <f t="shared" si="197"/>
        <v>0</v>
      </c>
      <c r="FW67" s="11">
        <f t="shared" si="197"/>
        <v>0</v>
      </c>
      <c r="FX67" s="11">
        <f t="shared" si="197"/>
        <v>0</v>
      </c>
      <c r="FY67" s="11">
        <f t="shared" si="197"/>
        <v>0</v>
      </c>
      <c r="FZ67" s="11">
        <f t="shared" si="197"/>
        <v>0</v>
      </c>
      <c r="GA67" s="11">
        <f t="shared" si="197"/>
        <v>0</v>
      </c>
      <c r="GB67" s="11">
        <f t="shared" si="197"/>
        <v>0</v>
      </c>
      <c r="GC67" s="11">
        <f t="shared" si="197"/>
        <v>0</v>
      </c>
      <c r="GD67" s="11">
        <f t="shared" si="197"/>
        <v>0</v>
      </c>
      <c r="GE67" s="11">
        <f t="shared" si="197"/>
        <v>0</v>
      </c>
      <c r="GF67" s="11">
        <f t="shared" si="197"/>
        <v>0</v>
      </c>
      <c r="GG67" s="11">
        <f t="shared" si="197"/>
        <v>0</v>
      </c>
      <c r="GH67" s="11">
        <f t="shared" si="197"/>
        <v>0</v>
      </c>
      <c r="GI67" s="11">
        <f t="shared" si="197"/>
        <v>0</v>
      </c>
      <c r="GJ67" s="11">
        <f t="shared" si="197"/>
        <v>0</v>
      </c>
      <c r="GK67" s="11">
        <f t="shared" si="197"/>
        <v>0</v>
      </c>
      <c r="GL67" s="11">
        <f t="shared" si="197"/>
        <v>0</v>
      </c>
      <c r="GM67" s="11">
        <f t="shared" si="197"/>
        <v>0</v>
      </c>
      <c r="GN67" s="11">
        <f t="shared" ref="GN67:IY67" si="198">(GN66/12)*9</f>
        <v>0</v>
      </c>
      <c r="GO67" s="11">
        <f t="shared" si="198"/>
        <v>0</v>
      </c>
      <c r="GP67" s="11">
        <f t="shared" si="198"/>
        <v>0</v>
      </c>
      <c r="GQ67" s="11">
        <f t="shared" si="198"/>
        <v>0</v>
      </c>
      <c r="GR67" s="11">
        <f t="shared" si="198"/>
        <v>0</v>
      </c>
      <c r="GS67" s="11">
        <f t="shared" si="198"/>
        <v>0</v>
      </c>
      <c r="GT67" s="11">
        <f t="shared" si="198"/>
        <v>0</v>
      </c>
      <c r="GU67" s="11">
        <f t="shared" si="198"/>
        <v>0</v>
      </c>
      <c r="GV67" s="11">
        <f t="shared" si="198"/>
        <v>0</v>
      </c>
      <c r="GW67" s="11">
        <f t="shared" si="198"/>
        <v>0</v>
      </c>
      <c r="GX67" s="11">
        <f t="shared" si="198"/>
        <v>0</v>
      </c>
      <c r="GY67" s="11">
        <f t="shared" si="198"/>
        <v>0</v>
      </c>
      <c r="GZ67" s="11">
        <f t="shared" si="198"/>
        <v>0</v>
      </c>
      <c r="HA67" s="11">
        <f t="shared" si="198"/>
        <v>0</v>
      </c>
      <c r="HB67" s="11">
        <f t="shared" si="198"/>
        <v>0</v>
      </c>
      <c r="HC67" s="11">
        <f t="shared" si="198"/>
        <v>0</v>
      </c>
      <c r="HD67" s="11">
        <f t="shared" si="198"/>
        <v>0</v>
      </c>
      <c r="HE67" s="11">
        <f t="shared" si="198"/>
        <v>0</v>
      </c>
      <c r="HF67" s="11">
        <f t="shared" si="198"/>
        <v>0</v>
      </c>
      <c r="HG67" s="11">
        <f t="shared" si="198"/>
        <v>0</v>
      </c>
      <c r="HH67" s="11">
        <f t="shared" si="198"/>
        <v>0</v>
      </c>
      <c r="HI67" s="11">
        <f t="shared" si="198"/>
        <v>0</v>
      </c>
      <c r="HJ67" s="11">
        <f t="shared" si="198"/>
        <v>0</v>
      </c>
      <c r="HK67" s="11">
        <f t="shared" si="198"/>
        <v>0</v>
      </c>
      <c r="HL67" s="11">
        <f t="shared" si="198"/>
        <v>0</v>
      </c>
      <c r="HM67" s="11">
        <f t="shared" si="198"/>
        <v>0</v>
      </c>
      <c r="HN67" s="11">
        <f t="shared" si="198"/>
        <v>0</v>
      </c>
      <c r="HO67" s="11">
        <f t="shared" si="198"/>
        <v>0</v>
      </c>
      <c r="HP67" s="11">
        <f t="shared" si="198"/>
        <v>0</v>
      </c>
      <c r="HQ67" s="11">
        <f t="shared" si="198"/>
        <v>0</v>
      </c>
      <c r="HR67" s="11">
        <f t="shared" si="198"/>
        <v>0</v>
      </c>
      <c r="HS67" s="11">
        <f t="shared" si="198"/>
        <v>0</v>
      </c>
      <c r="HT67" s="11">
        <f t="shared" si="198"/>
        <v>0</v>
      </c>
      <c r="HU67" s="11">
        <f t="shared" si="198"/>
        <v>0</v>
      </c>
      <c r="HV67" s="11">
        <f t="shared" si="198"/>
        <v>0</v>
      </c>
      <c r="HW67" s="11">
        <f t="shared" si="198"/>
        <v>0</v>
      </c>
      <c r="HX67" s="11">
        <f t="shared" si="198"/>
        <v>0</v>
      </c>
      <c r="HY67" s="11">
        <f t="shared" si="198"/>
        <v>0</v>
      </c>
      <c r="HZ67" s="11">
        <f t="shared" si="198"/>
        <v>0</v>
      </c>
      <c r="IA67" s="11">
        <f t="shared" si="198"/>
        <v>0</v>
      </c>
      <c r="IB67" s="11">
        <f t="shared" si="198"/>
        <v>0</v>
      </c>
      <c r="IC67" s="11">
        <f t="shared" si="198"/>
        <v>0</v>
      </c>
      <c r="ID67" s="11">
        <f t="shared" si="198"/>
        <v>0</v>
      </c>
      <c r="IE67" s="11">
        <f t="shared" si="198"/>
        <v>0</v>
      </c>
      <c r="IF67" s="11">
        <f t="shared" si="198"/>
        <v>0</v>
      </c>
      <c r="IG67" s="11">
        <f t="shared" si="198"/>
        <v>0</v>
      </c>
      <c r="IH67" s="11">
        <f t="shared" si="198"/>
        <v>0</v>
      </c>
      <c r="II67" s="11">
        <f t="shared" si="198"/>
        <v>0</v>
      </c>
      <c r="IJ67" s="11">
        <f t="shared" si="198"/>
        <v>0</v>
      </c>
      <c r="IK67" s="11">
        <f t="shared" si="198"/>
        <v>0</v>
      </c>
      <c r="IL67" s="11">
        <f t="shared" si="198"/>
        <v>0</v>
      </c>
      <c r="IM67" s="11">
        <f t="shared" si="198"/>
        <v>0</v>
      </c>
      <c r="IN67" s="11">
        <f t="shared" si="198"/>
        <v>0</v>
      </c>
      <c r="IO67" s="11">
        <f t="shared" si="198"/>
        <v>0</v>
      </c>
      <c r="IP67" s="11">
        <f t="shared" si="198"/>
        <v>0</v>
      </c>
      <c r="IQ67" s="11">
        <f t="shared" si="198"/>
        <v>0</v>
      </c>
      <c r="IR67" s="11">
        <f t="shared" si="198"/>
        <v>0</v>
      </c>
      <c r="IS67" s="11">
        <f t="shared" si="198"/>
        <v>0</v>
      </c>
      <c r="IT67" s="11">
        <f t="shared" si="198"/>
        <v>0</v>
      </c>
      <c r="IU67" s="11">
        <f t="shared" si="198"/>
        <v>0</v>
      </c>
      <c r="IV67" s="11">
        <f t="shared" si="198"/>
        <v>0</v>
      </c>
      <c r="IW67" s="11">
        <f t="shared" si="198"/>
        <v>0</v>
      </c>
      <c r="IX67" s="11">
        <f t="shared" si="198"/>
        <v>0</v>
      </c>
      <c r="IY67" s="11">
        <f t="shared" si="198"/>
        <v>0</v>
      </c>
      <c r="IZ67" s="11">
        <f t="shared" ref="IZ67:LK67" si="199">(IZ66/12)*9</f>
        <v>0</v>
      </c>
      <c r="JA67" s="11">
        <f t="shared" si="199"/>
        <v>0</v>
      </c>
      <c r="JB67" s="11">
        <f t="shared" si="199"/>
        <v>0</v>
      </c>
      <c r="JC67" s="11">
        <f t="shared" si="199"/>
        <v>0</v>
      </c>
      <c r="JD67" s="11">
        <f t="shared" si="199"/>
        <v>0</v>
      </c>
      <c r="JE67" s="11">
        <f t="shared" si="199"/>
        <v>0</v>
      </c>
      <c r="JF67" s="11">
        <f t="shared" si="199"/>
        <v>0</v>
      </c>
      <c r="JG67" s="11">
        <f t="shared" si="199"/>
        <v>0</v>
      </c>
      <c r="JH67" s="11">
        <f t="shared" si="199"/>
        <v>0</v>
      </c>
      <c r="JI67" s="11">
        <f t="shared" si="199"/>
        <v>0</v>
      </c>
      <c r="JJ67" s="11">
        <f t="shared" si="199"/>
        <v>0</v>
      </c>
      <c r="JK67" s="11">
        <f t="shared" si="199"/>
        <v>0</v>
      </c>
      <c r="JL67" s="11">
        <f t="shared" si="199"/>
        <v>0</v>
      </c>
      <c r="JM67" s="11">
        <f t="shared" si="199"/>
        <v>0</v>
      </c>
      <c r="JN67" s="11">
        <f t="shared" si="199"/>
        <v>0</v>
      </c>
      <c r="JO67" s="11">
        <f t="shared" si="199"/>
        <v>0</v>
      </c>
      <c r="JP67" s="11">
        <f t="shared" si="199"/>
        <v>0</v>
      </c>
      <c r="JQ67" s="11">
        <f t="shared" si="199"/>
        <v>0</v>
      </c>
      <c r="JR67" s="11">
        <f t="shared" si="199"/>
        <v>0</v>
      </c>
      <c r="JS67" s="11">
        <f t="shared" si="199"/>
        <v>37.5</v>
      </c>
      <c r="JT67" s="11">
        <f t="shared" si="199"/>
        <v>0</v>
      </c>
      <c r="JU67" s="11">
        <f t="shared" si="199"/>
        <v>75</v>
      </c>
      <c r="JV67" s="11">
        <f t="shared" si="199"/>
        <v>6000</v>
      </c>
      <c r="JW67" s="11">
        <f t="shared" si="199"/>
        <v>0</v>
      </c>
      <c r="JX67" s="11">
        <f t="shared" si="199"/>
        <v>45</v>
      </c>
      <c r="JY67" s="11">
        <f t="shared" si="199"/>
        <v>0</v>
      </c>
      <c r="JZ67" s="11">
        <f t="shared" si="199"/>
        <v>0</v>
      </c>
      <c r="KA67" s="11">
        <f t="shared" si="199"/>
        <v>0</v>
      </c>
      <c r="KB67" s="11">
        <f t="shared" si="199"/>
        <v>0</v>
      </c>
      <c r="KC67" s="11">
        <f t="shared" si="199"/>
        <v>0</v>
      </c>
      <c r="KD67" s="11">
        <f t="shared" si="199"/>
        <v>0</v>
      </c>
      <c r="KE67" s="11">
        <f t="shared" si="199"/>
        <v>0</v>
      </c>
      <c r="KF67" s="11">
        <f t="shared" si="199"/>
        <v>75</v>
      </c>
      <c r="KG67" s="11">
        <f t="shared" si="199"/>
        <v>375</v>
      </c>
      <c r="KH67" s="11">
        <f t="shared" si="199"/>
        <v>0</v>
      </c>
      <c r="KI67" s="11">
        <f t="shared" si="199"/>
        <v>1875</v>
      </c>
      <c r="KJ67" s="11">
        <f t="shared" si="199"/>
        <v>0</v>
      </c>
      <c r="KK67" s="11">
        <f t="shared" si="199"/>
        <v>75</v>
      </c>
      <c r="KL67" s="11">
        <f t="shared" si="199"/>
        <v>0</v>
      </c>
      <c r="KM67" s="11">
        <f t="shared" si="199"/>
        <v>7.5</v>
      </c>
      <c r="KN67" s="11">
        <f t="shared" si="199"/>
        <v>0</v>
      </c>
      <c r="KO67" s="11">
        <f t="shared" si="199"/>
        <v>37.5</v>
      </c>
      <c r="KP67" s="11">
        <f t="shared" si="199"/>
        <v>0</v>
      </c>
      <c r="KQ67" s="11">
        <f t="shared" si="199"/>
        <v>375</v>
      </c>
      <c r="KR67" s="11">
        <f t="shared" si="199"/>
        <v>0</v>
      </c>
      <c r="KS67" s="11">
        <f t="shared" si="199"/>
        <v>0</v>
      </c>
      <c r="KT67" s="11">
        <f t="shared" si="199"/>
        <v>0</v>
      </c>
      <c r="KU67" s="11">
        <f t="shared" si="199"/>
        <v>3.75</v>
      </c>
      <c r="KV67" s="11">
        <f t="shared" si="199"/>
        <v>0</v>
      </c>
      <c r="KW67" s="11">
        <f t="shared" si="199"/>
        <v>0</v>
      </c>
      <c r="KX67" s="11">
        <f t="shared" si="199"/>
        <v>0</v>
      </c>
      <c r="KY67" s="11">
        <f t="shared" si="199"/>
        <v>0</v>
      </c>
      <c r="KZ67" s="11">
        <f t="shared" si="199"/>
        <v>225</v>
      </c>
      <c r="LA67" s="11">
        <f t="shared" si="199"/>
        <v>0</v>
      </c>
      <c r="LB67" s="11">
        <f t="shared" si="199"/>
        <v>0</v>
      </c>
      <c r="LC67" s="11">
        <f t="shared" si="199"/>
        <v>150</v>
      </c>
      <c r="LD67" s="11">
        <f t="shared" si="199"/>
        <v>0</v>
      </c>
      <c r="LE67" s="11">
        <f t="shared" si="199"/>
        <v>0</v>
      </c>
      <c r="LF67" s="11">
        <f t="shared" si="199"/>
        <v>0</v>
      </c>
      <c r="LG67" s="11">
        <f t="shared" si="199"/>
        <v>150</v>
      </c>
      <c r="LH67" s="11">
        <f t="shared" si="199"/>
        <v>0</v>
      </c>
      <c r="LI67" s="11">
        <f t="shared" si="199"/>
        <v>15</v>
      </c>
      <c r="LJ67" s="11">
        <f t="shared" si="199"/>
        <v>7.5</v>
      </c>
      <c r="LK67" s="11">
        <f t="shared" si="199"/>
        <v>0</v>
      </c>
      <c r="LL67" s="11">
        <f t="shared" ref="LL67:MG67" si="200">(LL66/12)*9</f>
        <v>0</v>
      </c>
      <c r="LM67" s="11">
        <f t="shared" si="200"/>
        <v>0</v>
      </c>
      <c r="LN67" s="11">
        <f t="shared" si="200"/>
        <v>0</v>
      </c>
      <c r="LO67" s="11">
        <f t="shared" si="200"/>
        <v>0</v>
      </c>
      <c r="LP67" s="11">
        <f t="shared" si="200"/>
        <v>0</v>
      </c>
      <c r="LQ67" s="11">
        <f t="shared" si="200"/>
        <v>0</v>
      </c>
      <c r="LR67" s="11">
        <f t="shared" si="200"/>
        <v>0</v>
      </c>
      <c r="LS67" s="11">
        <f t="shared" si="200"/>
        <v>0</v>
      </c>
      <c r="LT67" s="11">
        <f t="shared" si="200"/>
        <v>0</v>
      </c>
      <c r="LU67" s="11">
        <f t="shared" si="200"/>
        <v>0</v>
      </c>
      <c r="LV67" s="11">
        <f t="shared" si="200"/>
        <v>0</v>
      </c>
      <c r="LW67" s="11">
        <f t="shared" si="200"/>
        <v>0</v>
      </c>
      <c r="LX67" s="11">
        <f t="shared" si="200"/>
        <v>0</v>
      </c>
      <c r="LY67" s="11">
        <f t="shared" si="200"/>
        <v>15</v>
      </c>
      <c r="LZ67" s="11">
        <f t="shared" si="200"/>
        <v>0</v>
      </c>
      <c r="MA67" s="11">
        <f t="shared" si="200"/>
        <v>52.5</v>
      </c>
      <c r="MB67" s="11">
        <f t="shared" si="200"/>
        <v>0</v>
      </c>
      <c r="MC67" s="11">
        <f t="shared" si="200"/>
        <v>0</v>
      </c>
      <c r="MD67" s="11">
        <f t="shared" si="200"/>
        <v>0</v>
      </c>
      <c r="ME67" s="11">
        <f t="shared" si="200"/>
        <v>0</v>
      </c>
      <c r="MF67" s="11">
        <f t="shared" si="200"/>
        <v>0</v>
      </c>
      <c r="MG67" s="11">
        <f t="shared" si="200"/>
        <v>0</v>
      </c>
      <c r="MH67" s="11">
        <f t="shared" si="6"/>
        <v>9596.25</v>
      </c>
    </row>
    <row r="68" spans="1:346" ht="24.95" hidden="1" customHeight="1" x14ac:dyDescent="0.25">
      <c r="A68" s="14">
        <v>33.700000000000003</v>
      </c>
      <c r="B68" s="1" t="s">
        <v>377</v>
      </c>
      <c r="C68" s="10">
        <v>350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>
        <v>150</v>
      </c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>
        <v>0</v>
      </c>
      <c r="DO68" s="10"/>
      <c r="DP68" s="10"/>
      <c r="DQ68" s="10">
        <v>200</v>
      </c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>
        <v>300</v>
      </c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>
        <v>500</v>
      </c>
      <c r="EW68" s="10"/>
      <c r="EX68" s="10"/>
      <c r="EY68" s="10"/>
      <c r="EZ68" s="10"/>
      <c r="FA68" s="10"/>
      <c r="FB68" s="10"/>
      <c r="FC68" s="10"/>
      <c r="FD68" s="10"/>
      <c r="FE68" s="10"/>
      <c r="FF68" s="10">
        <v>100</v>
      </c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>
        <v>0</v>
      </c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>
        <v>500</v>
      </c>
      <c r="HF68" s="10"/>
      <c r="HG68" s="10">
        <v>0</v>
      </c>
      <c r="HH68" s="10"/>
      <c r="HI68" s="10"/>
      <c r="HJ68" s="10">
        <v>300</v>
      </c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>
        <v>0</v>
      </c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>
        <v>500</v>
      </c>
      <c r="JW68" s="10">
        <v>400</v>
      </c>
      <c r="JX68" s="10">
        <v>12000</v>
      </c>
      <c r="JY68" s="10"/>
      <c r="JZ68" s="10"/>
      <c r="KA68" s="10">
        <v>0</v>
      </c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>
        <v>50</v>
      </c>
      <c r="KO68" s="10">
        <v>200</v>
      </c>
      <c r="KP68" s="10">
        <v>100</v>
      </c>
      <c r="KQ68" s="10"/>
      <c r="KR68" s="10">
        <v>10</v>
      </c>
      <c r="KS68" s="10"/>
      <c r="KT68" s="10"/>
      <c r="KU68" s="10">
        <v>400</v>
      </c>
      <c r="KV68" s="10"/>
      <c r="KW68" s="10"/>
      <c r="KX68" s="10"/>
      <c r="KY68" s="10"/>
      <c r="KZ68" s="10">
        <v>500</v>
      </c>
      <c r="LA68" s="10"/>
      <c r="LB68" s="10">
        <v>100</v>
      </c>
      <c r="LC68" s="10">
        <v>650</v>
      </c>
      <c r="LD68" s="10"/>
      <c r="LE68" s="10">
        <v>10</v>
      </c>
      <c r="LF68" s="10">
        <v>50</v>
      </c>
      <c r="LG68" s="10"/>
      <c r="LH68" s="10"/>
      <c r="LI68" s="10"/>
      <c r="LJ68" s="10">
        <v>40</v>
      </c>
      <c r="LK68" s="10"/>
      <c r="LL68" s="10"/>
      <c r="LM68" s="10">
        <v>200</v>
      </c>
      <c r="LN68" s="10"/>
      <c r="LO68" s="10"/>
      <c r="LP68" s="10"/>
      <c r="LQ68" s="10"/>
      <c r="LR68" s="10">
        <v>30</v>
      </c>
      <c r="LS68" s="10"/>
      <c r="LT68" s="10">
        <v>25</v>
      </c>
      <c r="LU68" s="10"/>
      <c r="LV68" s="10">
        <v>0</v>
      </c>
      <c r="LW68" s="10"/>
      <c r="LX68" s="10"/>
      <c r="LY68" s="10">
        <v>150</v>
      </c>
      <c r="LZ68" s="10"/>
      <c r="MA68" s="10">
        <v>20</v>
      </c>
      <c r="MB68" s="10"/>
      <c r="MC68" s="10">
        <v>10</v>
      </c>
      <c r="MD68" s="10"/>
      <c r="ME68" s="10"/>
      <c r="MF68" s="10"/>
      <c r="MG68" s="10"/>
      <c r="MH68" s="10">
        <f t="shared" ref="MH68:MH81" si="201">SUM(C68:MG68)</f>
        <v>17845</v>
      </c>
    </row>
    <row r="69" spans="1:346" s="7" customFormat="1" ht="24.95" hidden="1" customHeight="1" x14ac:dyDescent="0.25">
      <c r="A69" s="13">
        <v>34.200000000000003</v>
      </c>
      <c r="B69" s="6" t="s">
        <v>377</v>
      </c>
      <c r="C69" s="11">
        <f>(C68/12)*9</f>
        <v>262.5</v>
      </c>
      <c r="D69" s="11">
        <f t="shared" ref="D69:BO69" si="202">(D68/12)*9</f>
        <v>0</v>
      </c>
      <c r="E69" s="11">
        <f t="shared" si="202"/>
        <v>0</v>
      </c>
      <c r="F69" s="11">
        <f t="shared" si="202"/>
        <v>0</v>
      </c>
      <c r="G69" s="11">
        <f t="shared" si="202"/>
        <v>0</v>
      </c>
      <c r="H69" s="11">
        <f t="shared" si="202"/>
        <v>0</v>
      </c>
      <c r="I69" s="11">
        <f t="shared" si="202"/>
        <v>0</v>
      </c>
      <c r="J69" s="11">
        <f t="shared" si="202"/>
        <v>0</v>
      </c>
      <c r="K69" s="11">
        <f t="shared" si="202"/>
        <v>0</v>
      </c>
      <c r="L69" s="11">
        <f t="shared" si="202"/>
        <v>0</v>
      </c>
      <c r="M69" s="11">
        <f t="shared" si="202"/>
        <v>0</v>
      </c>
      <c r="N69" s="11">
        <f t="shared" si="202"/>
        <v>0</v>
      </c>
      <c r="O69" s="11">
        <f t="shared" si="202"/>
        <v>0</v>
      </c>
      <c r="P69" s="11">
        <f t="shared" si="202"/>
        <v>0</v>
      </c>
      <c r="Q69" s="11">
        <f t="shared" si="202"/>
        <v>0</v>
      </c>
      <c r="R69" s="11">
        <f t="shared" si="202"/>
        <v>0</v>
      </c>
      <c r="S69" s="11">
        <f t="shared" si="202"/>
        <v>0</v>
      </c>
      <c r="T69" s="11">
        <f t="shared" si="202"/>
        <v>0</v>
      </c>
      <c r="U69" s="11">
        <f t="shared" si="202"/>
        <v>0</v>
      </c>
      <c r="V69" s="11">
        <f t="shared" si="202"/>
        <v>0</v>
      </c>
      <c r="W69" s="11">
        <f t="shared" si="202"/>
        <v>0</v>
      </c>
      <c r="X69" s="11">
        <f t="shared" si="202"/>
        <v>0</v>
      </c>
      <c r="Y69" s="11">
        <f t="shared" si="202"/>
        <v>0</v>
      </c>
      <c r="Z69" s="11">
        <f t="shared" si="202"/>
        <v>0</v>
      </c>
      <c r="AA69" s="11">
        <f t="shared" si="202"/>
        <v>0</v>
      </c>
      <c r="AB69" s="11">
        <f t="shared" si="202"/>
        <v>0</v>
      </c>
      <c r="AC69" s="11">
        <f t="shared" si="202"/>
        <v>0</v>
      </c>
      <c r="AD69" s="11">
        <f t="shared" si="202"/>
        <v>0</v>
      </c>
      <c r="AE69" s="11">
        <f t="shared" si="202"/>
        <v>0</v>
      </c>
      <c r="AF69" s="11">
        <f t="shared" si="202"/>
        <v>0</v>
      </c>
      <c r="AG69" s="11">
        <f t="shared" si="202"/>
        <v>0</v>
      </c>
      <c r="AH69" s="11">
        <f t="shared" si="202"/>
        <v>0</v>
      </c>
      <c r="AI69" s="11">
        <f t="shared" si="202"/>
        <v>0</v>
      </c>
      <c r="AJ69" s="11">
        <f t="shared" si="202"/>
        <v>0</v>
      </c>
      <c r="AK69" s="11">
        <f t="shared" si="202"/>
        <v>0</v>
      </c>
      <c r="AL69" s="11">
        <f t="shared" si="202"/>
        <v>0</v>
      </c>
      <c r="AM69" s="11">
        <f t="shared" si="202"/>
        <v>0</v>
      </c>
      <c r="AN69" s="11">
        <f t="shared" si="202"/>
        <v>0</v>
      </c>
      <c r="AO69" s="11">
        <f t="shared" si="202"/>
        <v>0</v>
      </c>
      <c r="AP69" s="11">
        <f t="shared" si="202"/>
        <v>0</v>
      </c>
      <c r="AQ69" s="11">
        <f t="shared" si="202"/>
        <v>0</v>
      </c>
      <c r="AR69" s="11">
        <f t="shared" si="202"/>
        <v>0</v>
      </c>
      <c r="AS69" s="11">
        <f t="shared" si="202"/>
        <v>0</v>
      </c>
      <c r="AT69" s="11">
        <f t="shared" si="202"/>
        <v>0</v>
      </c>
      <c r="AU69" s="11">
        <f t="shared" si="202"/>
        <v>0</v>
      </c>
      <c r="AV69" s="11">
        <f t="shared" si="202"/>
        <v>0</v>
      </c>
      <c r="AW69" s="11">
        <f t="shared" si="202"/>
        <v>0</v>
      </c>
      <c r="AX69" s="11">
        <f t="shared" si="202"/>
        <v>0</v>
      </c>
      <c r="AY69" s="11">
        <f t="shared" si="202"/>
        <v>0</v>
      </c>
      <c r="AZ69" s="11">
        <f t="shared" si="202"/>
        <v>0</v>
      </c>
      <c r="BA69" s="11">
        <f t="shared" si="202"/>
        <v>0</v>
      </c>
      <c r="BB69" s="11">
        <f t="shared" si="202"/>
        <v>0</v>
      </c>
      <c r="BC69" s="11">
        <f t="shared" si="202"/>
        <v>0</v>
      </c>
      <c r="BD69" s="11">
        <f t="shared" si="202"/>
        <v>0</v>
      </c>
      <c r="BE69" s="11">
        <f t="shared" si="202"/>
        <v>0</v>
      </c>
      <c r="BF69" s="11">
        <f t="shared" si="202"/>
        <v>0</v>
      </c>
      <c r="BG69" s="11">
        <f t="shared" si="202"/>
        <v>0</v>
      </c>
      <c r="BH69" s="11">
        <f t="shared" si="202"/>
        <v>0</v>
      </c>
      <c r="BI69" s="11">
        <f t="shared" si="202"/>
        <v>0</v>
      </c>
      <c r="BJ69" s="11">
        <f t="shared" si="202"/>
        <v>0</v>
      </c>
      <c r="BK69" s="11">
        <f t="shared" si="202"/>
        <v>0</v>
      </c>
      <c r="BL69" s="11">
        <f t="shared" si="202"/>
        <v>0</v>
      </c>
      <c r="BM69" s="11">
        <f t="shared" si="202"/>
        <v>0</v>
      </c>
      <c r="BN69" s="11">
        <f t="shared" si="202"/>
        <v>0</v>
      </c>
      <c r="BO69" s="11">
        <f t="shared" si="202"/>
        <v>0</v>
      </c>
      <c r="BP69" s="11">
        <f t="shared" ref="BP69:EA69" si="203">(BP68/12)*9</f>
        <v>0</v>
      </c>
      <c r="BQ69" s="11">
        <f t="shared" si="203"/>
        <v>0</v>
      </c>
      <c r="BR69" s="11">
        <f t="shared" si="203"/>
        <v>0</v>
      </c>
      <c r="BS69" s="11">
        <f t="shared" si="203"/>
        <v>0</v>
      </c>
      <c r="BT69" s="11">
        <f t="shared" si="203"/>
        <v>0</v>
      </c>
      <c r="BU69" s="11">
        <f t="shared" si="203"/>
        <v>0</v>
      </c>
      <c r="BV69" s="11">
        <f t="shared" si="203"/>
        <v>0</v>
      </c>
      <c r="BW69" s="11">
        <f t="shared" si="203"/>
        <v>0</v>
      </c>
      <c r="BX69" s="11">
        <f t="shared" si="203"/>
        <v>0</v>
      </c>
      <c r="BY69" s="11">
        <f t="shared" si="203"/>
        <v>0</v>
      </c>
      <c r="BZ69" s="11">
        <f t="shared" si="203"/>
        <v>0</v>
      </c>
      <c r="CA69" s="11">
        <f t="shared" si="203"/>
        <v>0</v>
      </c>
      <c r="CB69" s="11">
        <f t="shared" si="203"/>
        <v>0</v>
      </c>
      <c r="CC69" s="11">
        <f t="shared" si="203"/>
        <v>0</v>
      </c>
      <c r="CD69" s="11">
        <f t="shared" si="203"/>
        <v>0</v>
      </c>
      <c r="CE69" s="11">
        <f t="shared" si="203"/>
        <v>0</v>
      </c>
      <c r="CF69" s="11">
        <f t="shared" si="203"/>
        <v>0</v>
      </c>
      <c r="CG69" s="11">
        <f t="shared" si="203"/>
        <v>0</v>
      </c>
      <c r="CH69" s="11">
        <f t="shared" si="203"/>
        <v>0</v>
      </c>
      <c r="CI69" s="11">
        <f t="shared" si="203"/>
        <v>0</v>
      </c>
      <c r="CJ69" s="11">
        <f t="shared" si="203"/>
        <v>0</v>
      </c>
      <c r="CK69" s="11">
        <f t="shared" si="203"/>
        <v>0</v>
      </c>
      <c r="CL69" s="11">
        <f t="shared" si="203"/>
        <v>112.5</v>
      </c>
      <c r="CM69" s="11">
        <f t="shared" si="203"/>
        <v>0</v>
      </c>
      <c r="CN69" s="11">
        <f t="shared" si="203"/>
        <v>0</v>
      </c>
      <c r="CO69" s="11">
        <f t="shared" si="203"/>
        <v>0</v>
      </c>
      <c r="CP69" s="11">
        <f t="shared" si="203"/>
        <v>0</v>
      </c>
      <c r="CQ69" s="11">
        <f t="shared" si="203"/>
        <v>0</v>
      </c>
      <c r="CR69" s="11">
        <f t="shared" si="203"/>
        <v>0</v>
      </c>
      <c r="CS69" s="11">
        <f t="shared" si="203"/>
        <v>0</v>
      </c>
      <c r="CT69" s="11">
        <f t="shared" si="203"/>
        <v>0</v>
      </c>
      <c r="CU69" s="11">
        <f t="shared" si="203"/>
        <v>0</v>
      </c>
      <c r="CV69" s="11">
        <f t="shared" si="203"/>
        <v>0</v>
      </c>
      <c r="CW69" s="11">
        <f t="shared" si="203"/>
        <v>0</v>
      </c>
      <c r="CX69" s="11">
        <f t="shared" si="203"/>
        <v>0</v>
      </c>
      <c r="CY69" s="11">
        <f t="shared" si="203"/>
        <v>0</v>
      </c>
      <c r="CZ69" s="11">
        <f t="shared" si="203"/>
        <v>0</v>
      </c>
      <c r="DA69" s="11">
        <f t="shared" si="203"/>
        <v>0</v>
      </c>
      <c r="DB69" s="11">
        <f t="shared" si="203"/>
        <v>0</v>
      </c>
      <c r="DC69" s="11">
        <f t="shared" si="203"/>
        <v>0</v>
      </c>
      <c r="DD69" s="11">
        <f t="shared" si="203"/>
        <v>0</v>
      </c>
      <c r="DE69" s="11">
        <f t="shared" si="203"/>
        <v>0</v>
      </c>
      <c r="DF69" s="11">
        <f t="shared" si="203"/>
        <v>0</v>
      </c>
      <c r="DG69" s="11">
        <f t="shared" si="203"/>
        <v>0</v>
      </c>
      <c r="DH69" s="11">
        <f t="shared" si="203"/>
        <v>0</v>
      </c>
      <c r="DI69" s="11">
        <f t="shared" si="203"/>
        <v>0</v>
      </c>
      <c r="DJ69" s="11">
        <f t="shared" si="203"/>
        <v>0</v>
      </c>
      <c r="DK69" s="11">
        <f t="shared" si="203"/>
        <v>0</v>
      </c>
      <c r="DL69" s="11">
        <f t="shared" si="203"/>
        <v>0</v>
      </c>
      <c r="DM69" s="11">
        <f t="shared" si="203"/>
        <v>0</v>
      </c>
      <c r="DN69" s="11">
        <f t="shared" si="203"/>
        <v>0</v>
      </c>
      <c r="DO69" s="11">
        <f t="shared" si="203"/>
        <v>0</v>
      </c>
      <c r="DP69" s="11">
        <f t="shared" si="203"/>
        <v>0</v>
      </c>
      <c r="DQ69" s="11">
        <f t="shared" si="203"/>
        <v>150</v>
      </c>
      <c r="DR69" s="11">
        <f t="shared" si="203"/>
        <v>0</v>
      </c>
      <c r="DS69" s="11">
        <f t="shared" si="203"/>
        <v>0</v>
      </c>
      <c r="DT69" s="11">
        <f t="shared" si="203"/>
        <v>0</v>
      </c>
      <c r="DU69" s="11">
        <f t="shared" si="203"/>
        <v>0</v>
      </c>
      <c r="DV69" s="11">
        <f t="shared" si="203"/>
        <v>0</v>
      </c>
      <c r="DW69" s="11">
        <f t="shared" si="203"/>
        <v>0</v>
      </c>
      <c r="DX69" s="11">
        <f t="shared" si="203"/>
        <v>0</v>
      </c>
      <c r="DY69" s="11">
        <f t="shared" si="203"/>
        <v>0</v>
      </c>
      <c r="DZ69" s="11">
        <f t="shared" si="203"/>
        <v>0</v>
      </c>
      <c r="EA69" s="11">
        <f t="shared" si="203"/>
        <v>0</v>
      </c>
      <c r="EB69" s="11">
        <f t="shared" ref="EB69:GM69" si="204">(EB68/12)*9</f>
        <v>0</v>
      </c>
      <c r="EC69" s="11">
        <f t="shared" si="204"/>
        <v>0</v>
      </c>
      <c r="ED69" s="11">
        <f t="shared" si="204"/>
        <v>0</v>
      </c>
      <c r="EE69" s="11">
        <f t="shared" si="204"/>
        <v>0</v>
      </c>
      <c r="EF69" s="11">
        <f t="shared" si="204"/>
        <v>0</v>
      </c>
      <c r="EG69" s="11">
        <f t="shared" si="204"/>
        <v>0</v>
      </c>
      <c r="EH69" s="11">
        <f t="shared" si="204"/>
        <v>0</v>
      </c>
      <c r="EI69" s="11">
        <f t="shared" si="204"/>
        <v>0</v>
      </c>
      <c r="EJ69" s="11">
        <f t="shared" si="204"/>
        <v>0</v>
      </c>
      <c r="EK69" s="11">
        <f t="shared" si="204"/>
        <v>225</v>
      </c>
      <c r="EL69" s="11">
        <f t="shared" si="204"/>
        <v>0</v>
      </c>
      <c r="EM69" s="11">
        <f t="shared" si="204"/>
        <v>0</v>
      </c>
      <c r="EN69" s="11">
        <f t="shared" si="204"/>
        <v>0</v>
      </c>
      <c r="EO69" s="11">
        <f t="shared" si="204"/>
        <v>0</v>
      </c>
      <c r="EP69" s="11">
        <f t="shared" si="204"/>
        <v>0</v>
      </c>
      <c r="EQ69" s="11">
        <f t="shared" si="204"/>
        <v>0</v>
      </c>
      <c r="ER69" s="11">
        <f t="shared" si="204"/>
        <v>0</v>
      </c>
      <c r="ES69" s="11">
        <f t="shared" si="204"/>
        <v>0</v>
      </c>
      <c r="ET69" s="11">
        <f t="shared" si="204"/>
        <v>0</v>
      </c>
      <c r="EU69" s="11">
        <f t="shared" si="204"/>
        <v>0</v>
      </c>
      <c r="EV69" s="11">
        <f t="shared" si="204"/>
        <v>375</v>
      </c>
      <c r="EW69" s="11">
        <f t="shared" si="204"/>
        <v>0</v>
      </c>
      <c r="EX69" s="11">
        <f t="shared" si="204"/>
        <v>0</v>
      </c>
      <c r="EY69" s="11">
        <f t="shared" si="204"/>
        <v>0</v>
      </c>
      <c r="EZ69" s="11">
        <f t="shared" si="204"/>
        <v>0</v>
      </c>
      <c r="FA69" s="11">
        <f t="shared" si="204"/>
        <v>0</v>
      </c>
      <c r="FB69" s="11">
        <f t="shared" si="204"/>
        <v>0</v>
      </c>
      <c r="FC69" s="11">
        <f t="shared" si="204"/>
        <v>0</v>
      </c>
      <c r="FD69" s="11">
        <f t="shared" si="204"/>
        <v>0</v>
      </c>
      <c r="FE69" s="11">
        <f t="shared" si="204"/>
        <v>0</v>
      </c>
      <c r="FF69" s="11">
        <f t="shared" si="204"/>
        <v>75</v>
      </c>
      <c r="FG69" s="11">
        <f t="shared" si="204"/>
        <v>0</v>
      </c>
      <c r="FH69" s="11">
        <f t="shared" si="204"/>
        <v>0</v>
      </c>
      <c r="FI69" s="11">
        <f t="shared" si="204"/>
        <v>0</v>
      </c>
      <c r="FJ69" s="11">
        <f t="shared" si="204"/>
        <v>0</v>
      </c>
      <c r="FK69" s="11">
        <f t="shared" si="204"/>
        <v>0</v>
      </c>
      <c r="FL69" s="11">
        <f t="shared" si="204"/>
        <v>0</v>
      </c>
      <c r="FM69" s="11">
        <f t="shared" si="204"/>
        <v>0</v>
      </c>
      <c r="FN69" s="11">
        <f t="shared" si="204"/>
        <v>0</v>
      </c>
      <c r="FO69" s="11">
        <f t="shared" si="204"/>
        <v>0</v>
      </c>
      <c r="FP69" s="11">
        <f t="shared" si="204"/>
        <v>0</v>
      </c>
      <c r="FQ69" s="11">
        <f t="shared" si="204"/>
        <v>0</v>
      </c>
      <c r="FR69" s="11">
        <f t="shared" si="204"/>
        <v>0</v>
      </c>
      <c r="FS69" s="11">
        <f t="shared" si="204"/>
        <v>0</v>
      </c>
      <c r="FT69" s="11">
        <f t="shared" si="204"/>
        <v>0</v>
      </c>
      <c r="FU69" s="11">
        <f t="shared" si="204"/>
        <v>0</v>
      </c>
      <c r="FV69" s="11">
        <f t="shared" si="204"/>
        <v>0</v>
      </c>
      <c r="FW69" s="11">
        <f t="shared" si="204"/>
        <v>0</v>
      </c>
      <c r="FX69" s="11">
        <f t="shared" si="204"/>
        <v>0</v>
      </c>
      <c r="FY69" s="11">
        <f t="shared" si="204"/>
        <v>0</v>
      </c>
      <c r="FZ69" s="11">
        <f t="shared" si="204"/>
        <v>0</v>
      </c>
      <c r="GA69" s="11">
        <f t="shared" si="204"/>
        <v>0</v>
      </c>
      <c r="GB69" s="11">
        <f t="shared" si="204"/>
        <v>0</v>
      </c>
      <c r="GC69" s="11">
        <f t="shared" si="204"/>
        <v>0</v>
      </c>
      <c r="GD69" s="11">
        <f t="shared" si="204"/>
        <v>0</v>
      </c>
      <c r="GE69" s="11">
        <f t="shared" si="204"/>
        <v>0</v>
      </c>
      <c r="GF69" s="11">
        <f t="shared" si="204"/>
        <v>0</v>
      </c>
      <c r="GG69" s="11">
        <f t="shared" si="204"/>
        <v>0</v>
      </c>
      <c r="GH69" s="11">
        <f t="shared" si="204"/>
        <v>0</v>
      </c>
      <c r="GI69" s="11">
        <f t="shared" si="204"/>
        <v>0</v>
      </c>
      <c r="GJ69" s="11">
        <f t="shared" si="204"/>
        <v>0</v>
      </c>
      <c r="GK69" s="11">
        <f t="shared" si="204"/>
        <v>0</v>
      </c>
      <c r="GL69" s="11">
        <f t="shared" si="204"/>
        <v>0</v>
      </c>
      <c r="GM69" s="11">
        <f t="shared" si="204"/>
        <v>0</v>
      </c>
      <c r="GN69" s="11">
        <f t="shared" ref="GN69:IY69" si="205">(GN68/12)*9</f>
        <v>0</v>
      </c>
      <c r="GO69" s="11">
        <f t="shared" si="205"/>
        <v>0</v>
      </c>
      <c r="GP69" s="11">
        <f t="shared" si="205"/>
        <v>0</v>
      </c>
      <c r="GQ69" s="11">
        <f t="shared" si="205"/>
        <v>0</v>
      </c>
      <c r="GR69" s="11">
        <f t="shared" si="205"/>
        <v>0</v>
      </c>
      <c r="GS69" s="11">
        <f t="shared" si="205"/>
        <v>0</v>
      </c>
      <c r="GT69" s="11">
        <f t="shared" si="205"/>
        <v>0</v>
      </c>
      <c r="GU69" s="11">
        <f t="shared" si="205"/>
        <v>0</v>
      </c>
      <c r="GV69" s="11">
        <f t="shared" si="205"/>
        <v>0</v>
      </c>
      <c r="GW69" s="11">
        <f t="shared" si="205"/>
        <v>0</v>
      </c>
      <c r="GX69" s="11">
        <f t="shared" si="205"/>
        <v>0</v>
      </c>
      <c r="GY69" s="11">
        <f t="shared" si="205"/>
        <v>0</v>
      </c>
      <c r="GZ69" s="11">
        <f t="shared" si="205"/>
        <v>0</v>
      </c>
      <c r="HA69" s="11">
        <f t="shared" si="205"/>
        <v>0</v>
      </c>
      <c r="HB69" s="11">
        <f t="shared" si="205"/>
        <v>0</v>
      </c>
      <c r="HC69" s="11">
        <f t="shared" si="205"/>
        <v>0</v>
      </c>
      <c r="HD69" s="11">
        <f t="shared" si="205"/>
        <v>0</v>
      </c>
      <c r="HE69" s="11">
        <f t="shared" si="205"/>
        <v>375</v>
      </c>
      <c r="HF69" s="11">
        <f t="shared" si="205"/>
        <v>0</v>
      </c>
      <c r="HG69" s="11">
        <f t="shared" si="205"/>
        <v>0</v>
      </c>
      <c r="HH69" s="11">
        <f t="shared" si="205"/>
        <v>0</v>
      </c>
      <c r="HI69" s="11">
        <f t="shared" si="205"/>
        <v>0</v>
      </c>
      <c r="HJ69" s="11">
        <f t="shared" si="205"/>
        <v>225</v>
      </c>
      <c r="HK69" s="11">
        <f t="shared" si="205"/>
        <v>0</v>
      </c>
      <c r="HL69" s="11">
        <f t="shared" si="205"/>
        <v>0</v>
      </c>
      <c r="HM69" s="11">
        <f t="shared" si="205"/>
        <v>0</v>
      </c>
      <c r="HN69" s="11">
        <f t="shared" si="205"/>
        <v>0</v>
      </c>
      <c r="HO69" s="11">
        <f t="shared" si="205"/>
        <v>0</v>
      </c>
      <c r="HP69" s="11">
        <f t="shared" si="205"/>
        <v>0</v>
      </c>
      <c r="HQ69" s="11">
        <f t="shared" si="205"/>
        <v>0</v>
      </c>
      <c r="HR69" s="11">
        <f t="shared" si="205"/>
        <v>0</v>
      </c>
      <c r="HS69" s="11">
        <f t="shared" si="205"/>
        <v>0</v>
      </c>
      <c r="HT69" s="11">
        <f t="shared" si="205"/>
        <v>0</v>
      </c>
      <c r="HU69" s="11">
        <f t="shared" si="205"/>
        <v>0</v>
      </c>
      <c r="HV69" s="11">
        <f t="shared" si="205"/>
        <v>0</v>
      </c>
      <c r="HW69" s="11">
        <f t="shared" si="205"/>
        <v>0</v>
      </c>
      <c r="HX69" s="11">
        <f t="shared" si="205"/>
        <v>0</v>
      </c>
      <c r="HY69" s="11">
        <f t="shared" si="205"/>
        <v>0</v>
      </c>
      <c r="HZ69" s="11">
        <f t="shared" si="205"/>
        <v>0</v>
      </c>
      <c r="IA69" s="11">
        <f t="shared" si="205"/>
        <v>0</v>
      </c>
      <c r="IB69" s="11">
        <f t="shared" si="205"/>
        <v>0</v>
      </c>
      <c r="IC69" s="11">
        <f t="shared" si="205"/>
        <v>0</v>
      </c>
      <c r="ID69" s="11">
        <f t="shared" si="205"/>
        <v>0</v>
      </c>
      <c r="IE69" s="11">
        <f t="shared" si="205"/>
        <v>0</v>
      </c>
      <c r="IF69" s="11">
        <f t="shared" si="205"/>
        <v>0</v>
      </c>
      <c r="IG69" s="11">
        <f t="shared" si="205"/>
        <v>0</v>
      </c>
      <c r="IH69" s="11">
        <f t="shared" si="205"/>
        <v>0</v>
      </c>
      <c r="II69" s="11">
        <f t="shared" si="205"/>
        <v>0</v>
      </c>
      <c r="IJ69" s="11">
        <f t="shared" si="205"/>
        <v>0</v>
      </c>
      <c r="IK69" s="11">
        <f t="shared" si="205"/>
        <v>0</v>
      </c>
      <c r="IL69" s="11">
        <f t="shared" si="205"/>
        <v>0</v>
      </c>
      <c r="IM69" s="11">
        <f t="shared" si="205"/>
        <v>0</v>
      </c>
      <c r="IN69" s="11">
        <f t="shared" si="205"/>
        <v>0</v>
      </c>
      <c r="IO69" s="11">
        <f t="shared" si="205"/>
        <v>0</v>
      </c>
      <c r="IP69" s="11">
        <f t="shared" si="205"/>
        <v>0</v>
      </c>
      <c r="IQ69" s="11">
        <f t="shared" si="205"/>
        <v>0</v>
      </c>
      <c r="IR69" s="11">
        <f t="shared" si="205"/>
        <v>0</v>
      </c>
      <c r="IS69" s="11">
        <f t="shared" si="205"/>
        <v>0</v>
      </c>
      <c r="IT69" s="11">
        <f t="shared" si="205"/>
        <v>0</v>
      </c>
      <c r="IU69" s="11">
        <f t="shared" si="205"/>
        <v>0</v>
      </c>
      <c r="IV69" s="11">
        <f t="shared" si="205"/>
        <v>0</v>
      </c>
      <c r="IW69" s="11">
        <f t="shared" si="205"/>
        <v>0</v>
      </c>
      <c r="IX69" s="11">
        <f t="shared" si="205"/>
        <v>0</v>
      </c>
      <c r="IY69" s="11">
        <f t="shared" si="205"/>
        <v>0</v>
      </c>
      <c r="IZ69" s="11">
        <f t="shared" ref="IZ69:LK69" si="206">(IZ68/12)*9</f>
        <v>0</v>
      </c>
      <c r="JA69" s="11">
        <f t="shared" si="206"/>
        <v>0</v>
      </c>
      <c r="JB69" s="11">
        <f t="shared" si="206"/>
        <v>0</v>
      </c>
      <c r="JC69" s="11">
        <f t="shared" si="206"/>
        <v>0</v>
      </c>
      <c r="JD69" s="11">
        <f t="shared" si="206"/>
        <v>0</v>
      </c>
      <c r="JE69" s="11">
        <f t="shared" si="206"/>
        <v>0</v>
      </c>
      <c r="JF69" s="11">
        <f t="shared" si="206"/>
        <v>0</v>
      </c>
      <c r="JG69" s="11">
        <f t="shared" si="206"/>
        <v>0</v>
      </c>
      <c r="JH69" s="11">
        <f t="shared" si="206"/>
        <v>0</v>
      </c>
      <c r="JI69" s="11">
        <f t="shared" si="206"/>
        <v>0</v>
      </c>
      <c r="JJ69" s="11">
        <f t="shared" si="206"/>
        <v>0</v>
      </c>
      <c r="JK69" s="11">
        <f t="shared" si="206"/>
        <v>0</v>
      </c>
      <c r="JL69" s="11">
        <f t="shared" si="206"/>
        <v>0</v>
      </c>
      <c r="JM69" s="11">
        <f t="shared" si="206"/>
        <v>0</v>
      </c>
      <c r="JN69" s="11">
        <f t="shared" si="206"/>
        <v>0</v>
      </c>
      <c r="JO69" s="11">
        <f t="shared" si="206"/>
        <v>0</v>
      </c>
      <c r="JP69" s="11">
        <f t="shared" si="206"/>
        <v>0</v>
      </c>
      <c r="JQ69" s="11">
        <f t="shared" si="206"/>
        <v>0</v>
      </c>
      <c r="JR69" s="11">
        <f t="shared" si="206"/>
        <v>0</v>
      </c>
      <c r="JS69" s="11">
        <f t="shared" si="206"/>
        <v>0</v>
      </c>
      <c r="JT69" s="11">
        <f t="shared" si="206"/>
        <v>0</v>
      </c>
      <c r="JU69" s="11">
        <f t="shared" si="206"/>
        <v>0</v>
      </c>
      <c r="JV69" s="11">
        <f t="shared" si="206"/>
        <v>375</v>
      </c>
      <c r="JW69" s="11">
        <f t="shared" si="206"/>
        <v>300</v>
      </c>
      <c r="JX69" s="11">
        <f t="shared" si="206"/>
        <v>9000</v>
      </c>
      <c r="JY69" s="11">
        <f t="shared" si="206"/>
        <v>0</v>
      </c>
      <c r="JZ69" s="11">
        <f t="shared" si="206"/>
        <v>0</v>
      </c>
      <c r="KA69" s="11">
        <f t="shared" si="206"/>
        <v>0</v>
      </c>
      <c r="KB69" s="11">
        <f t="shared" si="206"/>
        <v>0</v>
      </c>
      <c r="KC69" s="11">
        <f t="shared" si="206"/>
        <v>0</v>
      </c>
      <c r="KD69" s="11">
        <f t="shared" si="206"/>
        <v>0</v>
      </c>
      <c r="KE69" s="11">
        <f t="shared" si="206"/>
        <v>0</v>
      </c>
      <c r="KF69" s="11">
        <f t="shared" si="206"/>
        <v>0</v>
      </c>
      <c r="KG69" s="11">
        <f t="shared" si="206"/>
        <v>0</v>
      </c>
      <c r="KH69" s="11">
        <f t="shared" si="206"/>
        <v>0</v>
      </c>
      <c r="KI69" s="11">
        <f t="shared" si="206"/>
        <v>0</v>
      </c>
      <c r="KJ69" s="11">
        <f t="shared" si="206"/>
        <v>0</v>
      </c>
      <c r="KK69" s="11">
        <f t="shared" si="206"/>
        <v>0</v>
      </c>
      <c r="KL69" s="11">
        <f t="shared" si="206"/>
        <v>0</v>
      </c>
      <c r="KM69" s="11">
        <f t="shared" si="206"/>
        <v>0</v>
      </c>
      <c r="KN69" s="11">
        <f t="shared" si="206"/>
        <v>37.5</v>
      </c>
      <c r="KO69" s="11">
        <f t="shared" si="206"/>
        <v>150</v>
      </c>
      <c r="KP69" s="11">
        <f t="shared" si="206"/>
        <v>75</v>
      </c>
      <c r="KQ69" s="11">
        <f t="shared" si="206"/>
        <v>0</v>
      </c>
      <c r="KR69" s="11">
        <f t="shared" si="206"/>
        <v>7.5</v>
      </c>
      <c r="KS69" s="11">
        <f t="shared" si="206"/>
        <v>0</v>
      </c>
      <c r="KT69" s="11">
        <f t="shared" si="206"/>
        <v>0</v>
      </c>
      <c r="KU69" s="11">
        <f t="shared" si="206"/>
        <v>300</v>
      </c>
      <c r="KV69" s="11">
        <f t="shared" si="206"/>
        <v>0</v>
      </c>
      <c r="KW69" s="11">
        <f t="shared" si="206"/>
        <v>0</v>
      </c>
      <c r="KX69" s="11">
        <f t="shared" si="206"/>
        <v>0</v>
      </c>
      <c r="KY69" s="11">
        <f t="shared" si="206"/>
        <v>0</v>
      </c>
      <c r="KZ69" s="11">
        <f t="shared" si="206"/>
        <v>375</v>
      </c>
      <c r="LA69" s="11">
        <f t="shared" si="206"/>
        <v>0</v>
      </c>
      <c r="LB69" s="11">
        <f t="shared" si="206"/>
        <v>75</v>
      </c>
      <c r="LC69" s="11">
        <f t="shared" si="206"/>
        <v>487.5</v>
      </c>
      <c r="LD69" s="11">
        <f t="shared" si="206"/>
        <v>0</v>
      </c>
      <c r="LE69" s="11">
        <f t="shared" si="206"/>
        <v>7.5</v>
      </c>
      <c r="LF69" s="11">
        <f t="shared" si="206"/>
        <v>37.5</v>
      </c>
      <c r="LG69" s="11">
        <f t="shared" si="206"/>
        <v>0</v>
      </c>
      <c r="LH69" s="11">
        <f t="shared" si="206"/>
        <v>0</v>
      </c>
      <c r="LI69" s="11">
        <f t="shared" si="206"/>
        <v>0</v>
      </c>
      <c r="LJ69" s="11">
        <f t="shared" si="206"/>
        <v>30</v>
      </c>
      <c r="LK69" s="11">
        <f t="shared" si="206"/>
        <v>0</v>
      </c>
      <c r="LL69" s="11">
        <f t="shared" ref="LL69:MG69" si="207">(LL68/12)*9</f>
        <v>0</v>
      </c>
      <c r="LM69" s="11">
        <f t="shared" si="207"/>
        <v>150</v>
      </c>
      <c r="LN69" s="11">
        <f t="shared" si="207"/>
        <v>0</v>
      </c>
      <c r="LO69" s="11">
        <f t="shared" si="207"/>
        <v>0</v>
      </c>
      <c r="LP69" s="11">
        <f t="shared" si="207"/>
        <v>0</v>
      </c>
      <c r="LQ69" s="11">
        <f t="shared" si="207"/>
        <v>0</v>
      </c>
      <c r="LR69" s="11">
        <f t="shared" si="207"/>
        <v>22.5</v>
      </c>
      <c r="LS69" s="11">
        <f t="shared" si="207"/>
        <v>0</v>
      </c>
      <c r="LT69" s="11">
        <f t="shared" si="207"/>
        <v>18.75</v>
      </c>
      <c r="LU69" s="11">
        <f t="shared" si="207"/>
        <v>0</v>
      </c>
      <c r="LV69" s="11">
        <f t="shared" si="207"/>
        <v>0</v>
      </c>
      <c r="LW69" s="11">
        <f t="shared" si="207"/>
        <v>0</v>
      </c>
      <c r="LX69" s="11">
        <f t="shared" si="207"/>
        <v>0</v>
      </c>
      <c r="LY69" s="11">
        <f t="shared" si="207"/>
        <v>112.5</v>
      </c>
      <c r="LZ69" s="11">
        <f t="shared" si="207"/>
        <v>0</v>
      </c>
      <c r="MA69" s="11">
        <f t="shared" si="207"/>
        <v>15</v>
      </c>
      <c r="MB69" s="11">
        <f t="shared" si="207"/>
        <v>0</v>
      </c>
      <c r="MC69" s="11">
        <f t="shared" si="207"/>
        <v>7.5</v>
      </c>
      <c r="MD69" s="11">
        <f t="shared" si="207"/>
        <v>0</v>
      </c>
      <c r="ME69" s="11">
        <f t="shared" si="207"/>
        <v>0</v>
      </c>
      <c r="MF69" s="11">
        <f t="shared" si="207"/>
        <v>0</v>
      </c>
      <c r="MG69" s="11">
        <f t="shared" si="207"/>
        <v>0</v>
      </c>
      <c r="MH69" s="11">
        <f t="shared" si="201"/>
        <v>13383.75</v>
      </c>
    </row>
    <row r="70" spans="1:346" ht="24.95" hidden="1" customHeight="1" x14ac:dyDescent="0.25">
      <c r="A70" s="14">
        <v>34.700000000000003</v>
      </c>
      <c r="B70" s="1" t="s">
        <v>378</v>
      </c>
      <c r="C70" s="10">
        <v>0</v>
      </c>
      <c r="D70" s="10"/>
      <c r="E70" s="10">
        <v>20</v>
      </c>
      <c r="F70" s="10">
        <v>100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>
        <v>10</v>
      </c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>
        <v>0</v>
      </c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>
        <v>0</v>
      </c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>
        <v>2</v>
      </c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>
        <v>0</v>
      </c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>
        <v>50</v>
      </c>
      <c r="JX70" s="10"/>
      <c r="JY70" s="10"/>
      <c r="JZ70" s="10"/>
      <c r="KA70" s="10">
        <v>0</v>
      </c>
      <c r="KB70" s="10"/>
      <c r="KC70" s="10"/>
      <c r="KD70" s="10"/>
      <c r="KE70" s="10"/>
      <c r="KF70" s="10"/>
      <c r="KG70" s="10"/>
      <c r="KH70" s="10"/>
      <c r="KI70" s="10">
        <v>30</v>
      </c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>
        <v>50</v>
      </c>
      <c r="LC70" s="10"/>
      <c r="LD70" s="10"/>
      <c r="LE70" s="10">
        <v>0</v>
      </c>
      <c r="LF70" s="10">
        <v>20</v>
      </c>
      <c r="LG70" s="10"/>
      <c r="LH70" s="10"/>
      <c r="LI70" s="10"/>
      <c r="LJ70" s="10"/>
      <c r="LK70" s="10">
        <v>50</v>
      </c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>
        <v>0</v>
      </c>
      <c r="LW70" s="10"/>
      <c r="LX70" s="10">
        <v>20</v>
      </c>
      <c r="LY70" s="10"/>
      <c r="LZ70" s="10"/>
      <c r="MA70" s="10"/>
      <c r="MB70" s="10"/>
      <c r="MC70" s="10">
        <v>20</v>
      </c>
      <c r="MD70" s="10"/>
      <c r="ME70" s="10"/>
      <c r="MF70" s="10"/>
      <c r="MG70" s="10"/>
      <c r="MH70" s="10">
        <f t="shared" si="201"/>
        <v>372</v>
      </c>
    </row>
    <row r="71" spans="1:346" s="7" customFormat="1" ht="24.95" hidden="1" customHeight="1" x14ac:dyDescent="0.25">
      <c r="A71" s="13">
        <v>35.200000000000003</v>
      </c>
      <c r="B71" s="6" t="s">
        <v>378</v>
      </c>
      <c r="C71" s="11">
        <f>(C70/12)*9</f>
        <v>0</v>
      </c>
      <c r="D71" s="11">
        <f t="shared" ref="D71:BO71" si="208">(D70/12)*9</f>
        <v>0</v>
      </c>
      <c r="E71" s="11">
        <f t="shared" si="208"/>
        <v>15</v>
      </c>
      <c r="F71" s="11">
        <f t="shared" si="208"/>
        <v>75</v>
      </c>
      <c r="G71" s="11">
        <f t="shared" si="208"/>
        <v>0</v>
      </c>
      <c r="H71" s="11">
        <f t="shared" si="208"/>
        <v>0</v>
      </c>
      <c r="I71" s="11">
        <f t="shared" si="208"/>
        <v>0</v>
      </c>
      <c r="J71" s="11">
        <f t="shared" si="208"/>
        <v>0</v>
      </c>
      <c r="K71" s="11">
        <f t="shared" si="208"/>
        <v>0</v>
      </c>
      <c r="L71" s="11">
        <f t="shared" si="208"/>
        <v>0</v>
      </c>
      <c r="M71" s="11">
        <f t="shared" si="208"/>
        <v>0</v>
      </c>
      <c r="N71" s="11">
        <f t="shared" si="208"/>
        <v>0</v>
      </c>
      <c r="O71" s="11">
        <f t="shared" si="208"/>
        <v>0</v>
      </c>
      <c r="P71" s="11">
        <f t="shared" si="208"/>
        <v>0</v>
      </c>
      <c r="Q71" s="11">
        <f t="shared" si="208"/>
        <v>0</v>
      </c>
      <c r="R71" s="11">
        <f t="shared" si="208"/>
        <v>0</v>
      </c>
      <c r="S71" s="11">
        <f t="shared" si="208"/>
        <v>0</v>
      </c>
      <c r="T71" s="11">
        <f t="shared" si="208"/>
        <v>0</v>
      </c>
      <c r="U71" s="11">
        <f t="shared" si="208"/>
        <v>0</v>
      </c>
      <c r="V71" s="11">
        <f t="shared" si="208"/>
        <v>0</v>
      </c>
      <c r="W71" s="11">
        <f t="shared" si="208"/>
        <v>0</v>
      </c>
      <c r="X71" s="11">
        <f t="shared" si="208"/>
        <v>0</v>
      </c>
      <c r="Y71" s="11">
        <f t="shared" si="208"/>
        <v>0</v>
      </c>
      <c r="Z71" s="11">
        <f t="shared" si="208"/>
        <v>0</v>
      </c>
      <c r="AA71" s="11">
        <f t="shared" si="208"/>
        <v>0</v>
      </c>
      <c r="AB71" s="11">
        <f t="shared" si="208"/>
        <v>0</v>
      </c>
      <c r="AC71" s="11">
        <f t="shared" si="208"/>
        <v>0</v>
      </c>
      <c r="AD71" s="11">
        <f t="shared" si="208"/>
        <v>0</v>
      </c>
      <c r="AE71" s="11">
        <f t="shared" si="208"/>
        <v>0</v>
      </c>
      <c r="AF71" s="11">
        <f t="shared" si="208"/>
        <v>0</v>
      </c>
      <c r="AG71" s="11">
        <f t="shared" si="208"/>
        <v>0</v>
      </c>
      <c r="AH71" s="11">
        <f t="shared" si="208"/>
        <v>0</v>
      </c>
      <c r="AI71" s="11">
        <f t="shared" si="208"/>
        <v>0</v>
      </c>
      <c r="AJ71" s="11">
        <f t="shared" si="208"/>
        <v>0</v>
      </c>
      <c r="AK71" s="11">
        <f t="shared" si="208"/>
        <v>0</v>
      </c>
      <c r="AL71" s="11">
        <f t="shared" si="208"/>
        <v>0</v>
      </c>
      <c r="AM71" s="11">
        <f t="shared" si="208"/>
        <v>0</v>
      </c>
      <c r="AN71" s="11">
        <f t="shared" si="208"/>
        <v>0</v>
      </c>
      <c r="AO71" s="11">
        <f t="shared" si="208"/>
        <v>0</v>
      </c>
      <c r="AP71" s="11">
        <f t="shared" si="208"/>
        <v>0</v>
      </c>
      <c r="AQ71" s="11">
        <f t="shared" si="208"/>
        <v>0</v>
      </c>
      <c r="AR71" s="11">
        <f t="shared" si="208"/>
        <v>0</v>
      </c>
      <c r="AS71" s="11">
        <f t="shared" si="208"/>
        <v>0</v>
      </c>
      <c r="AT71" s="11">
        <f t="shared" si="208"/>
        <v>0</v>
      </c>
      <c r="AU71" s="11">
        <f t="shared" si="208"/>
        <v>0</v>
      </c>
      <c r="AV71" s="11">
        <f t="shared" si="208"/>
        <v>0</v>
      </c>
      <c r="AW71" s="11">
        <f t="shared" si="208"/>
        <v>0</v>
      </c>
      <c r="AX71" s="11">
        <f t="shared" si="208"/>
        <v>0</v>
      </c>
      <c r="AY71" s="11">
        <f t="shared" si="208"/>
        <v>0</v>
      </c>
      <c r="AZ71" s="11">
        <f t="shared" si="208"/>
        <v>0</v>
      </c>
      <c r="BA71" s="11">
        <f t="shared" si="208"/>
        <v>0</v>
      </c>
      <c r="BB71" s="11">
        <f t="shared" si="208"/>
        <v>0</v>
      </c>
      <c r="BC71" s="11">
        <f t="shared" si="208"/>
        <v>0</v>
      </c>
      <c r="BD71" s="11">
        <f t="shared" si="208"/>
        <v>0</v>
      </c>
      <c r="BE71" s="11">
        <f t="shared" si="208"/>
        <v>0</v>
      </c>
      <c r="BF71" s="11">
        <f t="shared" si="208"/>
        <v>0</v>
      </c>
      <c r="BG71" s="11">
        <f t="shared" si="208"/>
        <v>0</v>
      </c>
      <c r="BH71" s="11">
        <f t="shared" si="208"/>
        <v>0</v>
      </c>
      <c r="BI71" s="11">
        <f t="shared" si="208"/>
        <v>0</v>
      </c>
      <c r="BJ71" s="11">
        <f t="shared" si="208"/>
        <v>0</v>
      </c>
      <c r="BK71" s="11">
        <f t="shared" si="208"/>
        <v>0</v>
      </c>
      <c r="BL71" s="11">
        <f t="shared" si="208"/>
        <v>0</v>
      </c>
      <c r="BM71" s="11">
        <f t="shared" si="208"/>
        <v>0</v>
      </c>
      <c r="BN71" s="11">
        <f t="shared" si="208"/>
        <v>0</v>
      </c>
      <c r="BO71" s="11">
        <f t="shared" si="208"/>
        <v>0</v>
      </c>
      <c r="BP71" s="11">
        <f t="shared" ref="BP71:EA71" si="209">(BP70/12)*9</f>
        <v>0</v>
      </c>
      <c r="BQ71" s="11">
        <f t="shared" si="209"/>
        <v>0</v>
      </c>
      <c r="BR71" s="11">
        <f t="shared" si="209"/>
        <v>0</v>
      </c>
      <c r="BS71" s="11">
        <f t="shared" si="209"/>
        <v>0</v>
      </c>
      <c r="BT71" s="11">
        <f t="shared" si="209"/>
        <v>0</v>
      </c>
      <c r="BU71" s="11">
        <f t="shared" si="209"/>
        <v>0</v>
      </c>
      <c r="BV71" s="11">
        <f t="shared" si="209"/>
        <v>0</v>
      </c>
      <c r="BW71" s="11">
        <f t="shared" si="209"/>
        <v>0</v>
      </c>
      <c r="BX71" s="11">
        <f t="shared" si="209"/>
        <v>0</v>
      </c>
      <c r="BY71" s="11">
        <f t="shared" si="209"/>
        <v>0</v>
      </c>
      <c r="BZ71" s="11">
        <f t="shared" si="209"/>
        <v>0</v>
      </c>
      <c r="CA71" s="11">
        <f t="shared" si="209"/>
        <v>0</v>
      </c>
      <c r="CB71" s="11">
        <f t="shared" si="209"/>
        <v>0</v>
      </c>
      <c r="CC71" s="11">
        <f t="shared" si="209"/>
        <v>0</v>
      </c>
      <c r="CD71" s="11">
        <f t="shared" si="209"/>
        <v>0</v>
      </c>
      <c r="CE71" s="11">
        <f t="shared" si="209"/>
        <v>0</v>
      </c>
      <c r="CF71" s="11">
        <f t="shared" si="209"/>
        <v>0</v>
      </c>
      <c r="CG71" s="11">
        <f t="shared" si="209"/>
        <v>0</v>
      </c>
      <c r="CH71" s="11">
        <f t="shared" si="209"/>
        <v>0</v>
      </c>
      <c r="CI71" s="11">
        <f t="shared" si="209"/>
        <v>0</v>
      </c>
      <c r="CJ71" s="11">
        <f t="shared" si="209"/>
        <v>0</v>
      </c>
      <c r="CK71" s="11">
        <f t="shared" si="209"/>
        <v>0</v>
      </c>
      <c r="CL71" s="11">
        <f t="shared" si="209"/>
        <v>0</v>
      </c>
      <c r="CM71" s="11">
        <f t="shared" si="209"/>
        <v>0</v>
      </c>
      <c r="CN71" s="11">
        <f t="shared" si="209"/>
        <v>0</v>
      </c>
      <c r="CO71" s="11">
        <f t="shared" si="209"/>
        <v>0</v>
      </c>
      <c r="CP71" s="11">
        <f t="shared" si="209"/>
        <v>0</v>
      </c>
      <c r="CQ71" s="11">
        <f t="shared" si="209"/>
        <v>0</v>
      </c>
      <c r="CR71" s="11">
        <f t="shared" si="209"/>
        <v>0</v>
      </c>
      <c r="CS71" s="11">
        <f t="shared" si="209"/>
        <v>0</v>
      </c>
      <c r="CT71" s="11">
        <f t="shared" si="209"/>
        <v>0</v>
      </c>
      <c r="CU71" s="11">
        <f t="shared" si="209"/>
        <v>0</v>
      </c>
      <c r="CV71" s="11">
        <f t="shared" si="209"/>
        <v>0</v>
      </c>
      <c r="CW71" s="11">
        <f t="shared" si="209"/>
        <v>0</v>
      </c>
      <c r="CX71" s="11">
        <f t="shared" si="209"/>
        <v>0</v>
      </c>
      <c r="CY71" s="11">
        <f t="shared" si="209"/>
        <v>0</v>
      </c>
      <c r="CZ71" s="11">
        <f t="shared" si="209"/>
        <v>0</v>
      </c>
      <c r="DA71" s="11">
        <f t="shared" si="209"/>
        <v>0</v>
      </c>
      <c r="DB71" s="11">
        <f t="shared" si="209"/>
        <v>0</v>
      </c>
      <c r="DC71" s="11">
        <f t="shared" si="209"/>
        <v>0</v>
      </c>
      <c r="DD71" s="11">
        <f t="shared" si="209"/>
        <v>0</v>
      </c>
      <c r="DE71" s="11">
        <f t="shared" si="209"/>
        <v>0</v>
      </c>
      <c r="DF71" s="11">
        <f t="shared" si="209"/>
        <v>0</v>
      </c>
      <c r="DG71" s="11">
        <f t="shared" si="209"/>
        <v>0</v>
      </c>
      <c r="DH71" s="11">
        <f t="shared" si="209"/>
        <v>0</v>
      </c>
      <c r="DI71" s="11">
        <f t="shared" si="209"/>
        <v>0</v>
      </c>
      <c r="DJ71" s="11">
        <f t="shared" si="209"/>
        <v>0</v>
      </c>
      <c r="DK71" s="11">
        <f t="shared" si="209"/>
        <v>0</v>
      </c>
      <c r="DL71" s="11">
        <f t="shared" si="209"/>
        <v>0</v>
      </c>
      <c r="DM71" s="11">
        <f t="shared" si="209"/>
        <v>0</v>
      </c>
      <c r="DN71" s="11">
        <f t="shared" si="209"/>
        <v>0</v>
      </c>
      <c r="DO71" s="11">
        <f t="shared" si="209"/>
        <v>7.5</v>
      </c>
      <c r="DP71" s="11">
        <f t="shared" si="209"/>
        <v>0</v>
      </c>
      <c r="DQ71" s="11">
        <f t="shared" si="209"/>
        <v>0</v>
      </c>
      <c r="DR71" s="11">
        <f t="shared" si="209"/>
        <v>0</v>
      </c>
      <c r="DS71" s="11">
        <f t="shared" si="209"/>
        <v>0</v>
      </c>
      <c r="DT71" s="11">
        <f t="shared" si="209"/>
        <v>0</v>
      </c>
      <c r="DU71" s="11">
        <f t="shared" si="209"/>
        <v>0</v>
      </c>
      <c r="DV71" s="11">
        <f t="shared" si="209"/>
        <v>0</v>
      </c>
      <c r="DW71" s="11">
        <f t="shared" si="209"/>
        <v>0</v>
      </c>
      <c r="DX71" s="11">
        <f t="shared" si="209"/>
        <v>0</v>
      </c>
      <c r="DY71" s="11">
        <f t="shared" si="209"/>
        <v>0</v>
      </c>
      <c r="DZ71" s="11">
        <f t="shared" si="209"/>
        <v>0</v>
      </c>
      <c r="EA71" s="11">
        <f t="shared" si="209"/>
        <v>0</v>
      </c>
      <c r="EB71" s="11">
        <f t="shared" ref="EB71:GM71" si="210">(EB70/12)*9</f>
        <v>0</v>
      </c>
      <c r="EC71" s="11">
        <f t="shared" si="210"/>
        <v>0</v>
      </c>
      <c r="ED71" s="11">
        <f t="shared" si="210"/>
        <v>0</v>
      </c>
      <c r="EE71" s="11">
        <f t="shared" si="210"/>
        <v>0</v>
      </c>
      <c r="EF71" s="11">
        <f t="shared" si="210"/>
        <v>0</v>
      </c>
      <c r="EG71" s="11">
        <f t="shared" si="210"/>
        <v>0</v>
      </c>
      <c r="EH71" s="11">
        <f t="shared" si="210"/>
        <v>0</v>
      </c>
      <c r="EI71" s="11">
        <f t="shared" si="210"/>
        <v>0</v>
      </c>
      <c r="EJ71" s="11">
        <f t="shared" si="210"/>
        <v>0</v>
      </c>
      <c r="EK71" s="11">
        <f t="shared" si="210"/>
        <v>0</v>
      </c>
      <c r="EL71" s="11">
        <f t="shared" si="210"/>
        <v>0</v>
      </c>
      <c r="EM71" s="11">
        <f t="shared" si="210"/>
        <v>0</v>
      </c>
      <c r="EN71" s="11">
        <f t="shared" si="210"/>
        <v>0</v>
      </c>
      <c r="EO71" s="11">
        <f t="shared" si="210"/>
        <v>0</v>
      </c>
      <c r="EP71" s="11">
        <f t="shared" si="210"/>
        <v>0</v>
      </c>
      <c r="EQ71" s="11">
        <f t="shared" si="210"/>
        <v>0</v>
      </c>
      <c r="ER71" s="11">
        <f t="shared" si="210"/>
        <v>0</v>
      </c>
      <c r="ES71" s="11">
        <f t="shared" si="210"/>
        <v>0</v>
      </c>
      <c r="ET71" s="11">
        <f t="shared" si="210"/>
        <v>0</v>
      </c>
      <c r="EU71" s="11">
        <f t="shared" si="210"/>
        <v>0</v>
      </c>
      <c r="EV71" s="11">
        <f t="shared" si="210"/>
        <v>0</v>
      </c>
      <c r="EW71" s="11">
        <f t="shared" si="210"/>
        <v>0</v>
      </c>
      <c r="EX71" s="11">
        <f t="shared" si="210"/>
        <v>0</v>
      </c>
      <c r="EY71" s="11">
        <f t="shared" si="210"/>
        <v>0</v>
      </c>
      <c r="EZ71" s="11">
        <f t="shared" si="210"/>
        <v>0</v>
      </c>
      <c r="FA71" s="11">
        <f t="shared" si="210"/>
        <v>0</v>
      </c>
      <c r="FB71" s="11">
        <f t="shared" si="210"/>
        <v>0</v>
      </c>
      <c r="FC71" s="11">
        <f t="shared" si="210"/>
        <v>0</v>
      </c>
      <c r="FD71" s="11">
        <f t="shared" si="210"/>
        <v>0</v>
      </c>
      <c r="FE71" s="11">
        <f t="shared" si="210"/>
        <v>0</v>
      </c>
      <c r="FF71" s="11">
        <f t="shared" si="210"/>
        <v>0</v>
      </c>
      <c r="FG71" s="11">
        <f t="shared" si="210"/>
        <v>0</v>
      </c>
      <c r="FH71" s="11">
        <f t="shared" si="210"/>
        <v>0</v>
      </c>
      <c r="FI71" s="11">
        <f t="shared" si="210"/>
        <v>0</v>
      </c>
      <c r="FJ71" s="11">
        <f t="shared" si="210"/>
        <v>0</v>
      </c>
      <c r="FK71" s="11">
        <f t="shared" si="210"/>
        <v>0</v>
      </c>
      <c r="FL71" s="11">
        <f t="shared" si="210"/>
        <v>0</v>
      </c>
      <c r="FM71" s="11">
        <f t="shared" si="210"/>
        <v>0</v>
      </c>
      <c r="FN71" s="11">
        <f t="shared" si="210"/>
        <v>0</v>
      </c>
      <c r="FO71" s="11">
        <f t="shared" si="210"/>
        <v>0</v>
      </c>
      <c r="FP71" s="11">
        <f t="shared" si="210"/>
        <v>0</v>
      </c>
      <c r="FQ71" s="11">
        <f t="shared" si="210"/>
        <v>0</v>
      </c>
      <c r="FR71" s="11">
        <f t="shared" si="210"/>
        <v>0</v>
      </c>
      <c r="FS71" s="11">
        <f t="shared" si="210"/>
        <v>0</v>
      </c>
      <c r="FT71" s="11">
        <f t="shared" si="210"/>
        <v>0</v>
      </c>
      <c r="FU71" s="11">
        <f t="shared" si="210"/>
        <v>0</v>
      </c>
      <c r="FV71" s="11">
        <f t="shared" si="210"/>
        <v>0</v>
      </c>
      <c r="FW71" s="11">
        <f t="shared" si="210"/>
        <v>0</v>
      </c>
      <c r="FX71" s="11">
        <f t="shared" si="210"/>
        <v>0</v>
      </c>
      <c r="FY71" s="11">
        <f t="shared" si="210"/>
        <v>0</v>
      </c>
      <c r="FZ71" s="11">
        <f t="shared" si="210"/>
        <v>0</v>
      </c>
      <c r="GA71" s="11">
        <f t="shared" si="210"/>
        <v>0</v>
      </c>
      <c r="GB71" s="11">
        <f t="shared" si="210"/>
        <v>0</v>
      </c>
      <c r="GC71" s="11">
        <f t="shared" si="210"/>
        <v>0</v>
      </c>
      <c r="GD71" s="11">
        <f t="shared" si="210"/>
        <v>0</v>
      </c>
      <c r="GE71" s="11">
        <f t="shared" si="210"/>
        <v>0</v>
      </c>
      <c r="GF71" s="11">
        <f t="shared" si="210"/>
        <v>0</v>
      </c>
      <c r="GG71" s="11">
        <f t="shared" si="210"/>
        <v>0</v>
      </c>
      <c r="GH71" s="11">
        <f t="shared" si="210"/>
        <v>0</v>
      </c>
      <c r="GI71" s="11">
        <f t="shared" si="210"/>
        <v>0</v>
      </c>
      <c r="GJ71" s="11">
        <f t="shared" si="210"/>
        <v>0</v>
      </c>
      <c r="GK71" s="11">
        <f t="shared" si="210"/>
        <v>0</v>
      </c>
      <c r="GL71" s="11">
        <f t="shared" si="210"/>
        <v>0</v>
      </c>
      <c r="GM71" s="11">
        <f t="shared" si="210"/>
        <v>0</v>
      </c>
      <c r="GN71" s="11">
        <f t="shared" ref="GN71:IY71" si="211">(GN70/12)*9</f>
        <v>0</v>
      </c>
      <c r="GO71" s="11">
        <f t="shared" si="211"/>
        <v>0</v>
      </c>
      <c r="GP71" s="11">
        <f t="shared" si="211"/>
        <v>0</v>
      </c>
      <c r="GQ71" s="11">
        <f t="shared" si="211"/>
        <v>0</v>
      </c>
      <c r="GR71" s="11">
        <f t="shared" si="211"/>
        <v>0</v>
      </c>
      <c r="GS71" s="11">
        <f t="shared" si="211"/>
        <v>0</v>
      </c>
      <c r="GT71" s="11">
        <f t="shared" si="211"/>
        <v>0</v>
      </c>
      <c r="GU71" s="11">
        <f t="shared" si="211"/>
        <v>0</v>
      </c>
      <c r="GV71" s="11">
        <f t="shared" si="211"/>
        <v>0</v>
      </c>
      <c r="GW71" s="11">
        <f t="shared" si="211"/>
        <v>0</v>
      </c>
      <c r="GX71" s="11">
        <f t="shared" si="211"/>
        <v>0</v>
      </c>
      <c r="GY71" s="11">
        <f t="shared" si="211"/>
        <v>0</v>
      </c>
      <c r="GZ71" s="11">
        <f t="shared" si="211"/>
        <v>0</v>
      </c>
      <c r="HA71" s="11">
        <f t="shared" si="211"/>
        <v>0</v>
      </c>
      <c r="HB71" s="11">
        <f t="shared" si="211"/>
        <v>0</v>
      </c>
      <c r="HC71" s="11">
        <f t="shared" si="211"/>
        <v>0</v>
      </c>
      <c r="HD71" s="11">
        <f t="shared" si="211"/>
        <v>0</v>
      </c>
      <c r="HE71" s="11">
        <f t="shared" si="211"/>
        <v>0</v>
      </c>
      <c r="HF71" s="11">
        <f t="shared" si="211"/>
        <v>0</v>
      </c>
      <c r="HG71" s="11">
        <f t="shared" si="211"/>
        <v>0</v>
      </c>
      <c r="HH71" s="11">
        <f t="shared" si="211"/>
        <v>0</v>
      </c>
      <c r="HI71" s="11">
        <f t="shared" si="211"/>
        <v>0</v>
      </c>
      <c r="HJ71" s="11">
        <f t="shared" si="211"/>
        <v>0</v>
      </c>
      <c r="HK71" s="11">
        <f t="shared" si="211"/>
        <v>0</v>
      </c>
      <c r="HL71" s="11">
        <f t="shared" si="211"/>
        <v>0</v>
      </c>
      <c r="HM71" s="11">
        <f t="shared" si="211"/>
        <v>0</v>
      </c>
      <c r="HN71" s="11">
        <f t="shared" si="211"/>
        <v>0</v>
      </c>
      <c r="HO71" s="11">
        <f t="shared" si="211"/>
        <v>0</v>
      </c>
      <c r="HP71" s="11">
        <f t="shared" si="211"/>
        <v>0</v>
      </c>
      <c r="HQ71" s="11">
        <f t="shared" si="211"/>
        <v>0</v>
      </c>
      <c r="HR71" s="11">
        <f t="shared" si="211"/>
        <v>0</v>
      </c>
      <c r="HS71" s="11">
        <f t="shared" si="211"/>
        <v>0</v>
      </c>
      <c r="HT71" s="11">
        <f t="shared" si="211"/>
        <v>0</v>
      </c>
      <c r="HU71" s="11">
        <f t="shared" si="211"/>
        <v>0</v>
      </c>
      <c r="HV71" s="11">
        <f t="shared" si="211"/>
        <v>1.5</v>
      </c>
      <c r="HW71" s="11">
        <f t="shared" si="211"/>
        <v>0</v>
      </c>
      <c r="HX71" s="11">
        <f t="shared" si="211"/>
        <v>0</v>
      </c>
      <c r="HY71" s="11">
        <f t="shared" si="211"/>
        <v>0</v>
      </c>
      <c r="HZ71" s="11">
        <f t="shared" si="211"/>
        <v>0</v>
      </c>
      <c r="IA71" s="11">
        <f t="shared" si="211"/>
        <v>0</v>
      </c>
      <c r="IB71" s="11">
        <f t="shared" si="211"/>
        <v>0</v>
      </c>
      <c r="IC71" s="11">
        <f t="shared" si="211"/>
        <v>0</v>
      </c>
      <c r="ID71" s="11">
        <f t="shared" si="211"/>
        <v>0</v>
      </c>
      <c r="IE71" s="11">
        <f t="shared" si="211"/>
        <v>0</v>
      </c>
      <c r="IF71" s="11">
        <f t="shared" si="211"/>
        <v>0</v>
      </c>
      <c r="IG71" s="11">
        <f t="shared" si="211"/>
        <v>0</v>
      </c>
      <c r="IH71" s="11">
        <f t="shared" si="211"/>
        <v>0</v>
      </c>
      <c r="II71" s="11">
        <f t="shared" si="211"/>
        <v>0</v>
      </c>
      <c r="IJ71" s="11">
        <f t="shared" si="211"/>
        <v>0</v>
      </c>
      <c r="IK71" s="11">
        <f t="shared" si="211"/>
        <v>0</v>
      </c>
      <c r="IL71" s="11">
        <f t="shared" si="211"/>
        <v>0</v>
      </c>
      <c r="IM71" s="11">
        <f t="shared" si="211"/>
        <v>0</v>
      </c>
      <c r="IN71" s="11">
        <f t="shared" si="211"/>
        <v>0</v>
      </c>
      <c r="IO71" s="11">
        <f t="shared" si="211"/>
        <v>0</v>
      </c>
      <c r="IP71" s="11">
        <f t="shared" si="211"/>
        <v>0</v>
      </c>
      <c r="IQ71" s="11">
        <f t="shared" si="211"/>
        <v>0</v>
      </c>
      <c r="IR71" s="11">
        <f t="shared" si="211"/>
        <v>0</v>
      </c>
      <c r="IS71" s="11">
        <f t="shared" si="211"/>
        <v>0</v>
      </c>
      <c r="IT71" s="11">
        <f t="shared" si="211"/>
        <v>0</v>
      </c>
      <c r="IU71" s="11">
        <f t="shared" si="211"/>
        <v>0</v>
      </c>
      <c r="IV71" s="11">
        <f t="shared" si="211"/>
        <v>0</v>
      </c>
      <c r="IW71" s="11">
        <f t="shared" si="211"/>
        <v>0</v>
      </c>
      <c r="IX71" s="11">
        <f t="shared" si="211"/>
        <v>0</v>
      </c>
      <c r="IY71" s="11">
        <f t="shared" si="211"/>
        <v>0</v>
      </c>
      <c r="IZ71" s="11">
        <f t="shared" ref="IZ71:LK71" si="212">(IZ70/12)*9</f>
        <v>0</v>
      </c>
      <c r="JA71" s="11">
        <f t="shared" si="212"/>
        <v>0</v>
      </c>
      <c r="JB71" s="11">
        <f t="shared" si="212"/>
        <v>0</v>
      </c>
      <c r="JC71" s="11">
        <f t="shared" si="212"/>
        <v>0</v>
      </c>
      <c r="JD71" s="11">
        <f t="shared" si="212"/>
        <v>0</v>
      </c>
      <c r="JE71" s="11">
        <f t="shared" si="212"/>
        <v>0</v>
      </c>
      <c r="JF71" s="11">
        <f t="shared" si="212"/>
        <v>0</v>
      </c>
      <c r="JG71" s="11">
        <f t="shared" si="212"/>
        <v>0</v>
      </c>
      <c r="JH71" s="11">
        <f t="shared" si="212"/>
        <v>0</v>
      </c>
      <c r="JI71" s="11">
        <f t="shared" si="212"/>
        <v>0</v>
      </c>
      <c r="JJ71" s="11">
        <f t="shared" si="212"/>
        <v>0</v>
      </c>
      <c r="JK71" s="11">
        <f t="shared" si="212"/>
        <v>0</v>
      </c>
      <c r="JL71" s="11">
        <f t="shared" si="212"/>
        <v>0</v>
      </c>
      <c r="JM71" s="11">
        <f t="shared" si="212"/>
        <v>0</v>
      </c>
      <c r="JN71" s="11">
        <f t="shared" si="212"/>
        <v>0</v>
      </c>
      <c r="JO71" s="11">
        <f t="shared" si="212"/>
        <v>0</v>
      </c>
      <c r="JP71" s="11">
        <f t="shared" si="212"/>
        <v>0</v>
      </c>
      <c r="JQ71" s="11">
        <f t="shared" si="212"/>
        <v>0</v>
      </c>
      <c r="JR71" s="11">
        <f t="shared" si="212"/>
        <v>0</v>
      </c>
      <c r="JS71" s="11">
        <f t="shared" si="212"/>
        <v>0</v>
      </c>
      <c r="JT71" s="11">
        <f t="shared" si="212"/>
        <v>0</v>
      </c>
      <c r="JU71" s="11">
        <f t="shared" si="212"/>
        <v>0</v>
      </c>
      <c r="JV71" s="11">
        <f t="shared" si="212"/>
        <v>0</v>
      </c>
      <c r="JW71" s="11">
        <f t="shared" si="212"/>
        <v>37.5</v>
      </c>
      <c r="JX71" s="11">
        <f t="shared" si="212"/>
        <v>0</v>
      </c>
      <c r="JY71" s="11">
        <f t="shared" si="212"/>
        <v>0</v>
      </c>
      <c r="JZ71" s="11">
        <f t="shared" si="212"/>
        <v>0</v>
      </c>
      <c r="KA71" s="11">
        <f t="shared" si="212"/>
        <v>0</v>
      </c>
      <c r="KB71" s="11">
        <f t="shared" si="212"/>
        <v>0</v>
      </c>
      <c r="KC71" s="11">
        <f t="shared" si="212"/>
        <v>0</v>
      </c>
      <c r="KD71" s="11">
        <f t="shared" si="212"/>
        <v>0</v>
      </c>
      <c r="KE71" s="11">
        <f t="shared" si="212"/>
        <v>0</v>
      </c>
      <c r="KF71" s="11">
        <f t="shared" si="212"/>
        <v>0</v>
      </c>
      <c r="KG71" s="11">
        <f t="shared" si="212"/>
        <v>0</v>
      </c>
      <c r="KH71" s="11">
        <f t="shared" si="212"/>
        <v>0</v>
      </c>
      <c r="KI71" s="11">
        <f t="shared" si="212"/>
        <v>22.5</v>
      </c>
      <c r="KJ71" s="11">
        <f t="shared" si="212"/>
        <v>0</v>
      </c>
      <c r="KK71" s="11">
        <f t="shared" si="212"/>
        <v>0</v>
      </c>
      <c r="KL71" s="11">
        <f t="shared" si="212"/>
        <v>0</v>
      </c>
      <c r="KM71" s="11">
        <f t="shared" si="212"/>
        <v>0</v>
      </c>
      <c r="KN71" s="11">
        <f t="shared" si="212"/>
        <v>0</v>
      </c>
      <c r="KO71" s="11">
        <f t="shared" si="212"/>
        <v>0</v>
      </c>
      <c r="KP71" s="11">
        <f t="shared" si="212"/>
        <v>0</v>
      </c>
      <c r="KQ71" s="11">
        <f t="shared" si="212"/>
        <v>0</v>
      </c>
      <c r="KR71" s="11">
        <f t="shared" si="212"/>
        <v>0</v>
      </c>
      <c r="KS71" s="11">
        <f t="shared" si="212"/>
        <v>0</v>
      </c>
      <c r="KT71" s="11">
        <f t="shared" si="212"/>
        <v>0</v>
      </c>
      <c r="KU71" s="11">
        <f t="shared" si="212"/>
        <v>0</v>
      </c>
      <c r="KV71" s="11">
        <f t="shared" si="212"/>
        <v>0</v>
      </c>
      <c r="KW71" s="11">
        <f t="shared" si="212"/>
        <v>0</v>
      </c>
      <c r="KX71" s="11">
        <f t="shared" si="212"/>
        <v>0</v>
      </c>
      <c r="KY71" s="11">
        <f t="shared" si="212"/>
        <v>0</v>
      </c>
      <c r="KZ71" s="11">
        <f t="shared" si="212"/>
        <v>0</v>
      </c>
      <c r="LA71" s="11">
        <f t="shared" si="212"/>
        <v>0</v>
      </c>
      <c r="LB71" s="11">
        <f t="shared" si="212"/>
        <v>37.5</v>
      </c>
      <c r="LC71" s="11">
        <f t="shared" si="212"/>
        <v>0</v>
      </c>
      <c r="LD71" s="11">
        <f t="shared" si="212"/>
        <v>0</v>
      </c>
      <c r="LE71" s="11">
        <f t="shared" si="212"/>
        <v>0</v>
      </c>
      <c r="LF71" s="11">
        <f t="shared" si="212"/>
        <v>15</v>
      </c>
      <c r="LG71" s="11">
        <f t="shared" si="212"/>
        <v>0</v>
      </c>
      <c r="LH71" s="11">
        <f t="shared" si="212"/>
        <v>0</v>
      </c>
      <c r="LI71" s="11">
        <f t="shared" si="212"/>
        <v>0</v>
      </c>
      <c r="LJ71" s="11">
        <f t="shared" si="212"/>
        <v>0</v>
      </c>
      <c r="LK71" s="11">
        <f t="shared" si="212"/>
        <v>37.5</v>
      </c>
      <c r="LL71" s="11">
        <f t="shared" ref="LL71:MG71" si="213">(LL70/12)*9</f>
        <v>0</v>
      </c>
      <c r="LM71" s="11">
        <f t="shared" si="213"/>
        <v>0</v>
      </c>
      <c r="LN71" s="11">
        <f t="shared" si="213"/>
        <v>0</v>
      </c>
      <c r="LO71" s="11">
        <f t="shared" si="213"/>
        <v>0</v>
      </c>
      <c r="LP71" s="11">
        <f t="shared" si="213"/>
        <v>0</v>
      </c>
      <c r="LQ71" s="11">
        <f t="shared" si="213"/>
        <v>0</v>
      </c>
      <c r="LR71" s="11">
        <f t="shared" si="213"/>
        <v>0</v>
      </c>
      <c r="LS71" s="11">
        <f t="shared" si="213"/>
        <v>0</v>
      </c>
      <c r="LT71" s="11">
        <f t="shared" si="213"/>
        <v>0</v>
      </c>
      <c r="LU71" s="11">
        <f t="shared" si="213"/>
        <v>0</v>
      </c>
      <c r="LV71" s="11">
        <f t="shared" si="213"/>
        <v>0</v>
      </c>
      <c r="LW71" s="11">
        <f t="shared" si="213"/>
        <v>0</v>
      </c>
      <c r="LX71" s="11">
        <f t="shared" si="213"/>
        <v>15</v>
      </c>
      <c r="LY71" s="11">
        <f t="shared" si="213"/>
        <v>0</v>
      </c>
      <c r="LZ71" s="11">
        <f t="shared" si="213"/>
        <v>0</v>
      </c>
      <c r="MA71" s="11">
        <f t="shared" si="213"/>
        <v>0</v>
      </c>
      <c r="MB71" s="11">
        <f t="shared" si="213"/>
        <v>0</v>
      </c>
      <c r="MC71" s="11">
        <f t="shared" si="213"/>
        <v>15</v>
      </c>
      <c r="MD71" s="11">
        <f t="shared" si="213"/>
        <v>0</v>
      </c>
      <c r="ME71" s="11">
        <f t="shared" si="213"/>
        <v>0</v>
      </c>
      <c r="MF71" s="11">
        <f t="shared" si="213"/>
        <v>0</v>
      </c>
      <c r="MG71" s="11">
        <f t="shared" si="213"/>
        <v>0</v>
      </c>
      <c r="MH71" s="11">
        <f t="shared" si="201"/>
        <v>279</v>
      </c>
    </row>
    <row r="72" spans="1:346" ht="24.95" hidden="1" customHeight="1" x14ac:dyDescent="0.25">
      <c r="A72" s="14">
        <v>35.700000000000003</v>
      </c>
      <c r="B72" s="1" t="s">
        <v>379</v>
      </c>
      <c r="C72" s="10">
        <v>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>
        <v>10</v>
      </c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>
        <v>0</v>
      </c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>
        <v>0</v>
      </c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>
        <v>0</v>
      </c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>
        <v>0</v>
      </c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>
        <v>5</v>
      </c>
      <c r="JX72" s="10"/>
      <c r="JY72" s="10"/>
      <c r="JZ72" s="10"/>
      <c r="KA72" s="10">
        <v>0</v>
      </c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>
        <v>20</v>
      </c>
      <c r="LC72" s="10"/>
      <c r="LD72" s="10"/>
      <c r="LE72" s="10">
        <v>0</v>
      </c>
      <c r="LF72" s="10"/>
      <c r="LG72" s="10"/>
      <c r="LH72" s="10"/>
      <c r="LI72" s="10">
        <v>5</v>
      </c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>
        <v>0</v>
      </c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>
        <f t="shared" si="201"/>
        <v>45</v>
      </c>
    </row>
    <row r="73" spans="1:346" s="7" customFormat="1" ht="24.95" hidden="1" customHeight="1" x14ac:dyDescent="0.25">
      <c r="A73" s="14">
        <v>36.200000000000003</v>
      </c>
      <c r="B73" s="6" t="s">
        <v>379</v>
      </c>
      <c r="C73" s="11">
        <f>(C72/12)*9</f>
        <v>3.75</v>
      </c>
      <c r="D73" s="11">
        <f t="shared" ref="D73:BO73" si="214">(D72/12)*9</f>
        <v>0</v>
      </c>
      <c r="E73" s="11">
        <f t="shared" si="214"/>
        <v>0</v>
      </c>
      <c r="F73" s="11">
        <f t="shared" si="214"/>
        <v>0</v>
      </c>
      <c r="G73" s="11">
        <f t="shared" si="214"/>
        <v>0</v>
      </c>
      <c r="H73" s="11">
        <f t="shared" si="214"/>
        <v>0</v>
      </c>
      <c r="I73" s="11">
        <f t="shared" si="214"/>
        <v>0</v>
      </c>
      <c r="J73" s="11">
        <f t="shared" si="214"/>
        <v>0</v>
      </c>
      <c r="K73" s="11">
        <f t="shared" si="214"/>
        <v>0</v>
      </c>
      <c r="L73" s="11">
        <f t="shared" si="214"/>
        <v>0</v>
      </c>
      <c r="M73" s="11">
        <f t="shared" si="214"/>
        <v>0</v>
      </c>
      <c r="N73" s="11">
        <f t="shared" si="214"/>
        <v>0</v>
      </c>
      <c r="O73" s="11">
        <f t="shared" si="214"/>
        <v>0</v>
      </c>
      <c r="P73" s="11">
        <f t="shared" si="214"/>
        <v>0</v>
      </c>
      <c r="Q73" s="11">
        <f t="shared" si="214"/>
        <v>0</v>
      </c>
      <c r="R73" s="11">
        <f t="shared" si="214"/>
        <v>0</v>
      </c>
      <c r="S73" s="11">
        <f t="shared" si="214"/>
        <v>0</v>
      </c>
      <c r="T73" s="11">
        <f t="shared" si="214"/>
        <v>0</v>
      </c>
      <c r="U73" s="11">
        <f t="shared" si="214"/>
        <v>0</v>
      </c>
      <c r="V73" s="11">
        <f t="shared" si="214"/>
        <v>0</v>
      </c>
      <c r="W73" s="11">
        <f t="shared" si="214"/>
        <v>0</v>
      </c>
      <c r="X73" s="11">
        <f t="shared" si="214"/>
        <v>0</v>
      </c>
      <c r="Y73" s="11">
        <f t="shared" si="214"/>
        <v>0</v>
      </c>
      <c r="Z73" s="11">
        <f t="shared" si="214"/>
        <v>0</v>
      </c>
      <c r="AA73" s="11">
        <f t="shared" si="214"/>
        <v>0</v>
      </c>
      <c r="AB73" s="11">
        <f t="shared" si="214"/>
        <v>0</v>
      </c>
      <c r="AC73" s="11">
        <f t="shared" si="214"/>
        <v>0</v>
      </c>
      <c r="AD73" s="11">
        <f t="shared" si="214"/>
        <v>0</v>
      </c>
      <c r="AE73" s="11">
        <f t="shared" si="214"/>
        <v>0</v>
      </c>
      <c r="AF73" s="11">
        <f t="shared" si="214"/>
        <v>0</v>
      </c>
      <c r="AG73" s="11">
        <f t="shared" si="214"/>
        <v>0</v>
      </c>
      <c r="AH73" s="11">
        <f t="shared" si="214"/>
        <v>0</v>
      </c>
      <c r="AI73" s="11">
        <f t="shared" si="214"/>
        <v>0</v>
      </c>
      <c r="AJ73" s="11">
        <f t="shared" si="214"/>
        <v>0</v>
      </c>
      <c r="AK73" s="11">
        <f t="shared" si="214"/>
        <v>0</v>
      </c>
      <c r="AL73" s="11">
        <f t="shared" si="214"/>
        <v>0</v>
      </c>
      <c r="AM73" s="11">
        <f t="shared" si="214"/>
        <v>0</v>
      </c>
      <c r="AN73" s="11">
        <f t="shared" si="214"/>
        <v>0</v>
      </c>
      <c r="AO73" s="11">
        <f t="shared" si="214"/>
        <v>0</v>
      </c>
      <c r="AP73" s="11">
        <f t="shared" si="214"/>
        <v>0</v>
      </c>
      <c r="AQ73" s="11">
        <f t="shared" si="214"/>
        <v>0</v>
      </c>
      <c r="AR73" s="11">
        <f t="shared" si="214"/>
        <v>0</v>
      </c>
      <c r="AS73" s="11">
        <f t="shared" si="214"/>
        <v>0</v>
      </c>
      <c r="AT73" s="11">
        <f t="shared" si="214"/>
        <v>0</v>
      </c>
      <c r="AU73" s="11">
        <f t="shared" si="214"/>
        <v>0</v>
      </c>
      <c r="AV73" s="11">
        <f t="shared" si="214"/>
        <v>0</v>
      </c>
      <c r="AW73" s="11">
        <f t="shared" si="214"/>
        <v>0</v>
      </c>
      <c r="AX73" s="11">
        <f t="shared" si="214"/>
        <v>0</v>
      </c>
      <c r="AY73" s="11">
        <f t="shared" si="214"/>
        <v>0</v>
      </c>
      <c r="AZ73" s="11">
        <f t="shared" si="214"/>
        <v>0</v>
      </c>
      <c r="BA73" s="11">
        <f t="shared" si="214"/>
        <v>0</v>
      </c>
      <c r="BB73" s="11">
        <f t="shared" si="214"/>
        <v>0</v>
      </c>
      <c r="BC73" s="11">
        <f t="shared" si="214"/>
        <v>0</v>
      </c>
      <c r="BD73" s="11">
        <f t="shared" si="214"/>
        <v>0</v>
      </c>
      <c r="BE73" s="11">
        <f t="shared" si="214"/>
        <v>0</v>
      </c>
      <c r="BF73" s="11">
        <f t="shared" si="214"/>
        <v>0</v>
      </c>
      <c r="BG73" s="11">
        <f t="shared" si="214"/>
        <v>0</v>
      </c>
      <c r="BH73" s="11">
        <f t="shared" si="214"/>
        <v>0</v>
      </c>
      <c r="BI73" s="11">
        <f t="shared" si="214"/>
        <v>0</v>
      </c>
      <c r="BJ73" s="11">
        <f t="shared" si="214"/>
        <v>0</v>
      </c>
      <c r="BK73" s="11">
        <f t="shared" si="214"/>
        <v>0</v>
      </c>
      <c r="BL73" s="11">
        <f t="shared" si="214"/>
        <v>0</v>
      </c>
      <c r="BM73" s="11">
        <f t="shared" si="214"/>
        <v>0</v>
      </c>
      <c r="BN73" s="11">
        <f t="shared" si="214"/>
        <v>0</v>
      </c>
      <c r="BO73" s="11">
        <f t="shared" si="214"/>
        <v>0</v>
      </c>
      <c r="BP73" s="11">
        <f t="shared" ref="BP73:EA73" si="215">(BP72/12)*9</f>
        <v>0</v>
      </c>
      <c r="BQ73" s="11">
        <f t="shared" si="215"/>
        <v>0</v>
      </c>
      <c r="BR73" s="11">
        <f t="shared" si="215"/>
        <v>0</v>
      </c>
      <c r="BS73" s="11">
        <f t="shared" si="215"/>
        <v>0</v>
      </c>
      <c r="BT73" s="11">
        <f t="shared" si="215"/>
        <v>0</v>
      </c>
      <c r="BU73" s="11">
        <f t="shared" si="215"/>
        <v>0</v>
      </c>
      <c r="BV73" s="11">
        <f t="shared" si="215"/>
        <v>0</v>
      </c>
      <c r="BW73" s="11">
        <f t="shared" si="215"/>
        <v>0</v>
      </c>
      <c r="BX73" s="11">
        <f t="shared" si="215"/>
        <v>0</v>
      </c>
      <c r="BY73" s="11">
        <f t="shared" si="215"/>
        <v>0</v>
      </c>
      <c r="BZ73" s="11">
        <f t="shared" si="215"/>
        <v>0</v>
      </c>
      <c r="CA73" s="11">
        <f t="shared" si="215"/>
        <v>0</v>
      </c>
      <c r="CB73" s="11">
        <f t="shared" si="215"/>
        <v>0</v>
      </c>
      <c r="CC73" s="11">
        <f t="shared" si="215"/>
        <v>0</v>
      </c>
      <c r="CD73" s="11">
        <f t="shared" si="215"/>
        <v>0</v>
      </c>
      <c r="CE73" s="11">
        <f t="shared" si="215"/>
        <v>0</v>
      </c>
      <c r="CF73" s="11">
        <f t="shared" si="215"/>
        <v>0</v>
      </c>
      <c r="CG73" s="11">
        <f t="shared" si="215"/>
        <v>0</v>
      </c>
      <c r="CH73" s="11">
        <f t="shared" si="215"/>
        <v>0</v>
      </c>
      <c r="CI73" s="11">
        <f t="shared" si="215"/>
        <v>0</v>
      </c>
      <c r="CJ73" s="11">
        <f t="shared" si="215"/>
        <v>0</v>
      </c>
      <c r="CK73" s="11">
        <f t="shared" si="215"/>
        <v>0</v>
      </c>
      <c r="CL73" s="11">
        <f t="shared" si="215"/>
        <v>0</v>
      </c>
      <c r="CM73" s="11">
        <f t="shared" si="215"/>
        <v>0</v>
      </c>
      <c r="CN73" s="11">
        <f t="shared" si="215"/>
        <v>0</v>
      </c>
      <c r="CO73" s="11">
        <f t="shared" si="215"/>
        <v>0</v>
      </c>
      <c r="CP73" s="11">
        <f t="shared" si="215"/>
        <v>0</v>
      </c>
      <c r="CQ73" s="11">
        <f t="shared" si="215"/>
        <v>0</v>
      </c>
      <c r="CR73" s="11">
        <f t="shared" si="215"/>
        <v>0</v>
      </c>
      <c r="CS73" s="11">
        <f t="shared" si="215"/>
        <v>0</v>
      </c>
      <c r="CT73" s="11">
        <f t="shared" si="215"/>
        <v>0</v>
      </c>
      <c r="CU73" s="11">
        <f t="shared" si="215"/>
        <v>0</v>
      </c>
      <c r="CV73" s="11">
        <f t="shared" si="215"/>
        <v>0</v>
      </c>
      <c r="CW73" s="11">
        <f t="shared" si="215"/>
        <v>0</v>
      </c>
      <c r="CX73" s="11">
        <f t="shared" si="215"/>
        <v>0</v>
      </c>
      <c r="CY73" s="11">
        <f t="shared" si="215"/>
        <v>0</v>
      </c>
      <c r="CZ73" s="11">
        <f t="shared" si="215"/>
        <v>0</v>
      </c>
      <c r="DA73" s="11">
        <f t="shared" si="215"/>
        <v>0</v>
      </c>
      <c r="DB73" s="11">
        <f t="shared" si="215"/>
        <v>0</v>
      </c>
      <c r="DC73" s="11">
        <f t="shared" si="215"/>
        <v>0</v>
      </c>
      <c r="DD73" s="11">
        <f t="shared" si="215"/>
        <v>0</v>
      </c>
      <c r="DE73" s="11">
        <f t="shared" si="215"/>
        <v>0</v>
      </c>
      <c r="DF73" s="11">
        <f t="shared" si="215"/>
        <v>0</v>
      </c>
      <c r="DG73" s="11">
        <f t="shared" si="215"/>
        <v>0</v>
      </c>
      <c r="DH73" s="11">
        <f t="shared" si="215"/>
        <v>0</v>
      </c>
      <c r="DI73" s="11">
        <f t="shared" si="215"/>
        <v>0</v>
      </c>
      <c r="DJ73" s="11">
        <f t="shared" si="215"/>
        <v>0</v>
      </c>
      <c r="DK73" s="11">
        <f t="shared" si="215"/>
        <v>0</v>
      </c>
      <c r="DL73" s="11">
        <f t="shared" si="215"/>
        <v>0</v>
      </c>
      <c r="DM73" s="11">
        <f t="shared" si="215"/>
        <v>0</v>
      </c>
      <c r="DN73" s="11">
        <f t="shared" si="215"/>
        <v>0</v>
      </c>
      <c r="DO73" s="11">
        <f t="shared" si="215"/>
        <v>7.5</v>
      </c>
      <c r="DP73" s="11">
        <f t="shared" si="215"/>
        <v>0</v>
      </c>
      <c r="DQ73" s="11">
        <f t="shared" si="215"/>
        <v>0</v>
      </c>
      <c r="DR73" s="11">
        <f t="shared" si="215"/>
        <v>0</v>
      </c>
      <c r="DS73" s="11">
        <f t="shared" si="215"/>
        <v>0</v>
      </c>
      <c r="DT73" s="11">
        <f t="shared" si="215"/>
        <v>0</v>
      </c>
      <c r="DU73" s="11">
        <f t="shared" si="215"/>
        <v>0</v>
      </c>
      <c r="DV73" s="11">
        <f t="shared" si="215"/>
        <v>0</v>
      </c>
      <c r="DW73" s="11">
        <f t="shared" si="215"/>
        <v>0</v>
      </c>
      <c r="DX73" s="11">
        <f t="shared" si="215"/>
        <v>0</v>
      </c>
      <c r="DY73" s="11">
        <f t="shared" si="215"/>
        <v>0</v>
      </c>
      <c r="DZ73" s="11">
        <f t="shared" si="215"/>
        <v>0</v>
      </c>
      <c r="EA73" s="11">
        <f t="shared" si="215"/>
        <v>0</v>
      </c>
      <c r="EB73" s="11">
        <f t="shared" ref="EB73:GM73" si="216">(EB72/12)*9</f>
        <v>0</v>
      </c>
      <c r="EC73" s="11">
        <f t="shared" si="216"/>
        <v>0</v>
      </c>
      <c r="ED73" s="11">
        <f t="shared" si="216"/>
        <v>0</v>
      </c>
      <c r="EE73" s="11">
        <f t="shared" si="216"/>
        <v>0</v>
      </c>
      <c r="EF73" s="11">
        <f t="shared" si="216"/>
        <v>0</v>
      </c>
      <c r="EG73" s="11">
        <f t="shared" si="216"/>
        <v>0</v>
      </c>
      <c r="EH73" s="11">
        <f t="shared" si="216"/>
        <v>0</v>
      </c>
      <c r="EI73" s="11">
        <f t="shared" si="216"/>
        <v>0</v>
      </c>
      <c r="EJ73" s="11">
        <f t="shared" si="216"/>
        <v>0</v>
      </c>
      <c r="EK73" s="11">
        <f t="shared" si="216"/>
        <v>0</v>
      </c>
      <c r="EL73" s="11">
        <f t="shared" si="216"/>
        <v>0</v>
      </c>
      <c r="EM73" s="11">
        <f t="shared" si="216"/>
        <v>0</v>
      </c>
      <c r="EN73" s="11">
        <f t="shared" si="216"/>
        <v>0</v>
      </c>
      <c r="EO73" s="11">
        <f t="shared" si="216"/>
        <v>0</v>
      </c>
      <c r="EP73" s="11">
        <f t="shared" si="216"/>
        <v>0</v>
      </c>
      <c r="EQ73" s="11">
        <f t="shared" si="216"/>
        <v>0</v>
      </c>
      <c r="ER73" s="11">
        <f t="shared" si="216"/>
        <v>0</v>
      </c>
      <c r="ES73" s="11">
        <f t="shared" si="216"/>
        <v>0</v>
      </c>
      <c r="ET73" s="11">
        <f t="shared" si="216"/>
        <v>0</v>
      </c>
      <c r="EU73" s="11">
        <f t="shared" si="216"/>
        <v>0</v>
      </c>
      <c r="EV73" s="11">
        <f t="shared" si="216"/>
        <v>0</v>
      </c>
      <c r="EW73" s="11">
        <f t="shared" si="216"/>
        <v>0</v>
      </c>
      <c r="EX73" s="11">
        <f t="shared" si="216"/>
        <v>0</v>
      </c>
      <c r="EY73" s="11">
        <f t="shared" si="216"/>
        <v>0</v>
      </c>
      <c r="EZ73" s="11">
        <f t="shared" si="216"/>
        <v>0</v>
      </c>
      <c r="FA73" s="11">
        <f t="shared" si="216"/>
        <v>0</v>
      </c>
      <c r="FB73" s="11">
        <f t="shared" si="216"/>
        <v>0</v>
      </c>
      <c r="FC73" s="11">
        <f t="shared" si="216"/>
        <v>0</v>
      </c>
      <c r="FD73" s="11">
        <f t="shared" si="216"/>
        <v>0</v>
      </c>
      <c r="FE73" s="11">
        <f t="shared" si="216"/>
        <v>0</v>
      </c>
      <c r="FF73" s="11">
        <f t="shared" si="216"/>
        <v>0</v>
      </c>
      <c r="FG73" s="11">
        <f t="shared" si="216"/>
        <v>0</v>
      </c>
      <c r="FH73" s="11">
        <f t="shared" si="216"/>
        <v>0</v>
      </c>
      <c r="FI73" s="11">
        <f t="shared" si="216"/>
        <v>0</v>
      </c>
      <c r="FJ73" s="11">
        <f t="shared" si="216"/>
        <v>0</v>
      </c>
      <c r="FK73" s="11">
        <f t="shared" si="216"/>
        <v>0</v>
      </c>
      <c r="FL73" s="11">
        <f t="shared" si="216"/>
        <v>0</v>
      </c>
      <c r="FM73" s="11">
        <f t="shared" si="216"/>
        <v>0</v>
      </c>
      <c r="FN73" s="11">
        <f t="shared" si="216"/>
        <v>0</v>
      </c>
      <c r="FO73" s="11">
        <f t="shared" si="216"/>
        <v>0</v>
      </c>
      <c r="FP73" s="11">
        <f t="shared" si="216"/>
        <v>0</v>
      </c>
      <c r="FQ73" s="11">
        <f t="shared" si="216"/>
        <v>0</v>
      </c>
      <c r="FR73" s="11">
        <f t="shared" si="216"/>
        <v>0</v>
      </c>
      <c r="FS73" s="11">
        <f t="shared" si="216"/>
        <v>0</v>
      </c>
      <c r="FT73" s="11">
        <f t="shared" si="216"/>
        <v>0</v>
      </c>
      <c r="FU73" s="11">
        <f t="shared" si="216"/>
        <v>0</v>
      </c>
      <c r="FV73" s="11">
        <f t="shared" si="216"/>
        <v>0</v>
      </c>
      <c r="FW73" s="11">
        <f t="shared" si="216"/>
        <v>0</v>
      </c>
      <c r="FX73" s="11">
        <f t="shared" si="216"/>
        <v>0</v>
      </c>
      <c r="FY73" s="11">
        <f t="shared" si="216"/>
        <v>0</v>
      </c>
      <c r="FZ73" s="11">
        <f t="shared" si="216"/>
        <v>0</v>
      </c>
      <c r="GA73" s="11">
        <f t="shared" si="216"/>
        <v>0</v>
      </c>
      <c r="GB73" s="11">
        <f t="shared" si="216"/>
        <v>0</v>
      </c>
      <c r="GC73" s="11">
        <f t="shared" si="216"/>
        <v>0</v>
      </c>
      <c r="GD73" s="11">
        <f t="shared" si="216"/>
        <v>0</v>
      </c>
      <c r="GE73" s="11">
        <f t="shared" si="216"/>
        <v>0</v>
      </c>
      <c r="GF73" s="11">
        <f t="shared" si="216"/>
        <v>0</v>
      </c>
      <c r="GG73" s="11">
        <f t="shared" si="216"/>
        <v>0</v>
      </c>
      <c r="GH73" s="11">
        <f t="shared" si="216"/>
        <v>0</v>
      </c>
      <c r="GI73" s="11">
        <f t="shared" si="216"/>
        <v>0</v>
      </c>
      <c r="GJ73" s="11">
        <f t="shared" si="216"/>
        <v>0</v>
      </c>
      <c r="GK73" s="11">
        <f t="shared" si="216"/>
        <v>0</v>
      </c>
      <c r="GL73" s="11">
        <f t="shared" si="216"/>
        <v>0</v>
      </c>
      <c r="GM73" s="11">
        <f t="shared" si="216"/>
        <v>0</v>
      </c>
      <c r="GN73" s="11">
        <f t="shared" ref="GN73:IY73" si="217">(GN72/12)*9</f>
        <v>0</v>
      </c>
      <c r="GO73" s="11">
        <f t="shared" si="217"/>
        <v>0</v>
      </c>
      <c r="GP73" s="11">
        <f t="shared" si="217"/>
        <v>0</v>
      </c>
      <c r="GQ73" s="11">
        <f t="shared" si="217"/>
        <v>0</v>
      </c>
      <c r="GR73" s="11">
        <f t="shared" si="217"/>
        <v>0</v>
      </c>
      <c r="GS73" s="11">
        <f t="shared" si="217"/>
        <v>0</v>
      </c>
      <c r="GT73" s="11">
        <f t="shared" si="217"/>
        <v>0</v>
      </c>
      <c r="GU73" s="11">
        <f t="shared" si="217"/>
        <v>0</v>
      </c>
      <c r="GV73" s="11">
        <f t="shared" si="217"/>
        <v>0</v>
      </c>
      <c r="GW73" s="11">
        <f t="shared" si="217"/>
        <v>0</v>
      </c>
      <c r="GX73" s="11">
        <f t="shared" si="217"/>
        <v>0</v>
      </c>
      <c r="GY73" s="11">
        <f t="shared" si="217"/>
        <v>0</v>
      </c>
      <c r="GZ73" s="11">
        <f t="shared" si="217"/>
        <v>0</v>
      </c>
      <c r="HA73" s="11">
        <f t="shared" si="217"/>
        <v>0</v>
      </c>
      <c r="HB73" s="11">
        <f t="shared" si="217"/>
        <v>0</v>
      </c>
      <c r="HC73" s="11">
        <f t="shared" si="217"/>
        <v>0</v>
      </c>
      <c r="HD73" s="11">
        <f t="shared" si="217"/>
        <v>0</v>
      </c>
      <c r="HE73" s="11">
        <f t="shared" si="217"/>
        <v>0</v>
      </c>
      <c r="HF73" s="11">
        <f t="shared" si="217"/>
        <v>0</v>
      </c>
      <c r="HG73" s="11">
        <f t="shared" si="217"/>
        <v>0</v>
      </c>
      <c r="HH73" s="11">
        <f t="shared" si="217"/>
        <v>0</v>
      </c>
      <c r="HI73" s="11">
        <f t="shared" si="217"/>
        <v>0</v>
      </c>
      <c r="HJ73" s="11">
        <f t="shared" si="217"/>
        <v>0</v>
      </c>
      <c r="HK73" s="11">
        <f t="shared" si="217"/>
        <v>0</v>
      </c>
      <c r="HL73" s="11">
        <f t="shared" si="217"/>
        <v>0</v>
      </c>
      <c r="HM73" s="11">
        <f t="shared" si="217"/>
        <v>0</v>
      </c>
      <c r="HN73" s="11">
        <f t="shared" si="217"/>
        <v>0</v>
      </c>
      <c r="HO73" s="11">
        <f t="shared" si="217"/>
        <v>0</v>
      </c>
      <c r="HP73" s="11">
        <f t="shared" si="217"/>
        <v>0</v>
      </c>
      <c r="HQ73" s="11">
        <f t="shared" si="217"/>
        <v>0</v>
      </c>
      <c r="HR73" s="11">
        <f t="shared" si="217"/>
        <v>0</v>
      </c>
      <c r="HS73" s="11">
        <f t="shared" si="217"/>
        <v>0</v>
      </c>
      <c r="HT73" s="11">
        <f t="shared" si="217"/>
        <v>0</v>
      </c>
      <c r="HU73" s="11">
        <f t="shared" si="217"/>
        <v>0</v>
      </c>
      <c r="HV73" s="11">
        <f t="shared" si="217"/>
        <v>0</v>
      </c>
      <c r="HW73" s="11">
        <f t="shared" si="217"/>
        <v>0</v>
      </c>
      <c r="HX73" s="11">
        <f t="shared" si="217"/>
        <v>0</v>
      </c>
      <c r="HY73" s="11">
        <f t="shared" si="217"/>
        <v>0</v>
      </c>
      <c r="HZ73" s="11">
        <f t="shared" si="217"/>
        <v>0</v>
      </c>
      <c r="IA73" s="11">
        <f t="shared" si="217"/>
        <v>0</v>
      </c>
      <c r="IB73" s="11">
        <f t="shared" si="217"/>
        <v>0</v>
      </c>
      <c r="IC73" s="11">
        <f t="shared" si="217"/>
        <v>0</v>
      </c>
      <c r="ID73" s="11">
        <f t="shared" si="217"/>
        <v>0</v>
      </c>
      <c r="IE73" s="11">
        <f t="shared" si="217"/>
        <v>0</v>
      </c>
      <c r="IF73" s="11">
        <f t="shared" si="217"/>
        <v>0</v>
      </c>
      <c r="IG73" s="11">
        <f t="shared" si="217"/>
        <v>0</v>
      </c>
      <c r="IH73" s="11">
        <f t="shared" si="217"/>
        <v>0</v>
      </c>
      <c r="II73" s="11">
        <f t="shared" si="217"/>
        <v>0</v>
      </c>
      <c r="IJ73" s="11">
        <f t="shared" si="217"/>
        <v>0</v>
      </c>
      <c r="IK73" s="11">
        <f t="shared" si="217"/>
        <v>0</v>
      </c>
      <c r="IL73" s="11">
        <f t="shared" si="217"/>
        <v>0</v>
      </c>
      <c r="IM73" s="11">
        <f t="shared" si="217"/>
        <v>0</v>
      </c>
      <c r="IN73" s="11">
        <f t="shared" si="217"/>
        <v>0</v>
      </c>
      <c r="IO73" s="11">
        <f t="shared" si="217"/>
        <v>0</v>
      </c>
      <c r="IP73" s="11">
        <f t="shared" si="217"/>
        <v>0</v>
      </c>
      <c r="IQ73" s="11">
        <f t="shared" si="217"/>
        <v>0</v>
      </c>
      <c r="IR73" s="11">
        <f t="shared" si="217"/>
        <v>0</v>
      </c>
      <c r="IS73" s="11">
        <f t="shared" si="217"/>
        <v>0</v>
      </c>
      <c r="IT73" s="11">
        <f t="shared" si="217"/>
        <v>0</v>
      </c>
      <c r="IU73" s="11">
        <f t="shared" si="217"/>
        <v>0</v>
      </c>
      <c r="IV73" s="11">
        <f t="shared" si="217"/>
        <v>0</v>
      </c>
      <c r="IW73" s="11">
        <f t="shared" si="217"/>
        <v>0</v>
      </c>
      <c r="IX73" s="11">
        <f t="shared" si="217"/>
        <v>0</v>
      </c>
      <c r="IY73" s="11">
        <f t="shared" si="217"/>
        <v>0</v>
      </c>
      <c r="IZ73" s="11">
        <f t="shared" ref="IZ73:LK73" si="218">(IZ72/12)*9</f>
        <v>0</v>
      </c>
      <c r="JA73" s="11">
        <f t="shared" si="218"/>
        <v>0</v>
      </c>
      <c r="JB73" s="11">
        <f t="shared" si="218"/>
        <v>0</v>
      </c>
      <c r="JC73" s="11">
        <f t="shared" si="218"/>
        <v>0</v>
      </c>
      <c r="JD73" s="11">
        <f t="shared" si="218"/>
        <v>0</v>
      </c>
      <c r="JE73" s="11">
        <f t="shared" si="218"/>
        <v>0</v>
      </c>
      <c r="JF73" s="11">
        <f t="shared" si="218"/>
        <v>0</v>
      </c>
      <c r="JG73" s="11">
        <f t="shared" si="218"/>
        <v>0</v>
      </c>
      <c r="JH73" s="11">
        <f t="shared" si="218"/>
        <v>0</v>
      </c>
      <c r="JI73" s="11">
        <f t="shared" si="218"/>
        <v>0</v>
      </c>
      <c r="JJ73" s="11">
        <f t="shared" si="218"/>
        <v>0</v>
      </c>
      <c r="JK73" s="11">
        <f t="shared" si="218"/>
        <v>0</v>
      </c>
      <c r="JL73" s="11">
        <f t="shared" si="218"/>
        <v>0</v>
      </c>
      <c r="JM73" s="11">
        <f t="shared" si="218"/>
        <v>0</v>
      </c>
      <c r="JN73" s="11">
        <f t="shared" si="218"/>
        <v>0</v>
      </c>
      <c r="JO73" s="11">
        <f t="shared" si="218"/>
        <v>0</v>
      </c>
      <c r="JP73" s="11">
        <f t="shared" si="218"/>
        <v>0</v>
      </c>
      <c r="JQ73" s="11">
        <f t="shared" si="218"/>
        <v>0</v>
      </c>
      <c r="JR73" s="11">
        <f t="shared" si="218"/>
        <v>0</v>
      </c>
      <c r="JS73" s="11">
        <f t="shared" si="218"/>
        <v>0</v>
      </c>
      <c r="JT73" s="11">
        <f t="shared" si="218"/>
        <v>0</v>
      </c>
      <c r="JU73" s="11">
        <f t="shared" si="218"/>
        <v>0</v>
      </c>
      <c r="JV73" s="11">
        <f t="shared" si="218"/>
        <v>0</v>
      </c>
      <c r="JW73" s="11">
        <f t="shared" si="218"/>
        <v>3.75</v>
      </c>
      <c r="JX73" s="11">
        <f t="shared" si="218"/>
        <v>0</v>
      </c>
      <c r="JY73" s="11">
        <f t="shared" si="218"/>
        <v>0</v>
      </c>
      <c r="JZ73" s="11">
        <f t="shared" si="218"/>
        <v>0</v>
      </c>
      <c r="KA73" s="11">
        <f t="shared" si="218"/>
        <v>0</v>
      </c>
      <c r="KB73" s="11">
        <f t="shared" si="218"/>
        <v>0</v>
      </c>
      <c r="KC73" s="11">
        <f t="shared" si="218"/>
        <v>0</v>
      </c>
      <c r="KD73" s="11">
        <f t="shared" si="218"/>
        <v>0</v>
      </c>
      <c r="KE73" s="11">
        <f t="shared" si="218"/>
        <v>0</v>
      </c>
      <c r="KF73" s="11">
        <f t="shared" si="218"/>
        <v>0</v>
      </c>
      <c r="KG73" s="11">
        <f t="shared" si="218"/>
        <v>0</v>
      </c>
      <c r="KH73" s="11">
        <f t="shared" si="218"/>
        <v>0</v>
      </c>
      <c r="KI73" s="11">
        <f t="shared" si="218"/>
        <v>0</v>
      </c>
      <c r="KJ73" s="11">
        <f t="shared" si="218"/>
        <v>0</v>
      </c>
      <c r="KK73" s="11">
        <f t="shared" si="218"/>
        <v>0</v>
      </c>
      <c r="KL73" s="11">
        <f t="shared" si="218"/>
        <v>0</v>
      </c>
      <c r="KM73" s="11">
        <f t="shared" si="218"/>
        <v>0</v>
      </c>
      <c r="KN73" s="11">
        <f t="shared" si="218"/>
        <v>0</v>
      </c>
      <c r="KO73" s="11">
        <f t="shared" si="218"/>
        <v>0</v>
      </c>
      <c r="KP73" s="11">
        <f t="shared" si="218"/>
        <v>0</v>
      </c>
      <c r="KQ73" s="11">
        <f t="shared" si="218"/>
        <v>0</v>
      </c>
      <c r="KR73" s="11">
        <f t="shared" si="218"/>
        <v>0</v>
      </c>
      <c r="KS73" s="11">
        <f t="shared" si="218"/>
        <v>0</v>
      </c>
      <c r="KT73" s="11">
        <f t="shared" si="218"/>
        <v>0</v>
      </c>
      <c r="KU73" s="11">
        <f t="shared" si="218"/>
        <v>0</v>
      </c>
      <c r="KV73" s="11">
        <f t="shared" si="218"/>
        <v>0</v>
      </c>
      <c r="KW73" s="11">
        <f t="shared" si="218"/>
        <v>0</v>
      </c>
      <c r="KX73" s="11">
        <f t="shared" si="218"/>
        <v>0</v>
      </c>
      <c r="KY73" s="11">
        <f t="shared" si="218"/>
        <v>0</v>
      </c>
      <c r="KZ73" s="11">
        <f t="shared" si="218"/>
        <v>0</v>
      </c>
      <c r="LA73" s="11">
        <f t="shared" si="218"/>
        <v>0</v>
      </c>
      <c r="LB73" s="11">
        <f t="shared" si="218"/>
        <v>15</v>
      </c>
      <c r="LC73" s="11">
        <f t="shared" si="218"/>
        <v>0</v>
      </c>
      <c r="LD73" s="11">
        <f t="shared" si="218"/>
        <v>0</v>
      </c>
      <c r="LE73" s="11">
        <f t="shared" si="218"/>
        <v>0</v>
      </c>
      <c r="LF73" s="11">
        <f t="shared" si="218"/>
        <v>0</v>
      </c>
      <c r="LG73" s="11">
        <f t="shared" si="218"/>
        <v>0</v>
      </c>
      <c r="LH73" s="11">
        <f t="shared" si="218"/>
        <v>0</v>
      </c>
      <c r="LI73" s="11">
        <f t="shared" si="218"/>
        <v>3.75</v>
      </c>
      <c r="LJ73" s="11">
        <f t="shared" si="218"/>
        <v>0</v>
      </c>
      <c r="LK73" s="11">
        <f t="shared" si="218"/>
        <v>0</v>
      </c>
      <c r="LL73" s="11">
        <f t="shared" ref="LL73:MG73" si="219">(LL72/12)*9</f>
        <v>0</v>
      </c>
      <c r="LM73" s="11">
        <f t="shared" si="219"/>
        <v>0</v>
      </c>
      <c r="LN73" s="11">
        <f t="shared" si="219"/>
        <v>0</v>
      </c>
      <c r="LO73" s="11">
        <f t="shared" si="219"/>
        <v>0</v>
      </c>
      <c r="LP73" s="11">
        <f t="shared" si="219"/>
        <v>0</v>
      </c>
      <c r="LQ73" s="11">
        <f t="shared" si="219"/>
        <v>0</v>
      </c>
      <c r="LR73" s="11">
        <f t="shared" si="219"/>
        <v>0</v>
      </c>
      <c r="LS73" s="11">
        <f t="shared" si="219"/>
        <v>0</v>
      </c>
      <c r="LT73" s="11">
        <f t="shared" si="219"/>
        <v>0</v>
      </c>
      <c r="LU73" s="11">
        <f t="shared" si="219"/>
        <v>0</v>
      </c>
      <c r="LV73" s="11">
        <f t="shared" si="219"/>
        <v>0</v>
      </c>
      <c r="LW73" s="11">
        <f t="shared" si="219"/>
        <v>0</v>
      </c>
      <c r="LX73" s="11">
        <f t="shared" si="219"/>
        <v>0</v>
      </c>
      <c r="LY73" s="11">
        <f t="shared" si="219"/>
        <v>0</v>
      </c>
      <c r="LZ73" s="11">
        <f t="shared" si="219"/>
        <v>0</v>
      </c>
      <c r="MA73" s="11">
        <f t="shared" si="219"/>
        <v>0</v>
      </c>
      <c r="MB73" s="11">
        <f t="shared" si="219"/>
        <v>0</v>
      </c>
      <c r="MC73" s="11">
        <f t="shared" si="219"/>
        <v>0</v>
      </c>
      <c r="MD73" s="11">
        <f t="shared" si="219"/>
        <v>0</v>
      </c>
      <c r="ME73" s="11">
        <f t="shared" si="219"/>
        <v>0</v>
      </c>
      <c r="MF73" s="11">
        <f t="shared" si="219"/>
        <v>0</v>
      </c>
      <c r="MG73" s="11">
        <f t="shared" si="219"/>
        <v>0</v>
      </c>
      <c r="MH73" s="11">
        <f t="shared" si="201"/>
        <v>33.75</v>
      </c>
    </row>
    <row r="74" spans="1:346" ht="24.95" hidden="1" customHeight="1" x14ac:dyDescent="0.25">
      <c r="A74" s="13">
        <v>36.700000000000003</v>
      </c>
      <c r="B74" s="1" t="s">
        <v>380</v>
      </c>
      <c r="C74" s="10">
        <v>0</v>
      </c>
      <c r="D74" s="10"/>
      <c r="E74" s="10"/>
      <c r="F74" s="10"/>
      <c r="G74" s="10">
        <v>50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>
        <v>10</v>
      </c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>
        <v>10</v>
      </c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>
        <v>0</v>
      </c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>
        <v>0</v>
      </c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>
        <v>0</v>
      </c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>
        <v>5</v>
      </c>
      <c r="JX74" s="10"/>
      <c r="JY74" s="10"/>
      <c r="JZ74" s="10"/>
      <c r="KA74" s="10">
        <v>0</v>
      </c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>
        <v>20</v>
      </c>
      <c r="LC74" s="10">
        <v>10</v>
      </c>
      <c r="LD74" s="10"/>
      <c r="LE74" s="10">
        <v>0</v>
      </c>
      <c r="LF74" s="10"/>
      <c r="LG74" s="10"/>
      <c r="LH74" s="10"/>
      <c r="LI74" s="10">
        <v>5</v>
      </c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>
        <v>0</v>
      </c>
      <c r="LW74" s="10"/>
      <c r="LX74" s="10">
        <v>10</v>
      </c>
      <c r="LY74" s="10"/>
      <c r="LZ74" s="10"/>
      <c r="MA74" s="10"/>
      <c r="MB74" s="10"/>
      <c r="MC74" s="10"/>
      <c r="MD74" s="10"/>
      <c r="ME74" s="10"/>
      <c r="MF74" s="10"/>
      <c r="MG74" s="10"/>
      <c r="MH74" s="10">
        <f t="shared" si="201"/>
        <v>120</v>
      </c>
    </row>
    <row r="75" spans="1:346" s="7" customFormat="1" ht="24.95" hidden="1" customHeight="1" x14ac:dyDescent="0.25">
      <c r="A75" s="14">
        <v>37.200000000000003</v>
      </c>
      <c r="B75" s="6" t="s">
        <v>380</v>
      </c>
      <c r="C75" s="11">
        <f>(C74/12)*9</f>
        <v>0</v>
      </c>
      <c r="D75" s="11">
        <f t="shared" ref="D75:BO75" si="220">(D74/12)*9</f>
        <v>0</v>
      </c>
      <c r="E75" s="11">
        <f t="shared" si="220"/>
        <v>0</v>
      </c>
      <c r="F75" s="11">
        <f t="shared" si="220"/>
        <v>0</v>
      </c>
      <c r="G75" s="11">
        <f t="shared" si="220"/>
        <v>37.5</v>
      </c>
      <c r="H75" s="11">
        <f t="shared" si="220"/>
        <v>0</v>
      </c>
      <c r="I75" s="11">
        <f t="shared" si="220"/>
        <v>0</v>
      </c>
      <c r="J75" s="11">
        <f t="shared" si="220"/>
        <v>0</v>
      </c>
      <c r="K75" s="11">
        <f t="shared" si="220"/>
        <v>0</v>
      </c>
      <c r="L75" s="11">
        <f t="shared" si="220"/>
        <v>0</v>
      </c>
      <c r="M75" s="11">
        <f t="shared" si="220"/>
        <v>0</v>
      </c>
      <c r="N75" s="11">
        <f t="shared" si="220"/>
        <v>0</v>
      </c>
      <c r="O75" s="11">
        <f t="shared" si="220"/>
        <v>0</v>
      </c>
      <c r="P75" s="11">
        <f t="shared" si="220"/>
        <v>0</v>
      </c>
      <c r="Q75" s="11">
        <f t="shared" si="220"/>
        <v>0</v>
      </c>
      <c r="R75" s="11">
        <f t="shared" si="220"/>
        <v>0</v>
      </c>
      <c r="S75" s="11">
        <f t="shared" si="220"/>
        <v>0</v>
      </c>
      <c r="T75" s="11">
        <f t="shared" si="220"/>
        <v>0</v>
      </c>
      <c r="U75" s="11">
        <f t="shared" si="220"/>
        <v>0</v>
      </c>
      <c r="V75" s="11">
        <f t="shared" si="220"/>
        <v>0</v>
      </c>
      <c r="W75" s="11">
        <f t="shared" si="220"/>
        <v>0</v>
      </c>
      <c r="X75" s="11">
        <f t="shared" si="220"/>
        <v>0</v>
      </c>
      <c r="Y75" s="11">
        <f t="shared" si="220"/>
        <v>0</v>
      </c>
      <c r="Z75" s="11">
        <f t="shared" si="220"/>
        <v>0</v>
      </c>
      <c r="AA75" s="11">
        <f t="shared" si="220"/>
        <v>0</v>
      </c>
      <c r="AB75" s="11">
        <f t="shared" si="220"/>
        <v>0</v>
      </c>
      <c r="AC75" s="11">
        <f t="shared" si="220"/>
        <v>0</v>
      </c>
      <c r="AD75" s="11">
        <f t="shared" si="220"/>
        <v>0</v>
      </c>
      <c r="AE75" s="11">
        <f t="shared" si="220"/>
        <v>0</v>
      </c>
      <c r="AF75" s="11">
        <f t="shared" si="220"/>
        <v>0</v>
      </c>
      <c r="AG75" s="11">
        <f t="shared" si="220"/>
        <v>0</v>
      </c>
      <c r="AH75" s="11">
        <f t="shared" si="220"/>
        <v>0</v>
      </c>
      <c r="AI75" s="11">
        <f t="shared" si="220"/>
        <v>0</v>
      </c>
      <c r="AJ75" s="11">
        <f t="shared" si="220"/>
        <v>0</v>
      </c>
      <c r="AK75" s="11">
        <f t="shared" si="220"/>
        <v>0</v>
      </c>
      <c r="AL75" s="11">
        <f t="shared" si="220"/>
        <v>0</v>
      </c>
      <c r="AM75" s="11">
        <f t="shared" si="220"/>
        <v>0</v>
      </c>
      <c r="AN75" s="11">
        <f t="shared" si="220"/>
        <v>0</v>
      </c>
      <c r="AO75" s="11">
        <f t="shared" si="220"/>
        <v>0</v>
      </c>
      <c r="AP75" s="11">
        <f t="shared" si="220"/>
        <v>0</v>
      </c>
      <c r="AQ75" s="11">
        <f t="shared" si="220"/>
        <v>0</v>
      </c>
      <c r="AR75" s="11">
        <f t="shared" si="220"/>
        <v>0</v>
      </c>
      <c r="AS75" s="11">
        <f t="shared" si="220"/>
        <v>0</v>
      </c>
      <c r="AT75" s="11">
        <f t="shared" si="220"/>
        <v>0</v>
      </c>
      <c r="AU75" s="11">
        <f t="shared" si="220"/>
        <v>0</v>
      </c>
      <c r="AV75" s="11">
        <f t="shared" si="220"/>
        <v>0</v>
      </c>
      <c r="AW75" s="11">
        <f t="shared" si="220"/>
        <v>0</v>
      </c>
      <c r="AX75" s="11">
        <f t="shared" si="220"/>
        <v>0</v>
      </c>
      <c r="AY75" s="11">
        <f t="shared" si="220"/>
        <v>0</v>
      </c>
      <c r="AZ75" s="11">
        <f t="shared" si="220"/>
        <v>0</v>
      </c>
      <c r="BA75" s="11">
        <f t="shared" si="220"/>
        <v>0</v>
      </c>
      <c r="BB75" s="11">
        <f t="shared" si="220"/>
        <v>0</v>
      </c>
      <c r="BC75" s="11">
        <f t="shared" si="220"/>
        <v>0</v>
      </c>
      <c r="BD75" s="11">
        <f t="shared" si="220"/>
        <v>0</v>
      </c>
      <c r="BE75" s="11">
        <f t="shared" si="220"/>
        <v>0</v>
      </c>
      <c r="BF75" s="11">
        <f t="shared" si="220"/>
        <v>0</v>
      </c>
      <c r="BG75" s="11">
        <f t="shared" si="220"/>
        <v>0</v>
      </c>
      <c r="BH75" s="11">
        <f t="shared" si="220"/>
        <v>0</v>
      </c>
      <c r="BI75" s="11">
        <f t="shared" si="220"/>
        <v>0</v>
      </c>
      <c r="BJ75" s="11">
        <f t="shared" si="220"/>
        <v>0</v>
      </c>
      <c r="BK75" s="11">
        <f t="shared" si="220"/>
        <v>0</v>
      </c>
      <c r="BL75" s="11">
        <f t="shared" si="220"/>
        <v>0</v>
      </c>
      <c r="BM75" s="11">
        <f t="shared" si="220"/>
        <v>0</v>
      </c>
      <c r="BN75" s="11">
        <f t="shared" si="220"/>
        <v>0</v>
      </c>
      <c r="BO75" s="11">
        <f t="shared" si="220"/>
        <v>0</v>
      </c>
      <c r="BP75" s="11">
        <f t="shared" ref="BP75:EA75" si="221">(BP74/12)*9</f>
        <v>0</v>
      </c>
      <c r="BQ75" s="11">
        <f t="shared" si="221"/>
        <v>0</v>
      </c>
      <c r="BR75" s="11">
        <f t="shared" si="221"/>
        <v>0</v>
      </c>
      <c r="BS75" s="11">
        <f t="shared" si="221"/>
        <v>0</v>
      </c>
      <c r="BT75" s="11">
        <f t="shared" si="221"/>
        <v>0</v>
      </c>
      <c r="BU75" s="11">
        <f t="shared" si="221"/>
        <v>0</v>
      </c>
      <c r="BV75" s="11">
        <f t="shared" si="221"/>
        <v>0</v>
      </c>
      <c r="BW75" s="11">
        <f t="shared" si="221"/>
        <v>0</v>
      </c>
      <c r="BX75" s="11">
        <f t="shared" si="221"/>
        <v>0</v>
      </c>
      <c r="BY75" s="11">
        <f t="shared" si="221"/>
        <v>0</v>
      </c>
      <c r="BZ75" s="11">
        <f t="shared" si="221"/>
        <v>0</v>
      </c>
      <c r="CA75" s="11">
        <f t="shared" si="221"/>
        <v>0</v>
      </c>
      <c r="CB75" s="11">
        <f t="shared" si="221"/>
        <v>0</v>
      </c>
      <c r="CC75" s="11">
        <f t="shared" si="221"/>
        <v>0</v>
      </c>
      <c r="CD75" s="11">
        <f t="shared" si="221"/>
        <v>0</v>
      </c>
      <c r="CE75" s="11">
        <f t="shared" si="221"/>
        <v>0</v>
      </c>
      <c r="CF75" s="11">
        <f t="shared" si="221"/>
        <v>0</v>
      </c>
      <c r="CG75" s="11">
        <f t="shared" si="221"/>
        <v>0</v>
      </c>
      <c r="CH75" s="11">
        <f t="shared" si="221"/>
        <v>0</v>
      </c>
      <c r="CI75" s="11">
        <f t="shared" si="221"/>
        <v>0</v>
      </c>
      <c r="CJ75" s="11">
        <f t="shared" si="221"/>
        <v>0</v>
      </c>
      <c r="CK75" s="11">
        <f t="shared" si="221"/>
        <v>0</v>
      </c>
      <c r="CL75" s="11">
        <f t="shared" si="221"/>
        <v>0</v>
      </c>
      <c r="CM75" s="11">
        <f t="shared" si="221"/>
        <v>0</v>
      </c>
      <c r="CN75" s="11">
        <f t="shared" si="221"/>
        <v>0</v>
      </c>
      <c r="CO75" s="11">
        <f t="shared" si="221"/>
        <v>0</v>
      </c>
      <c r="CP75" s="11">
        <f t="shared" si="221"/>
        <v>0</v>
      </c>
      <c r="CQ75" s="11">
        <f t="shared" si="221"/>
        <v>0</v>
      </c>
      <c r="CR75" s="11">
        <f t="shared" si="221"/>
        <v>0</v>
      </c>
      <c r="CS75" s="11">
        <f t="shared" si="221"/>
        <v>0</v>
      </c>
      <c r="CT75" s="11">
        <f t="shared" si="221"/>
        <v>0</v>
      </c>
      <c r="CU75" s="11">
        <f t="shared" si="221"/>
        <v>0</v>
      </c>
      <c r="CV75" s="11">
        <f t="shared" si="221"/>
        <v>0</v>
      </c>
      <c r="CW75" s="11">
        <f t="shared" si="221"/>
        <v>0</v>
      </c>
      <c r="CX75" s="11">
        <f t="shared" si="221"/>
        <v>0</v>
      </c>
      <c r="CY75" s="11">
        <f t="shared" si="221"/>
        <v>0</v>
      </c>
      <c r="CZ75" s="11">
        <f t="shared" si="221"/>
        <v>0</v>
      </c>
      <c r="DA75" s="11">
        <f t="shared" si="221"/>
        <v>0</v>
      </c>
      <c r="DB75" s="11">
        <f t="shared" si="221"/>
        <v>0</v>
      </c>
      <c r="DC75" s="11">
        <f t="shared" si="221"/>
        <v>0</v>
      </c>
      <c r="DD75" s="11">
        <f t="shared" si="221"/>
        <v>0</v>
      </c>
      <c r="DE75" s="11">
        <f t="shared" si="221"/>
        <v>0</v>
      </c>
      <c r="DF75" s="11">
        <f t="shared" si="221"/>
        <v>0</v>
      </c>
      <c r="DG75" s="11">
        <f t="shared" si="221"/>
        <v>0</v>
      </c>
      <c r="DH75" s="11">
        <f t="shared" si="221"/>
        <v>0</v>
      </c>
      <c r="DI75" s="11">
        <f t="shared" si="221"/>
        <v>0</v>
      </c>
      <c r="DJ75" s="11">
        <f t="shared" si="221"/>
        <v>0</v>
      </c>
      <c r="DK75" s="11">
        <f t="shared" si="221"/>
        <v>0</v>
      </c>
      <c r="DL75" s="11">
        <f t="shared" si="221"/>
        <v>0</v>
      </c>
      <c r="DM75" s="11">
        <f t="shared" si="221"/>
        <v>0</v>
      </c>
      <c r="DN75" s="11">
        <f t="shared" si="221"/>
        <v>0</v>
      </c>
      <c r="DO75" s="11">
        <f t="shared" si="221"/>
        <v>7.5</v>
      </c>
      <c r="DP75" s="11">
        <f t="shared" si="221"/>
        <v>0</v>
      </c>
      <c r="DQ75" s="11">
        <f t="shared" si="221"/>
        <v>0</v>
      </c>
      <c r="DR75" s="11">
        <f t="shared" si="221"/>
        <v>0</v>
      </c>
      <c r="DS75" s="11">
        <f t="shared" si="221"/>
        <v>0</v>
      </c>
      <c r="DT75" s="11">
        <f t="shared" si="221"/>
        <v>0</v>
      </c>
      <c r="DU75" s="11">
        <f t="shared" si="221"/>
        <v>0</v>
      </c>
      <c r="DV75" s="11">
        <f t="shared" si="221"/>
        <v>0</v>
      </c>
      <c r="DW75" s="11">
        <f t="shared" si="221"/>
        <v>0</v>
      </c>
      <c r="DX75" s="11">
        <f t="shared" si="221"/>
        <v>0</v>
      </c>
      <c r="DY75" s="11">
        <f t="shared" si="221"/>
        <v>0</v>
      </c>
      <c r="DZ75" s="11">
        <f t="shared" si="221"/>
        <v>0</v>
      </c>
      <c r="EA75" s="11">
        <f t="shared" si="221"/>
        <v>0</v>
      </c>
      <c r="EB75" s="11">
        <f t="shared" ref="EB75:GM75" si="222">(EB74/12)*9</f>
        <v>0</v>
      </c>
      <c r="EC75" s="11">
        <f t="shared" si="222"/>
        <v>0</v>
      </c>
      <c r="ED75" s="11">
        <f t="shared" si="222"/>
        <v>0</v>
      </c>
      <c r="EE75" s="11">
        <f t="shared" si="222"/>
        <v>0</v>
      </c>
      <c r="EF75" s="11">
        <f t="shared" si="222"/>
        <v>0</v>
      </c>
      <c r="EG75" s="11">
        <f t="shared" si="222"/>
        <v>0</v>
      </c>
      <c r="EH75" s="11">
        <f t="shared" si="222"/>
        <v>0</v>
      </c>
      <c r="EI75" s="11">
        <f t="shared" si="222"/>
        <v>0</v>
      </c>
      <c r="EJ75" s="11">
        <f t="shared" si="222"/>
        <v>0</v>
      </c>
      <c r="EK75" s="11">
        <f t="shared" si="222"/>
        <v>0</v>
      </c>
      <c r="EL75" s="11">
        <f t="shared" si="222"/>
        <v>0</v>
      </c>
      <c r="EM75" s="11">
        <f t="shared" si="222"/>
        <v>0</v>
      </c>
      <c r="EN75" s="11">
        <f t="shared" si="222"/>
        <v>0</v>
      </c>
      <c r="EO75" s="11">
        <f t="shared" si="222"/>
        <v>0</v>
      </c>
      <c r="EP75" s="11">
        <f t="shared" si="222"/>
        <v>0</v>
      </c>
      <c r="EQ75" s="11">
        <f t="shared" si="222"/>
        <v>0</v>
      </c>
      <c r="ER75" s="11">
        <f t="shared" si="222"/>
        <v>0</v>
      </c>
      <c r="ES75" s="11">
        <f t="shared" si="222"/>
        <v>0</v>
      </c>
      <c r="ET75" s="11">
        <f t="shared" si="222"/>
        <v>0</v>
      </c>
      <c r="EU75" s="11">
        <f t="shared" si="222"/>
        <v>0</v>
      </c>
      <c r="EV75" s="11">
        <f t="shared" si="222"/>
        <v>0</v>
      </c>
      <c r="EW75" s="11">
        <f t="shared" si="222"/>
        <v>0</v>
      </c>
      <c r="EX75" s="11">
        <f t="shared" si="222"/>
        <v>0</v>
      </c>
      <c r="EY75" s="11">
        <f t="shared" si="222"/>
        <v>0</v>
      </c>
      <c r="EZ75" s="11">
        <f t="shared" si="222"/>
        <v>0</v>
      </c>
      <c r="FA75" s="11">
        <f t="shared" si="222"/>
        <v>0</v>
      </c>
      <c r="FB75" s="11">
        <f t="shared" si="222"/>
        <v>0</v>
      </c>
      <c r="FC75" s="11">
        <f t="shared" si="222"/>
        <v>0</v>
      </c>
      <c r="FD75" s="11">
        <f t="shared" si="222"/>
        <v>0</v>
      </c>
      <c r="FE75" s="11">
        <f t="shared" si="222"/>
        <v>0</v>
      </c>
      <c r="FF75" s="11">
        <f t="shared" si="222"/>
        <v>0</v>
      </c>
      <c r="FG75" s="11">
        <f t="shared" si="222"/>
        <v>0</v>
      </c>
      <c r="FH75" s="11">
        <f t="shared" si="222"/>
        <v>0</v>
      </c>
      <c r="FI75" s="11">
        <f t="shared" si="222"/>
        <v>0</v>
      </c>
      <c r="FJ75" s="11">
        <f t="shared" si="222"/>
        <v>0</v>
      </c>
      <c r="FK75" s="11">
        <f t="shared" si="222"/>
        <v>0</v>
      </c>
      <c r="FL75" s="11">
        <f t="shared" si="222"/>
        <v>0</v>
      </c>
      <c r="FM75" s="11">
        <f t="shared" si="222"/>
        <v>0</v>
      </c>
      <c r="FN75" s="11">
        <f t="shared" si="222"/>
        <v>0</v>
      </c>
      <c r="FO75" s="11">
        <f t="shared" si="222"/>
        <v>0</v>
      </c>
      <c r="FP75" s="11">
        <f t="shared" si="222"/>
        <v>0</v>
      </c>
      <c r="FQ75" s="11">
        <f t="shared" si="222"/>
        <v>0</v>
      </c>
      <c r="FR75" s="11">
        <f t="shared" si="222"/>
        <v>0</v>
      </c>
      <c r="FS75" s="11">
        <f t="shared" si="222"/>
        <v>0</v>
      </c>
      <c r="FT75" s="11">
        <f t="shared" si="222"/>
        <v>0</v>
      </c>
      <c r="FU75" s="11">
        <f t="shared" si="222"/>
        <v>0</v>
      </c>
      <c r="FV75" s="11">
        <f t="shared" si="222"/>
        <v>0</v>
      </c>
      <c r="FW75" s="11">
        <f t="shared" si="222"/>
        <v>0</v>
      </c>
      <c r="FX75" s="11">
        <f t="shared" si="222"/>
        <v>0</v>
      </c>
      <c r="FY75" s="11">
        <f t="shared" si="222"/>
        <v>0</v>
      </c>
      <c r="FZ75" s="11">
        <f t="shared" si="222"/>
        <v>0</v>
      </c>
      <c r="GA75" s="11">
        <f t="shared" si="222"/>
        <v>0</v>
      </c>
      <c r="GB75" s="11">
        <f t="shared" si="222"/>
        <v>0</v>
      </c>
      <c r="GC75" s="11">
        <f t="shared" si="222"/>
        <v>7.5</v>
      </c>
      <c r="GD75" s="11">
        <f t="shared" si="222"/>
        <v>0</v>
      </c>
      <c r="GE75" s="11">
        <f t="shared" si="222"/>
        <v>0</v>
      </c>
      <c r="GF75" s="11">
        <f t="shared" si="222"/>
        <v>0</v>
      </c>
      <c r="GG75" s="11">
        <f t="shared" si="222"/>
        <v>0</v>
      </c>
      <c r="GH75" s="11">
        <f t="shared" si="222"/>
        <v>0</v>
      </c>
      <c r="GI75" s="11">
        <f t="shared" si="222"/>
        <v>0</v>
      </c>
      <c r="GJ75" s="11">
        <f t="shared" si="222"/>
        <v>0</v>
      </c>
      <c r="GK75" s="11">
        <f t="shared" si="222"/>
        <v>0</v>
      </c>
      <c r="GL75" s="11">
        <f t="shared" si="222"/>
        <v>0</v>
      </c>
      <c r="GM75" s="11">
        <f t="shared" si="222"/>
        <v>0</v>
      </c>
      <c r="GN75" s="11">
        <f t="shared" ref="GN75:IY75" si="223">(GN74/12)*9</f>
        <v>0</v>
      </c>
      <c r="GO75" s="11">
        <f t="shared" si="223"/>
        <v>0</v>
      </c>
      <c r="GP75" s="11">
        <f t="shared" si="223"/>
        <v>0</v>
      </c>
      <c r="GQ75" s="11">
        <f t="shared" si="223"/>
        <v>0</v>
      </c>
      <c r="GR75" s="11">
        <f t="shared" si="223"/>
        <v>0</v>
      </c>
      <c r="GS75" s="11">
        <f t="shared" si="223"/>
        <v>0</v>
      </c>
      <c r="GT75" s="11">
        <f t="shared" si="223"/>
        <v>0</v>
      </c>
      <c r="GU75" s="11">
        <f t="shared" si="223"/>
        <v>0</v>
      </c>
      <c r="GV75" s="11">
        <f t="shared" si="223"/>
        <v>0</v>
      </c>
      <c r="GW75" s="11">
        <f t="shared" si="223"/>
        <v>0</v>
      </c>
      <c r="GX75" s="11">
        <f t="shared" si="223"/>
        <v>0</v>
      </c>
      <c r="GY75" s="11">
        <f t="shared" si="223"/>
        <v>0</v>
      </c>
      <c r="GZ75" s="11">
        <f t="shared" si="223"/>
        <v>0</v>
      </c>
      <c r="HA75" s="11">
        <f t="shared" si="223"/>
        <v>0</v>
      </c>
      <c r="HB75" s="11">
        <f t="shared" si="223"/>
        <v>0</v>
      </c>
      <c r="HC75" s="11">
        <f t="shared" si="223"/>
        <v>0</v>
      </c>
      <c r="HD75" s="11">
        <f t="shared" si="223"/>
        <v>0</v>
      </c>
      <c r="HE75" s="11">
        <f t="shared" si="223"/>
        <v>0</v>
      </c>
      <c r="HF75" s="11">
        <f t="shared" si="223"/>
        <v>0</v>
      </c>
      <c r="HG75" s="11">
        <f t="shared" si="223"/>
        <v>0</v>
      </c>
      <c r="HH75" s="11">
        <f t="shared" si="223"/>
        <v>0</v>
      </c>
      <c r="HI75" s="11">
        <f t="shared" si="223"/>
        <v>0</v>
      </c>
      <c r="HJ75" s="11">
        <f t="shared" si="223"/>
        <v>0</v>
      </c>
      <c r="HK75" s="11">
        <f t="shared" si="223"/>
        <v>0</v>
      </c>
      <c r="HL75" s="11">
        <f t="shared" si="223"/>
        <v>0</v>
      </c>
      <c r="HM75" s="11">
        <f t="shared" si="223"/>
        <v>0</v>
      </c>
      <c r="HN75" s="11">
        <f t="shared" si="223"/>
        <v>0</v>
      </c>
      <c r="HO75" s="11">
        <f t="shared" si="223"/>
        <v>0</v>
      </c>
      <c r="HP75" s="11">
        <f t="shared" si="223"/>
        <v>0</v>
      </c>
      <c r="HQ75" s="11">
        <f t="shared" si="223"/>
        <v>0</v>
      </c>
      <c r="HR75" s="11">
        <f t="shared" si="223"/>
        <v>0</v>
      </c>
      <c r="HS75" s="11">
        <f t="shared" si="223"/>
        <v>0</v>
      </c>
      <c r="HT75" s="11">
        <f t="shared" si="223"/>
        <v>0</v>
      </c>
      <c r="HU75" s="11">
        <f t="shared" si="223"/>
        <v>0</v>
      </c>
      <c r="HV75" s="11">
        <f t="shared" si="223"/>
        <v>0</v>
      </c>
      <c r="HW75" s="11">
        <f t="shared" si="223"/>
        <v>0</v>
      </c>
      <c r="HX75" s="11">
        <f t="shared" si="223"/>
        <v>0</v>
      </c>
      <c r="HY75" s="11">
        <f t="shared" si="223"/>
        <v>0</v>
      </c>
      <c r="HZ75" s="11">
        <f t="shared" si="223"/>
        <v>0</v>
      </c>
      <c r="IA75" s="11">
        <f t="shared" si="223"/>
        <v>0</v>
      </c>
      <c r="IB75" s="11">
        <f t="shared" si="223"/>
        <v>0</v>
      </c>
      <c r="IC75" s="11">
        <f t="shared" si="223"/>
        <v>0</v>
      </c>
      <c r="ID75" s="11">
        <f t="shared" si="223"/>
        <v>0</v>
      </c>
      <c r="IE75" s="11">
        <f t="shared" si="223"/>
        <v>0</v>
      </c>
      <c r="IF75" s="11">
        <f t="shared" si="223"/>
        <v>0</v>
      </c>
      <c r="IG75" s="11">
        <f t="shared" si="223"/>
        <v>0</v>
      </c>
      <c r="IH75" s="11">
        <f t="shared" si="223"/>
        <v>0</v>
      </c>
      <c r="II75" s="11">
        <f t="shared" si="223"/>
        <v>0</v>
      </c>
      <c r="IJ75" s="11">
        <f t="shared" si="223"/>
        <v>0</v>
      </c>
      <c r="IK75" s="11">
        <f t="shared" si="223"/>
        <v>0</v>
      </c>
      <c r="IL75" s="11">
        <f t="shared" si="223"/>
        <v>0</v>
      </c>
      <c r="IM75" s="11">
        <f t="shared" si="223"/>
        <v>0</v>
      </c>
      <c r="IN75" s="11">
        <f t="shared" si="223"/>
        <v>0</v>
      </c>
      <c r="IO75" s="11">
        <f t="shared" si="223"/>
        <v>0</v>
      </c>
      <c r="IP75" s="11">
        <f t="shared" si="223"/>
        <v>0</v>
      </c>
      <c r="IQ75" s="11">
        <f t="shared" si="223"/>
        <v>0</v>
      </c>
      <c r="IR75" s="11">
        <f t="shared" si="223"/>
        <v>0</v>
      </c>
      <c r="IS75" s="11">
        <f t="shared" si="223"/>
        <v>0</v>
      </c>
      <c r="IT75" s="11">
        <f t="shared" si="223"/>
        <v>0</v>
      </c>
      <c r="IU75" s="11">
        <f t="shared" si="223"/>
        <v>0</v>
      </c>
      <c r="IV75" s="11">
        <f t="shared" si="223"/>
        <v>0</v>
      </c>
      <c r="IW75" s="11">
        <f t="shared" si="223"/>
        <v>0</v>
      </c>
      <c r="IX75" s="11">
        <f t="shared" si="223"/>
        <v>0</v>
      </c>
      <c r="IY75" s="11">
        <f t="shared" si="223"/>
        <v>0</v>
      </c>
      <c r="IZ75" s="11">
        <f t="shared" ref="IZ75:LK75" si="224">(IZ74/12)*9</f>
        <v>0</v>
      </c>
      <c r="JA75" s="11">
        <f t="shared" si="224"/>
        <v>0</v>
      </c>
      <c r="JB75" s="11">
        <f t="shared" si="224"/>
        <v>0</v>
      </c>
      <c r="JC75" s="11">
        <f t="shared" si="224"/>
        <v>0</v>
      </c>
      <c r="JD75" s="11">
        <f t="shared" si="224"/>
        <v>0</v>
      </c>
      <c r="JE75" s="11">
        <f t="shared" si="224"/>
        <v>0</v>
      </c>
      <c r="JF75" s="11">
        <f t="shared" si="224"/>
        <v>0</v>
      </c>
      <c r="JG75" s="11">
        <f t="shared" si="224"/>
        <v>0</v>
      </c>
      <c r="JH75" s="11">
        <f t="shared" si="224"/>
        <v>0</v>
      </c>
      <c r="JI75" s="11">
        <f t="shared" si="224"/>
        <v>0</v>
      </c>
      <c r="JJ75" s="11">
        <f t="shared" si="224"/>
        <v>0</v>
      </c>
      <c r="JK75" s="11">
        <f t="shared" si="224"/>
        <v>0</v>
      </c>
      <c r="JL75" s="11">
        <f t="shared" si="224"/>
        <v>0</v>
      </c>
      <c r="JM75" s="11">
        <f t="shared" si="224"/>
        <v>0</v>
      </c>
      <c r="JN75" s="11">
        <f t="shared" si="224"/>
        <v>0</v>
      </c>
      <c r="JO75" s="11">
        <f t="shared" si="224"/>
        <v>0</v>
      </c>
      <c r="JP75" s="11">
        <f t="shared" si="224"/>
        <v>0</v>
      </c>
      <c r="JQ75" s="11">
        <f t="shared" si="224"/>
        <v>0</v>
      </c>
      <c r="JR75" s="11">
        <f t="shared" si="224"/>
        <v>0</v>
      </c>
      <c r="JS75" s="11">
        <f t="shared" si="224"/>
        <v>0</v>
      </c>
      <c r="JT75" s="11">
        <f t="shared" si="224"/>
        <v>0</v>
      </c>
      <c r="JU75" s="11">
        <f t="shared" si="224"/>
        <v>0</v>
      </c>
      <c r="JV75" s="11">
        <f t="shared" si="224"/>
        <v>0</v>
      </c>
      <c r="JW75" s="11">
        <f t="shared" si="224"/>
        <v>3.75</v>
      </c>
      <c r="JX75" s="11">
        <f t="shared" si="224"/>
        <v>0</v>
      </c>
      <c r="JY75" s="11">
        <f t="shared" si="224"/>
        <v>0</v>
      </c>
      <c r="JZ75" s="11">
        <f t="shared" si="224"/>
        <v>0</v>
      </c>
      <c r="KA75" s="11">
        <f t="shared" si="224"/>
        <v>0</v>
      </c>
      <c r="KB75" s="11">
        <f t="shared" si="224"/>
        <v>0</v>
      </c>
      <c r="KC75" s="11">
        <f t="shared" si="224"/>
        <v>0</v>
      </c>
      <c r="KD75" s="11">
        <f t="shared" si="224"/>
        <v>0</v>
      </c>
      <c r="KE75" s="11">
        <f t="shared" si="224"/>
        <v>0</v>
      </c>
      <c r="KF75" s="11">
        <f t="shared" si="224"/>
        <v>0</v>
      </c>
      <c r="KG75" s="11">
        <f t="shared" si="224"/>
        <v>0</v>
      </c>
      <c r="KH75" s="11">
        <f t="shared" si="224"/>
        <v>0</v>
      </c>
      <c r="KI75" s="11">
        <f t="shared" si="224"/>
        <v>0</v>
      </c>
      <c r="KJ75" s="11">
        <f t="shared" si="224"/>
        <v>0</v>
      </c>
      <c r="KK75" s="11">
        <f t="shared" si="224"/>
        <v>0</v>
      </c>
      <c r="KL75" s="11">
        <f t="shared" si="224"/>
        <v>0</v>
      </c>
      <c r="KM75" s="11">
        <f t="shared" si="224"/>
        <v>0</v>
      </c>
      <c r="KN75" s="11">
        <f t="shared" si="224"/>
        <v>0</v>
      </c>
      <c r="KO75" s="11">
        <f t="shared" si="224"/>
        <v>0</v>
      </c>
      <c r="KP75" s="11">
        <f t="shared" si="224"/>
        <v>0</v>
      </c>
      <c r="KQ75" s="11">
        <f t="shared" si="224"/>
        <v>0</v>
      </c>
      <c r="KR75" s="11">
        <f t="shared" si="224"/>
        <v>0</v>
      </c>
      <c r="KS75" s="11">
        <f t="shared" si="224"/>
        <v>0</v>
      </c>
      <c r="KT75" s="11">
        <f t="shared" si="224"/>
        <v>0</v>
      </c>
      <c r="KU75" s="11">
        <f t="shared" si="224"/>
        <v>0</v>
      </c>
      <c r="KV75" s="11">
        <f t="shared" si="224"/>
        <v>0</v>
      </c>
      <c r="KW75" s="11">
        <f t="shared" si="224"/>
        <v>0</v>
      </c>
      <c r="KX75" s="11">
        <f t="shared" si="224"/>
        <v>0</v>
      </c>
      <c r="KY75" s="11">
        <f t="shared" si="224"/>
        <v>0</v>
      </c>
      <c r="KZ75" s="11">
        <f t="shared" si="224"/>
        <v>0</v>
      </c>
      <c r="LA75" s="11">
        <f t="shared" si="224"/>
        <v>0</v>
      </c>
      <c r="LB75" s="11">
        <f t="shared" si="224"/>
        <v>15</v>
      </c>
      <c r="LC75" s="11">
        <f t="shared" si="224"/>
        <v>7.5</v>
      </c>
      <c r="LD75" s="11">
        <f t="shared" si="224"/>
        <v>0</v>
      </c>
      <c r="LE75" s="11">
        <f t="shared" si="224"/>
        <v>0</v>
      </c>
      <c r="LF75" s="11">
        <f t="shared" si="224"/>
        <v>0</v>
      </c>
      <c r="LG75" s="11">
        <f t="shared" si="224"/>
        <v>0</v>
      </c>
      <c r="LH75" s="11">
        <f t="shared" si="224"/>
        <v>0</v>
      </c>
      <c r="LI75" s="11">
        <f t="shared" si="224"/>
        <v>3.75</v>
      </c>
      <c r="LJ75" s="11">
        <f t="shared" si="224"/>
        <v>0</v>
      </c>
      <c r="LK75" s="11">
        <f t="shared" si="224"/>
        <v>0</v>
      </c>
      <c r="LL75" s="11">
        <f t="shared" ref="LL75:MG75" si="225">(LL74/12)*9</f>
        <v>0</v>
      </c>
      <c r="LM75" s="11">
        <f t="shared" si="225"/>
        <v>0</v>
      </c>
      <c r="LN75" s="11">
        <f t="shared" si="225"/>
        <v>0</v>
      </c>
      <c r="LO75" s="11">
        <f t="shared" si="225"/>
        <v>0</v>
      </c>
      <c r="LP75" s="11">
        <f t="shared" si="225"/>
        <v>0</v>
      </c>
      <c r="LQ75" s="11">
        <f t="shared" si="225"/>
        <v>0</v>
      </c>
      <c r="LR75" s="11">
        <f t="shared" si="225"/>
        <v>0</v>
      </c>
      <c r="LS75" s="11">
        <f t="shared" si="225"/>
        <v>0</v>
      </c>
      <c r="LT75" s="11">
        <f t="shared" si="225"/>
        <v>0</v>
      </c>
      <c r="LU75" s="11">
        <f t="shared" si="225"/>
        <v>0</v>
      </c>
      <c r="LV75" s="11">
        <f t="shared" si="225"/>
        <v>0</v>
      </c>
      <c r="LW75" s="11">
        <f t="shared" si="225"/>
        <v>0</v>
      </c>
      <c r="LX75" s="11">
        <f t="shared" si="225"/>
        <v>7.5</v>
      </c>
      <c r="LY75" s="11">
        <f t="shared" si="225"/>
        <v>0</v>
      </c>
      <c r="LZ75" s="11">
        <f t="shared" si="225"/>
        <v>0</v>
      </c>
      <c r="MA75" s="11">
        <f t="shared" si="225"/>
        <v>0</v>
      </c>
      <c r="MB75" s="11">
        <f t="shared" si="225"/>
        <v>0</v>
      </c>
      <c r="MC75" s="11">
        <f t="shared" si="225"/>
        <v>0</v>
      </c>
      <c r="MD75" s="11">
        <f t="shared" si="225"/>
        <v>0</v>
      </c>
      <c r="ME75" s="11">
        <f t="shared" si="225"/>
        <v>0</v>
      </c>
      <c r="MF75" s="11">
        <f t="shared" si="225"/>
        <v>0</v>
      </c>
      <c r="MG75" s="11">
        <f t="shared" si="225"/>
        <v>0</v>
      </c>
      <c r="MH75" s="11">
        <f t="shared" si="201"/>
        <v>90</v>
      </c>
    </row>
    <row r="76" spans="1:346" ht="24.95" hidden="1" customHeight="1" x14ac:dyDescent="0.25">
      <c r="A76" s="13">
        <v>37.700000000000003</v>
      </c>
      <c r="B76" s="1" t="s">
        <v>381</v>
      </c>
      <c r="C76" s="10">
        <v>0</v>
      </c>
      <c r="D76" s="10"/>
      <c r="E76" s="10">
        <v>14000</v>
      </c>
      <c r="F76" s="10">
        <v>20000</v>
      </c>
      <c r="G76" s="10">
        <v>5000</v>
      </c>
      <c r="H76" s="10">
        <v>1000</v>
      </c>
      <c r="I76" s="10"/>
      <c r="J76" s="10">
        <v>200</v>
      </c>
      <c r="K76" s="10"/>
      <c r="L76" s="10"/>
      <c r="M76" s="10"/>
      <c r="N76" s="10">
        <v>50</v>
      </c>
      <c r="O76" s="10">
        <v>50</v>
      </c>
      <c r="P76" s="10">
        <v>100</v>
      </c>
      <c r="Q76" s="10"/>
      <c r="R76" s="10">
        <v>0</v>
      </c>
      <c r="S76" s="10">
        <v>2000</v>
      </c>
      <c r="T76" s="10"/>
      <c r="U76" s="10"/>
      <c r="V76" s="10"/>
      <c r="W76" s="10">
        <v>2000</v>
      </c>
      <c r="X76" s="10">
        <v>100</v>
      </c>
      <c r="Y76" s="10">
        <v>150</v>
      </c>
      <c r="Z76" s="10">
        <v>50</v>
      </c>
      <c r="AA76" s="10">
        <v>200</v>
      </c>
      <c r="AB76" s="10">
        <v>200</v>
      </c>
      <c r="AC76" s="10"/>
      <c r="AD76" s="10"/>
      <c r="AE76" s="10"/>
      <c r="AF76" s="10"/>
      <c r="AG76" s="10">
        <v>5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>
        <v>1000</v>
      </c>
      <c r="AX76" s="10"/>
      <c r="AY76" s="10"/>
      <c r="AZ76" s="10"/>
      <c r="BA76" s="10"/>
      <c r="BB76" s="10"/>
      <c r="BC76" s="10">
        <v>2000</v>
      </c>
      <c r="BD76" s="10"/>
      <c r="BE76" s="10">
        <v>200</v>
      </c>
      <c r="BF76" s="10"/>
      <c r="BG76" s="10"/>
      <c r="BH76" s="10"/>
      <c r="BI76" s="10"/>
      <c r="BJ76" s="10"/>
      <c r="BK76" s="10"/>
      <c r="BL76" s="10">
        <v>1000</v>
      </c>
      <c r="BM76" s="10">
        <v>150</v>
      </c>
      <c r="BN76" s="10"/>
      <c r="BO76" s="10">
        <v>100</v>
      </c>
      <c r="BP76" s="10"/>
      <c r="BQ76" s="10">
        <v>200</v>
      </c>
      <c r="BR76" s="10">
        <v>500</v>
      </c>
      <c r="BS76" s="10"/>
      <c r="BT76" s="10">
        <v>1000</v>
      </c>
      <c r="BU76" s="10">
        <v>2500</v>
      </c>
      <c r="BV76" s="10">
        <v>1000</v>
      </c>
      <c r="BW76" s="10"/>
      <c r="BX76" s="10">
        <v>100</v>
      </c>
      <c r="BY76" s="10">
        <v>8000</v>
      </c>
      <c r="BZ76" s="10"/>
      <c r="CA76" s="10"/>
      <c r="CB76" s="10"/>
      <c r="CC76" s="10">
        <v>50</v>
      </c>
      <c r="CD76" s="10"/>
      <c r="CE76" s="10">
        <v>500</v>
      </c>
      <c r="CF76" s="10">
        <v>3000</v>
      </c>
      <c r="CG76" s="10"/>
      <c r="CH76" s="10"/>
      <c r="CI76" s="10"/>
      <c r="CJ76" s="10">
        <v>200</v>
      </c>
      <c r="CK76" s="10">
        <v>400</v>
      </c>
      <c r="CL76" s="10"/>
      <c r="CM76" s="10"/>
      <c r="CN76" s="10">
        <v>200</v>
      </c>
      <c r="CO76" s="10"/>
      <c r="CP76" s="10"/>
      <c r="CQ76" s="10"/>
      <c r="CR76" s="10">
        <v>1000</v>
      </c>
      <c r="CS76" s="10"/>
      <c r="CT76" s="10"/>
      <c r="CU76" s="10">
        <v>500</v>
      </c>
      <c r="CV76" s="10"/>
      <c r="CW76" s="10">
        <v>1000</v>
      </c>
      <c r="CX76" s="10">
        <v>500</v>
      </c>
      <c r="CY76" s="10">
        <v>300</v>
      </c>
      <c r="CZ76" s="10"/>
      <c r="DA76" s="10"/>
      <c r="DB76" s="10">
        <v>100</v>
      </c>
      <c r="DC76" s="10">
        <v>200</v>
      </c>
      <c r="DD76" s="10"/>
      <c r="DE76" s="10"/>
      <c r="DF76" s="10">
        <v>500</v>
      </c>
      <c r="DG76" s="10"/>
      <c r="DH76" s="10">
        <v>100</v>
      </c>
      <c r="DI76" s="10">
        <v>600</v>
      </c>
      <c r="DJ76" s="10"/>
      <c r="DK76" s="10"/>
      <c r="DL76" s="10">
        <v>800</v>
      </c>
      <c r="DM76" s="10"/>
      <c r="DN76" s="10"/>
      <c r="DO76" s="10"/>
      <c r="DP76" s="10"/>
      <c r="DQ76" s="10">
        <v>600</v>
      </c>
      <c r="DR76" s="10"/>
      <c r="DS76" s="10">
        <v>3000</v>
      </c>
      <c r="DT76" s="10"/>
      <c r="DU76" s="10"/>
      <c r="DV76" s="10">
        <v>100</v>
      </c>
      <c r="DW76" s="10"/>
      <c r="DX76" s="10">
        <v>300</v>
      </c>
      <c r="DY76" s="10"/>
      <c r="DZ76" s="10"/>
      <c r="EA76" s="10"/>
      <c r="EB76" s="10"/>
      <c r="EC76" s="10"/>
      <c r="ED76" s="10"/>
      <c r="EE76" s="10">
        <v>1400</v>
      </c>
      <c r="EF76" s="10"/>
      <c r="EG76" s="10">
        <v>400</v>
      </c>
      <c r="EH76" s="10">
        <v>2000</v>
      </c>
      <c r="EI76" s="10"/>
      <c r="EJ76" s="10">
        <v>300</v>
      </c>
      <c r="EK76" s="10"/>
      <c r="EL76" s="10">
        <v>100</v>
      </c>
      <c r="EM76" s="10"/>
      <c r="EN76" s="10"/>
      <c r="EO76" s="10">
        <v>150</v>
      </c>
      <c r="EP76" s="10"/>
      <c r="EQ76" s="10"/>
      <c r="ER76" s="10"/>
      <c r="ES76" s="10">
        <v>200</v>
      </c>
      <c r="ET76" s="10"/>
      <c r="EU76" s="10">
        <v>300</v>
      </c>
      <c r="EV76" s="10">
        <v>200</v>
      </c>
      <c r="EW76" s="10">
        <v>200</v>
      </c>
      <c r="EX76" s="10">
        <v>100</v>
      </c>
      <c r="EY76" s="10"/>
      <c r="EZ76" s="10">
        <v>800</v>
      </c>
      <c r="FA76" s="10">
        <v>400</v>
      </c>
      <c r="FB76" s="10">
        <v>2000</v>
      </c>
      <c r="FC76" s="10"/>
      <c r="FD76" s="10">
        <v>1000</v>
      </c>
      <c r="FE76" s="10"/>
      <c r="FF76" s="10"/>
      <c r="FG76" s="10"/>
      <c r="FH76" s="10"/>
      <c r="FI76" s="10"/>
      <c r="FJ76" s="10"/>
      <c r="FK76" s="10">
        <v>150</v>
      </c>
      <c r="FL76" s="10">
        <v>800</v>
      </c>
      <c r="FM76" s="10">
        <v>500</v>
      </c>
      <c r="FN76" s="10"/>
      <c r="FO76" s="10"/>
      <c r="FP76" s="10">
        <v>100</v>
      </c>
      <c r="FQ76" s="10">
        <v>1000</v>
      </c>
      <c r="FR76" s="10"/>
      <c r="FS76" s="10">
        <v>200</v>
      </c>
      <c r="FT76" s="10">
        <v>2000</v>
      </c>
      <c r="FU76" s="10"/>
      <c r="FV76" s="10">
        <v>450</v>
      </c>
      <c r="FW76" s="10"/>
      <c r="FX76" s="10">
        <v>50</v>
      </c>
      <c r="FY76" s="10">
        <v>300</v>
      </c>
      <c r="FZ76" s="10"/>
      <c r="GA76" s="10">
        <v>500</v>
      </c>
      <c r="GB76" s="10"/>
      <c r="GC76" s="10">
        <v>700</v>
      </c>
      <c r="GD76" s="10"/>
      <c r="GE76" s="10"/>
      <c r="GF76" s="10"/>
      <c r="GG76" s="10"/>
      <c r="GH76" s="10"/>
      <c r="GI76" s="10">
        <v>300</v>
      </c>
      <c r="GJ76" s="10">
        <v>600</v>
      </c>
      <c r="GK76" s="10">
        <v>0</v>
      </c>
      <c r="GL76" s="10">
        <v>300</v>
      </c>
      <c r="GM76" s="10">
        <v>3000</v>
      </c>
      <c r="GN76" s="10">
        <v>1000</v>
      </c>
      <c r="GO76" s="10">
        <v>400</v>
      </c>
      <c r="GP76" s="10">
        <v>250</v>
      </c>
      <c r="GQ76" s="10">
        <v>0</v>
      </c>
      <c r="GR76" s="10">
        <v>600</v>
      </c>
      <c r="GS76" s="10"/>
      <c r="GT76" s="10"/>
      <c r="GU76" s="10"/>
      <c r="GV76" s="10">
        <v>400</v>
      </c>
      <c r="GW76" s="10"/>
      <c r="GX76" s="10">
        <v>2000</v>
      </c>
      <c r="GY76" s="10">
        <v>800</v>
      </c>
      <c r="GZ76" s="10"/>
      <c r="HA76" s="10">
        <v>200</v>
      </c>
      <c r="HB76" s="10">
        <v>400</v>
      </c>
      <c r="HC76" s="10"/>
      <c r="HD76" s="10">
        <v>1000</v>
      </c>
      <c r="HE76" s="10">
        <v>4000</v>
      </c>
      <c r="HF76" s="10"/>
      <c r="HG76" s="10">
        <v>0</v>
      </c>
      <c r="HH76" s="10"/>
      <c r="HI76" s="10"/>
      <c r="HJ76" s="10">
        <v>3000</v>
      </c>
      <c r="HK76" s="10"/>
      <c r="HL76" s="10"/>
      <c r="HM76" s="10"/>
      <c r="HN76" s="10"/>
      <c r="HO76" s="10"/>
      <c r="HP76" s="10">
        <v>1000</v>
      </c>
      <c r="HQ76" s="10">
        <v>300</v>
      </c>
      <c r="HR76" s="10"/>
      <c r="HS76" s="10">
        <v>500</v>
      </c>
      <c r="HT76" s="10"/>
      <c r="HU76" s="10"/>
      <c r="HV76" s="10"/>
      <c r="HW76" s="10"/>
      <c r="HX76" s="10"/>
      <c r="HY76" s="10">
        <v>800</v>
      </c>
      <c r="HZ76" s="10"/>
      <c r="IA76" s="10"/>
      <c r="IB76" s="10">
        <v>20</v>
      </c>
      <c r="IC76" s="10">
        <v>240</v>
      </c>
      <c r="ID76" s="10"/>
      <c r="IE76" s="10"/>
      <c r="IF76" s="10">
        <v>400</v>
      </c>
      <c r="IG76" s="10">
        <v>0</v>
      </c>
      <c r="IH76" s="10"/>
      <c r="II76" s="10"/>
      <c r="IJ76" s="10">
        <v>50</v>
      </c>
      <c r="IK76" s="10"/>
      <c r="IL76" s="10"/>
      <c r="IM76" s="10"/>
      <c r="IN76" s="10"/>
      <c r="IO76" s="10"/>
      <c r="IP76" s="10"/>
      <c r="IQ76" s="10">
        <v>500</v>
      </c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>
        <v>100</v>
      </c>
      <c r="JT76" s="10"/>
      <c r="JU76" s="10"/>
      <c r="JV76" s="10"/>
      <c r="JW76" s="10">
        <v>7000</v>
      </c>
      <c r="JX76" s="10"/>
      <c r="JY76" s="10"/>
      <c r="JZ76" s="10">
        <v>100</v>
      </c>
      <c r="KA76" s="10">
        <v>0</v>
      </c>
      <c r="KB76" s="10"/>
      <c r="KC76" s="10">
        <v>400</v>
      </c>
      <c r="KD76" s="10">
        <v>1000</v>
      </c>
      <c r="KE76" s="10"/>
      <c r="KF76" s="10"/>
      <c r="KG76" s="10">
        <v>800</v>
      </c>
      <c r="KH76" s="10"/>
      <c r="KI76" s="10"/>
      <c r="KJ76" s="10"/>
      <c r="KK76" s="10">
        <v>500</v>
      </c>
      <c r="KL76" s="10"/>
      <c r="KM76" s="10"/>
      <c r="KN76" s="10"/>
      <c r="KO76" s="10"/>
      <c r="KP76" s="10"/>
      <c r="KQ76" s="10"/>
      <c r="KR76" s="10"/>
      <c r="KS76" s="10">
        <v>1000</v>
      </c>
      <c r="KT76" s="10"/>
      <c r="KU76" s="10">
        <v>500</v>
      </c>
      <c r="KV76" s="10"/>
      <c r="KW76" s="10"/>
      <c r="KX76" s="10">
        <v>50</v>
      </c>
      <c r="KY76" s="10"/>
      <c r="KZ76" s="10"/>
      <c r="LA76" s="10"/>
      <c r="LB76" s="10"/>
      <c r="LC76" s="10">
        <v>3500</v>
      </c>
      <c r="LD76" s="10"/>
      <c r="LE76" s="10">
        <v>0</v>
      </c>
      <c r="LF76" s="10">
        <v>10</v>
      </c>
      <c r="LG76" s="10">
        <v>2000</v>
      </c>
      <c r="LH76" s="10"/>
      <c r="LI76" s="10">
        <v>100</v>
      </c>
      <c r="LJ76" s="10">
        <v>2500</v>
      </c>
      <c r="LK76" s="10">
        <v>700</v>
      </c>
      <c r="LL76" s="10"/>
      <c r="LM76" s="10">
        <v>200</v>
      </c>
      <c r="LN76" s="10">
        <v>2000</v>
      </c>
      <c r="LO76" s="10">
        <v>1000</v>
      </c>
      <c r="LP76" s="10"/>
      <c r="LQ76" s="10">
        <v>2000</v>
      </c>
      <c r="LR76" s="10"/>
      <c r="LS76" s="10">
        <v>20</v>
      </c>
      <c r="LT76" s="10">
        <v>1500</v>
      </c>
      <c r="LU76" s="10">
        <v>100</v>
      </c>
      <c r="LV76" s="10">
        <v>400</v>
      </c>
      <c r="LW76" s="10">
        <v>100</v>
      </c>
      <c r="LX76" s="10">
        <v>1500</v>
      </c>
      <c r="LY76" s="10">
        <v>5000</v>
      </c>
      <c r="LZ76" s="10"/>
      <c r="MA76" s="10"/>
      <c r="MB76" s="10">
        <v>20</v>
      </c>
      <c r="MC76" s="10">
        <v>1500</v>
      </c>
      <c r="MD76" s="10">
        <v>1000</v>
      </c>
      <c r="ME76" s="10"/>
      <c r="MF76" s="10">
        <v>400</v>
      </c>
      <c r="MG76" s="10"/>
      <c r="MH76" s="10">
        <f t="shared" si="201"/>
        <v>152165</v>
      </c>
    </row>
    <row r="77" spans="1:346" s="7" customFormat="1" ht="24.95" hidden="1" customHeight="1" x14ac:dyDescent="0.25">
      <c r="A77" s="14">
        <v>38.200000000000003</v>
      </c>
      <c r="B77" s="6" t="s">
        <v>381</v>
      </c>
      <c r="C77" s="11">
        <f>(C76/12)*9</f>
        <v>0</v>
      </c>
      <c r="D77" s="11">
        <f t="shared" ref="D77:BO77" si="226">(D76/12)*9</f>
        <v>0</v>
      </c>
      <c r="E77" s="11">
        <f t="shared" si="226"/>
        <v>10500</v>
      </c>
      <c r="F77" s="11">
        <f t="shared" si="226"/>
        <v>15000</v>
      </c>
      <c r="G77" s="11">
        <f t="shared" si="226"/>
        <v>3750</v>
      </c>
      <c r="H77" s="11">
        <f t="shared" si="226"/>
        <v>750</v>
      </c>
      <c r="I77" s="11">
        <f t="shared" si="226"/>
        <v>0</v>
      </c>
      <c r="J77" s="11">
        <f t="shared" si="226"/>
        <v>150</v>
      </c>
      <c r="K77" s="11">
        <f t="shared" si="226"/>
        <v>0</v>
      </c>
      <c r="L77" s="11">
        <f t="shared" si="226"/>
        <v>0</v>
      </c>
      <c r="M77" s="11">
        <f t="shared" si="226"/>
        <v>0</v>
      </c>
      <c r="N77" s="11">
        <f t="shared" si="226"/>
        <v>37.5</v>
      </c>
      <c r="O77" s="11">
        <f t="shared" si="226"/>
        <v>37.5</v>
      </c>
      <c r="P77" s="11">
        <f t="shared" si="226"/>
        <v>75</v>
      </c>
      <c r="Q77" s="11">
        <f t="shared" si="226"/>
        <v>0</v>
      </c>
      <c r="R77" s="11">
        <f t="shared" si="226"/>
        <v>0</v>
      </c>
      <c r="S77" s="11">
        <f t="shared" si="226"/>
        <v>1500</v>
      </c>
      <c r="T77" s="11">
        <f t="shared" si="226"/>
        <v>0</v>
      </c>
      <c r="U77" s="11">
        <f t="shared" si="226"/>
        <v>0</v>
      </c>
      <c r="V77" s="11">
        <f t="shared" si="226"/>
        <v>0</v>
      </c>
      <c r="W77" s="11">
        <f t="shared" si="226"/>
        <v>1500</v>
      </c>
      <c r="X77" s="11">
        <f t="shared" si="226"/>
        <v>75</v>
      </c>
      <c r="Y77" s="11">
        <f t="shared" si="226"/>
        <v>112.5</v>
      </c>
      <c r="Z77" s="11">
        <f t="shared" si="226"/>
        <v>37.5</v>
      </c>
      <c r="AA77" s="11">
        <f t="shared" si="226"/>
        <v>150</v>
      </c>
      <c r="AB77" s="11">
        <f t="shared" si="226"/>
        <v>150</v>
      </c>
      <c r="AC77" s="11">
        <f t="shared" si="226"/>
        <v>0</v>
      </c>
      <c r="AD77" s="11">
        <f t="shared" si="226"/>
        <v>0</v>
      </c>
      <c r="AE77" s="11">
        <f t="shared" si="226"/>
        <v>0</v>
      </c>
      <c r="AF77" s="11">
        <f t="shared" si="226"/>
        <v>0</v>
      </c>
      <c r="AG77" s="11">
        <f t="shared" si="226"/>
        <v>3.75</v>
      </c>
      <c r="AH77" s="11">
        <f t="shared" si="226"/>
        <v>0</v>
      </c>
      <c r="AI77" s="11">
        <f t="shared" si="226"/>
        <v>0</v>
      </c>
      <c r="AJ77" s="11">
        <f t="shared" si="226"/>
        <v>0</v>
      </c>
      <c r="AK77" s="11">
        <f t="shared" si="226"/>
        <v>0</v>
      </c>
      <c r="AL77" s="11">
        <f t="shared" si="226"/>
        <v>0</v>
      </c>
      <c r="AM77" s="11">
        <f t="shared" si="226"/>
        <v>0</v>
      </c>
      <c r="AN77" s="11">
        <f t="shared" si="226"/>
        <v>0</v>
      </c>
      <c r="AO77" s="11">
        <f t="shared" si="226"/>
        <v>0</v>
      </c>
      <c r="AP77" s="11">
        <f t="shared" si="226"/>
        <v>0</v>
      </c>
      <c r="AQ77" s="11">
        <f t="shared" si="226"/>
        <v>0</v>
      </c>
      <c r="AR77" s="11">
        <f t="shared" si="226"/>
        <v>0</v>
      </c>
      <c r="AS77" s="11">
        <f t="shared" si="226"/>
        <v>0</v>
      </c>
      <c r="AT77" s="11">
        <f t="shared" si="226"/>
        <v>0</v>
      </c>
      <c r="AU77" s="11">
        <f t="shared" si="226"/>
        <v>0</v>
      </c>
      <c r="AV77" s="11">
        <f t="shared" si="226"/>
        <v>0</v>
      </c>
      <c r="AW77" s="11">
        <f t="shared" si="226"/>
        <v>750</v>
      </c>
      <c r="AX77" s="11">
        <f t="shared" si="226"/>
        <v>0</v>
      </c>
      <c r="AY77" s="11">
        <f t="shared" si="226"/>
        <v>0</v>
      </c>
      <c r="AZ77" s="11">
        <f t="shared" si="226"/>
        <v>0</v>
      </c>
      <c r="BA77" s="11">
        <f t="shared" si="226"/>
        <v>0</v>
      </c>
      <c r="BB77" s="11">
        <f t="shared" si="226"/>
        <v>0</v>
      </c>
      <c r="BC77" s="11">
        <f t="shared" si="226"/>
        <v>1500</v>
      </c>
      <c r="BD77" s="11">
        <f t="shared" si="226"/>
        <v>0</v>
      </c>
      <c r="BE77" s="11">
        <f t="shared" si="226"/>
        <v>150</v>
      </c>
      <c r="BF77" s="11">
        <f t="shared" si="226"/>
        <v>0</v>
      </c>
      <c r="BG77" s="11">
        <f t="shared" si="226"/>
        <v>0</v>
      </c>
      <c r="BH77" s="11">
        <f t="shared" si="226"/>
        <v>0</v>
      </c>
      <c r="BI77" s="11">
        <f t="shared" si="226"/>
        <v>0</v>
      </c>
      <c r="BJ77" s="11">
        <f t="shared" si="226"/>
        <v>0</v>
      </c>
      <c r="BK77" s="11">
        <f t="shared" si="226"/>
        <v>0</v>
      </c>
      <c r="BL77" s="11">
        <f t="shared" si="226"/>
        <v>750</v>
      </c>
      <c r="BM77" s="11">
        <f t="shared" si="226"/>
        <v>112.5</v>
      </c>
      <c r="BN77" s="11">
        <f t="shared" si="226"/>
        <v>0</v>
      </c>
      <c r="BO77" s="11">
        <f t="shared" si="226"/>
        <v>75</v>
      </c>
      <c r="BP77" s="11">
        <f t="shared" ref="BP77:EA77" si="227">(BP76/12)*9</f>
        <v>0</v>
      </c>
      <c r="BQ77" s="11">
        <f t="shared" si="227"/>
        <v>150</v>
      </c>
      <c r="BR77" s="11">
        <f t="shared" si="227"/>
        <v>375</v>
      </c>
      <c r="BS77" s="11">
        <f t="shared" si="227"/>
        <v>0</v>
      </c>
      <c r="BT77" s="11">
        <f t="shared" si="227"/>
        <v>750</v>
      </c>
      <c r="BU77" s="11">
        <f t="shared" si="227"/>
        <v>1875</v>
      </c>
      <c r="BV77" s="11">
        <f t="shared" si="227"/>
        <v>750</v>
      </c>
      <c r="BW77" s="11">
        <f t="shared" si="227"/>
        <v>0</v>
      </c>
      <c r="BX77" s="11">
        <f t="shared" si="227"/>
        <v>75</v>
      </c>
      <c r="BY77" s="11">
        <f t="shared" si="227"/>
        <v>6000</v>
      </c>
      <c r="BZ77" s="11">
        <f t="shared" si="227"/>
        <v>0</v>
      </c>
      <c r="CA77" s="11">
        <f t="shared" si="227"/>
        <v>0</v>
      </c>
      <c r="CB77" s="11">
        <f t="shared" si="227"/>
        <v>0</v>
      </c>
      <c r="CC77" s="11">
        <f t="shared" si="227"/>
        <v>37.5</v>
      </c>
      <c r="CD77" s="11">
        <f t="shared" si="227"/>
        <v>0</v>
      </c>
      <c r="CE77" s="11">
        <f t="shared" si="227"/>
        <v>375</v>
      </c>
      <c r="CF77" s="11">
        <f t="shared" si="227"/>
        <v>2250</v>
      </c>
      <c r="CG77" s="11">
        <f t="shared" si="227"/>
        <v>0</v>
      </c>
      <c r="CH77" s="11">
        <f t="shared" si="227"/>
        <v>0</v>
      </c>
      <c r="CI77" s="11">
        <f t="shared" si="227"/>
        <v>0</v>
      </c>
      <c r="CJ77" s="11">
        <f t="shared" si="227"/>
        <v>150</v>
      </c>
      <c r="CK77" s="11">
        <f t="shared" si="227"/>
        <v>300</v>
      </c>
      <c r="CL77" s="11">
        <f t="shared" si="227"/>
        <v>0</v>
      </c>
      <c r="CM77" s="11">
        <f t="shared" si="227"/>
        <v>0</v>
      </c>
      <c r="CN77" s="11">
        <f t="shared" si="227"/>
        <v>150</v>
      </c>
      <c r="CO77" s="11">
        <f t="shared" si="227"/>
        <v>0</v>
      </c>
      <c r="CP77" s="11">
        <f t="shared" si="227"/>
        <v>0</v>
      </c>
      <c r="CQ77" s="11">
        <f t="shared" si="227"/>
        <v>0</v>
      </c>
      <c r="CR77" s="11">
        <f t="shared" si="227"/>
        <v>750</v>
      </c>
      <c r="CS77" s="11">
        <f t="shared" si="227"/>
        <v>0</v>
      </c>
      <c r="CT77" s="11">
        <f t="shared" si="227"/>
        <v>0</v>
      </c>
      <c r="CU77" s="11">
        <f t="shared" si="227"/>
        <v>375</v>
      </c>
      <c r="CV77" s="11">
        <f t="shared" si="227"/>
        <v>0</v>
      </c>
      <c r="CW77" s="11">
        <f t="shared" si="227"/>
        <v>750</v>
      </c>
      <c r="CX77" s="11">
        <f t="shared" si="227"/>
        <v>375</v>
      </c>
      <c r="CY77" s="11">
        <f t="shared" si="227"/>
        <v>225</v>
      </c>
      <c r="CZ77" s="11">
        <f t="shared" si="227"/>
        <v>0</v>
      </c>
      <c r="DA77" s="11">
        <f t="shared" si="227"/>
        <v>0</v>
      </c>
      <c r="DB77" s="11">
        <f t="shared" si="227"/>
        <v>75</v>
      </c>
      <c r="DC77" s="11">
        <f t="shared" si="227"/>
        <v>150</v>
      </c>
      <c r="DD77" s="11">
        <f t="shared" si="227"/>
        <v>0</v>
      </c>
      <c r="DE77" s="11">
        <f t="shared" si="227"/>
        <v>0</v>
      </c>
      <c r="DF77" s="11">
        <f t="shared" si="227"/>
        <v>375</v>
      </c>
      <c r="DG77" s="11">
        <f t="shared" si="227"/>
        <v>0</v>
      </c>
      <c r="DH77" s="11">
        <f t="shared" si="227"/>
        <v>75</v>
      </c>
      <c r="DI77" s="11">
        <f t="shared" si="227"/>
        <v>450</v>
      </c>
      <c r="DJ77" s="11">
        <f t="shared" si="227"/>
        <v>0</v>
      </c>
      <c r="DK77" s="11">
        <f t="shared" si="227"/>
        <v>0</v>
      </c>
      <c r="DL77" s="11">
        <f t="shared" si="227"/>
        <v>600</v>
      </c>
      <c r="DM77" s="11">
        <f t="shared" si="227"/>
        <v>0</v>
      </c>
      <c r="DN77" s="11">
        <f t="shared" si="227"/>
        <v>0</v>
      </c>
      <c r="DO77" s="11">
        <f t="shared" si="227"/>
        <v>0</v>
      </c>
      <c r="DP77" s="11">
        <f t="shared" si="227"/>
        <v>0</v>
      </c>
      <c r="DQ77" s="11">
        <f t="shared" si="227"/>
        <v>450</v>
      </c>
      <c r="DR77" s="11">
        <f t="shared" si="227"/>
        <v>0</v>
      </c>
      <c r="DS77" s="11">
        <f t="shared" si="227"/>
        <v>2250</v>
      </c>
      <c r="DT77" s="11">
        <f t="shared" si="227"/>
        <v>0</v>
      </c>
      <c r="DU77" s="11">
        <f t="shared" si="227"/>
        <v>0</v>
      </c>
      <c r="DV77" s="11">
        <f t="shared" si="227"/>
        <v>75</v>
      </c>
      <c r="DW77" s="11">
        <f t="shared" si="227"/>
        <v>0</v>
      </c>
      <c r="DX77" s="11">
        <f t="shared" si="227"/>
        <v>225</v>
      </c>
      <c r="DY77" s="11">
        <f t="shared" si="227"/>
        <v>0</v>
      </c>
      <c r="DZ77" s="11">
        <f t="shared" si="227"/>
        <v>0</v>
      </c>
      <c r="EA77" s="11">
        <f t="shared" si="227"/>
        <v>0</v>
      </c>
      <c r="EB77" s="11">
        <f t="shared" ref="EB77:GM77" si="228">(EB76/12)*9</f>
        <v>0</v>
      </c>
      <c r="EC77" s="11">
        <f t="shared" si="228"/>
        <v>0</v>
      </c>
      <c r="ED77" s="11">
        <f t="shared" si="228"/>
        <v>0</v>
      </c>
      <c r="EE77" s="11">
        <f t="shared" si="228"/>
        <v>1050</v>
      </c>
      <c r="EF77" s="11">
        <f t="shared" si="228"/>
        <v>0</v>
      </c>
      <c r="EG77" s="11">
        <f t="shared" si="228"/>
        <v>300</v>
      </c>
      <c r="EH77" s="11">
        <f t="shared" si="228"/>
        <v>1500</v>
      </c>
      <c r="EI77" s="11">
        <f t="shared" si="228"/>
        <v>0</v>
      </c>
      <c r="EJ77" s="11">
        <f t="shared" si="228"/>
        <v>225</v>
      </c>
      <c r="EK77" s="11">
        <f t="shared" si="228"/>
        <v>0</v>
      </c>
      <c r="EL77" s="11">
        <f t="shared" si="228"/>
        <v>75</v>
      </c>
      <c r="EM77" s="11">
        <f t="shared" si="228"/>
        <v>0</v>
      </c>
      <c r="EN77" s="11">
        <f t="shared" si="228"/>
        <v>0</v>
      </c>
      <c r="EO77" s="11">
        <f t="shared" si="228"/>
        <v>112.5</v>
      </c>
      <c r="EP77" s="11">
        <f t="shared" si="228"/>
        <v>0</v>
      </c>
      <c r="EQ77" s="11">
        <f t="shared" si="228"/>
        <v>0</v>
      </c>
      <c r="ER77" s="11">
        <f t="shared" si="228"/>
        <v>0</v>
      </c>
      <c r="ES77" s="11">
        <f t="shared" si="228"/>
        <v>150</v>
      </c>
      <c r="ET77" s="11">
        <f t="shared" si="228"/>
        <v>0</v>
      </c>
      <c r="EU77" s="11">
        <f t="shared" si="228"/>
        <v>225</v>
      </c>
      <c r="EV77" s="11">
        <f t="shared" si="228"/>
        <v>150</v>
      </c>
      <c r="EW77" s="11">
        <f t="shared" si="228"/>
        <v>150</v>
      </c>
      <c r="EX77" s="11">
        <f t="shared" si="228"/>
        <v>75</v>
      </c>
      <c r="EY77" s="11">
        <f t="shared" si="228"/>
        <v>0</v>
      </c>
      <c r="EZ77" s="11">
        <f t="shared" si="228"/>
        <v>600</v>
      </c>
      <c r="FA77" s="11">
        <f t="shared" si="228"/>
        <v>300</v>
      </c>
      <c r="FB77" s="11">
        <f t="shared" si="228"/>
        <v>1500</v>
      </c>
      <c r="FC77" s="11">
        <f t="shared" si="228"/>
        <v>0</v>
      </c>
      <c r="FD77" s="11">
        <f t="shared" si="228"/>
        <v>750</v>
      </c>
      <c r="FE77" s="11">
        <f t="shared" si="228"/>
        <v>0</v>
      </c>
      <c r="FF77" s="11">
        <f t="shared" si="228"/>
        <v>0</v>
      </c>
      <c r="FG77" s="11">
        <f t="shared" si="228"/>
        <v>0</v>
      </c>
      <c r="FH77" s="11">
        <f t="shared" si="228"/>
        <v>0</v>
      </c>
      <c r="FI77" s="11">
        <f t="shared" si="228"/>
        <v>0</v>
      </c>
      <c r="FJ77" s="11">
        <f t="shared" si="228"/>
        <v>0</v>
      </c>
      <c r="FK77" s="11">
        <f t="shared" si="228"/>
        <v>112.5</v>
      </c>
      <c r="FL77" s="11">
        <f t="shared" si="228"/>
        <v>600</v>
      </c>
      <c r="FM77" s="11">
        <f t="shared" si="228"/>
        <v>375</v>
      </c>
      <c r="FN77" s="11">
        <f t="shared" si="228"/>
        <v>0</v>
      </c>
      <c r="FO77" s="11">
        <f t="shared" si="228"/>
        <v>0</v>
      </c>
      <c r="FP77" s="11">
        <f t="shared" si="228"/>
        <v>75</v>
      </c>
      <c r="FQ77" s="11">
        <f t="shared" si="228"/>
        <v>750</v>
      </c>
      <c r="FR77" s="11">
        <f t="shared" si="228"/>
        <v>0</v>
      </c>
      <c r="FS77" s="11">
        <f t="shared" si="228"/>
        <v>150</v>
      </c>
      <c r="FT77" s="11">
        <f t="shared" si="228"/>
        <v>1500</v>
      </c>
      <c r="FU77" s="11">
        <f t="shared" si="228"/>
        <v>0</v>
      </c>
      <c r="FV77" s="11">
        <f t="shared" si="228"/>
        <v>337.5</v>
      </c>
      <c r="FW77" s="11">
        <f t="shared" si="228"/>
        <v>0</v>
      </c>
      <c r="FX77" s="11">
        <f t="shared" si="228"/>
        <v>37.5</v>
      </c>
      <c r="FY77" s="11">
        <f t="shared" si="228"/>
        <v>225</v>
      </c>
      <c r="FZ77" s="11">
        <f t="shared" si="228"/>
        <v>0</v>
      </c>
      <c r="GA77" s="11">
        <f t="shared" si="228"/>
        <v>375</v>
      </c>
      <c r="GB77" s="11">
        <f t="shared" si="228"/>
        <v>0</v>
      </c>
      <c r="GC77" s="11">
        <f t="shared" si="228"/>
        <v>525</v>
      </c>
      <c r="GD77" s="11">
        <f t="shared" si="228"/>
        <v>0</v>
      </c>
      <c r="GE77" s="11">
        <f t="shared" si="228"/>
        <v>0</v>
      </c>
      <c r="GF77" s="11">
        <f t="shared" si="228"/>
        <v>0</v>
      </c>
      <c r="GG77" s="11">
        <f t="shared" si="228"/>
        <v>0</v>
      </c>
      <c r="GH77" s="11">
        <f t="shared" si="228"/>
        <v>0</v>
      </c>
      <c r="GI77" s="11">
        <f t="shared" si="228"/>
        <v>225</v>
      </c>
      <c r="GJ77" s="11">
        <f t="shared" si="228"/>
        <v>450</v>
      </c>
      <c r="GK77" s="11">
        <f t="shared" si="228"/>
        <v>0</v>
      </c>
      <c r="GL77" s="11">
        <f t="shared" si="228"/>
        <v>225</v>
      </c>
      <c r="GM77" s="11">
        <f t="shared" si="228"/>
        <v>2250</v>
      </c>
      <c r="GN77" s="11">
        <f t="shared" ref="GN77:IY77" si="229">(GN76/12)*9</f>
        <v>750</v>
      </c>
      <c r="GO77" s="11">
        <f t="shared" si="229"/>
        <v>300</v>
      </c>
      <c r="GP77" s="11">
        <f t="shared" si="229"/>
        <v>187.5</v>
      </c>
      <c r="GQ77" s="11">
        <f t="shared" si="229"/>
        <v>0</v>
      </c>
      <c r="GR77" s="11">
        <f t="shared" si="229"/>
        <v>450</v>
      </c>
      <c r="GS77" s="11">
        <f t="shared" si="229"/>
        <v>0</v>
      </c>
      <c r="GT77" s="11">
        <f t="shared" si="229"/>
        <v>0</v>
      </c>
      <c r="GU77" s="11">
        <f t="shared" si="229"/>
        <v>0</v>
      </c>
      <c r="GV77" s="11">
        <f t="shared" si="229"/>
        <v>300</v>
      </c>
      <c r="GW77" s="11">
        <f t="shared" si="229"/>
        <v>0</v>
      </c>
      <c r="GX77" s="11">
        <f t="shared" si="229"/>
        <v>1500</v>
      </c>
      <c r="GY77" s="11">
        <f t="shared" si="229"/>
        <v>600</v>
      </c>
      <c r="GZ77" s="11">
        <f t="shared" si="229"/>
        <v>0</v>
      </c>
      <c r="HA77" s="11">
        <f t="shared" si="229"/>
        <v>150</v>
      </c>
      <c r="HB77" s="11">
        <f t="shared" si="229"/>
        <v>300</v>
      </c>
      <c r="HC77" s="11">
        <f t="shared" si="229"/>
        <v>0</v>
      </c>
      <c r="HD77" s="11">
        <f t="shared" si="229"/>
        <v>750</v>
      </c>
      <c r="HE77" s="11">
        <f t="shared" si="229"/>
        <v>3000</v>
      </c>
      <c r="HF77" s="11">
        <f t="shared" si="229"/>
        <v>0</v>
      </c>
      <c r="HG77" s="11">
        <f t="shared" si="229"/>
        <v>0</v>
      </c>
      <c r="HH77" s="11">
        <f t="shared" si="229"/>
        <v>0</v>
      </c>
      <c r="HI77" s="11">
        <f t="shared" si="229"/>
        <v>0</v>
      </c>
      <c r="HJ77" s="11">
        <f t="shared" si="229"/>
        <v>2250</v>
      </c>
      <c r="HK77" s="11">
        <f t="shared" si="229"/>
        <v>0</v>
      </c>
      <c r="HL77" s="11">
        <f t="shared" si="229"/>
        <v>0</v>
      </c>
      <c r="HM77" s="11">
        <f t="shared" si="229"/>
        <v>0</v>
      </c>
      <c r="HN77" s="11">
        <f t="shared" si="229"/>
        <v>0</v>
      </c>
      <c r="HO77" s="11">
        <f t="shared" si="229"/>
        <v>0</v>
      </c>
      <c r="HP77" s="11">
        <f t="shared" si="229"/>
        <v>750</v>
      </c>
      <c r="HQ77" s="11">
        <f t="shared" si="229"/>
        <v>225</v>
      </c>
      <c r="HR77" s="11">
        <f t="shared" si="229"/>
        <v>0</v>
      </c>
      <c r="HS77" s="11">
        <f t="shared" si="229"/>
        <v>375</v>
      </c>
      <c r="HT77" s="11">
        <f t="shared" si="229"/>
        <v>0</v>
      </c>
      <c r="HU77" s="11">
        <f t="shared" si="229"/>
        <v>0</v>
      </c>
      <c r="HV77" s="11">
        <f t="shared" si="229"/>
        <v>0</v>
      </c>
      <c r="HW77" s="11">
        <f t="shared" si="229"/>
        <v>0</v>
      </c>
      <c r="HX77" s="11">
        <f t="shared" si="229"/>
        <v>0</v>
      </c>
      <c r="HY77" s="11">
        <f t="shared" si="229"/>
        <v>600</v>
      </c>
      <c r="HZ77" s="11">
        <f t="shared" si="229"/>
        <v>0</v>
      </c>
      <c r="IA77" s="11">
        <f t="shared" si="229"/>
        <v>0</v>
      </c>
      <c r="IB77" s="11">
        <f t="shared" si="229"/>
        <v>15</v>
      </c>
      <c r="IC77" s="11">
        <f t="shared" si="229"/>
        <v>180</v>
      </c>
      <c r="ID77" s="11">
        <f t="shared" si="229"/>
        <v>0</v>
      </c>
      <c r="IE77" s="11">
        <f t="shared" si="229"/>
        <v>0</v>
      </c>
      <c r="IF77" s="11">
        <f t="shared" si="229"/>
        <v>300</v>
      </c>
      <c r="IG77" s="11">
        <f t="shared" si="229"/>
        <v>0</v>
      </c>
      <c r="IH77" s="11">
        <f t="shared" si="229"/>
        <v>0</v>
      </c>
      <c r="II77" s="11">
        <f t="shared" si="229"/>
        <v>0</v>
      </c>
      <c r="IJ77" s="11">
        <f t="shared" si="229"/>
        <v>37.5</v>
      </c>
      <c r="IK77" s="11">
        <f t="shared" si="229"/>
        <v>0</v>
      </c>
      <c r="IL77" s="11">
        <f t="shared" si="229"/>
        <v>0</v>
      </c>
      <c r="IM77" s="11">
        <f t="shared" si="229"/>
        <v>0</v>
      </c>
      <c r="IN77" s="11">
        <f t="shared" si="229"/>
        <v>0</v>
      </c>
      <c r="IO77" s="11">
        <f t="shared" si="229"/>
        <v>0</v>
      </c>
      <c r="IP77" s="11">
        <f t="shared" si="229"/>
        <v>0</v>
      </c>
      <c r="IQ77" s="11">
        <f t="shared" si="229"/>
        <v>375</v>
      </c>
      <c r="IR77" s="11">
        <f t="shared" si="229"/>
        <v>0</v>
      </c>
      <c r="IS77" s="11">
        <f t="shared" si="229"/>
        <v>0</v>
      </c>
      <c r="IT77" s="11">
        <f t="shared" si="229"/>
        <v>0</v>
      </c>
      <c r="IU77" s="11">
        <f t="shared" si="229"/>
        <v>0</v>
      </c>
      <c r="IV77" s="11">
        <f t="shared" si="229"/>
        <v>0</v>
      </c>
      <c r="IW77" s="11">
        <f t="shared" si="229"/>
        <v>0</v>
      </c>
      <c r="IX77" s="11">
        <f t="shared" si="229"/>
        <v>0</v>
      </c>
      <c r="IY77" s="11">
        <f t="shared" si="229"/>
        <v>0</v>
      </c>
      <c r="IZ77" s="11">
        <f t="shared" ref="IZ77:LK77" si="230">(IZ76/12)*9</f>
        <v>0</v>
      </c>
      <c r="JA77" s="11">
        <f t="shared" si="230"/>
        <v>0</v>
      </c>
      <c r="JB77" s="11">
        <f t="shared" si="230"/>
        <v>0</v>
      </c>
      <c r="JC77" s="11">
        <f t="shared" si="230"/>
        <v>0</v>
      </c>
      <c r="JD77" s="11">
        <f t="shared" si="230"/>
        <v>0</v>
      </c>
      <c r="JE77" s="11">
        <f t="shared" si="230"/>
        <v>0</v>
      </c>
      <c r="JF77" s="11">
        <f t="shared" si="230"/>
        <v>0</v>
      </c>
      <c r="JG77" s="11">
        <f t="shared" si="230"/>
        <v>0</v>
      </c>
      <c r="JH77" s="11">
        <f t="shared" si="230"/>
        <v>0</v>
      </c>
      <c r="JI77" s="11">
        <f t="shared" si="230"/>
        <v>0</v>
      </c>
      <c r="JJ77" s="11">
        <f t="shared" si="230"/>
        <v>0</v>
      </c>
      <c r="JK77" s="11">
        <f t="shared" si="230"/>
        <v>0</v>
      </c>
      <c r="JL77" s="11">
        <f t="shared" si="230"/>
        <v>0</v>
      </c>
      <c r="JM77" s="11">
        <f t="shared" si="230"/>
        <v>0</v>
      </c>
      <c r="JN77" s="11">
        <f t="shared" si="230"/>
        <v>0</v>
      </c>
      <c r="JO77" s="11">
        <f t="shared" si="230"/>
        <v>0</v>
      </c>
      <c r="JP77" s="11">
        <f t="shared" si="230"/>
        <v>0</v>
      </c>
      <c r="JQ77" s="11">
        <f t="shared" si="230"/>
        <v>0</v>
      </c>
      <c r="JR77" s="11">
        <f t="shared" si="230"/>
        <v>0</v>
      </c>
      <c r="JS77" s="11">
        <f t="shared" si="230"/>
        <v>75</v>
      </c>
      <c r="JT77" s="11">
        <f t="shared" si="230"/>
        <v>0</v>
      </c>
      <c r="JU77" s="11">
        <f t="shared" si="230"/>
        <v>0</v>
      </c>
      <c r="JV77" s="11">
        <f t="shared" si="230"/>
        <v>0</v>
      </c>
      <c r="JW77" s="11">
        <f t="shared" si="230"/>
        <v>5250</v>
      </c>
      <c r="JX77" s="11">
        <f t="shared" si="230"/>
        <v>0</v>
      </c>
      <c r="JY77" s="11">
        <f t="shared" si="230"/>
        <v>0</v>
      </c>
      <c r="JZ77" s="11">
        <f t="shared" si="230"/>
        <v>75</v>
      </c>
      <c r="KA77" s="11">
        <f t="shared" si="230"/>
        <v>0</v>
      </c>
      <c r="KB77" s="11">
        <f t="shared" si="230"/>
        <v>0</v>
      </c>
      <c r="KC77" s="11">
        <f t="shared" si="230"/>
        <v>300</v>
      </c>
      <c r="KD77" s="11">
        <f t="shared" si="230"/>
        <v>750</v>
      </c>
      <c r="KE77" s="11">
        <f t="shared" si="230"/>
        <v>0</v>
      </c>
      <c r="KF77" s="11">
        <f t="shared" si="230"/>
        <v>0</v>
      </c>
      <c r="KG77" s="11">
        <f t="shared" si="230"/>
        <v>600</v>
      </c>
      <c r="KH77" s="11">
        <f t="shared" si="230"/>
        <v>0</v>
      </c>
      <c r="KI77" s="11">
        <f t="shared" si="230"/>
        <v>0</v>
      </c>
      <c r="KJ77" s="11">
        <f t="shared" si="230"/>
        <v>0</v>
      </c>
      <c r="KK77" s="11">
        <f t="shared" si="230"/>
        <v>375</v>
      </c>
      <c r="KL77" s="11">
        <f t="shared" si="230"/>
        <v>0</v>
      </c>
      <c r="KM77" s="11">
        <f t="shared" si="230"/>
        <v>0</v>
      </c>
      <c r="KN77" s="11">
        <f t="shared" si="230"/>
        <v>0</v>
      </c>
      <c r="KO77" s="11">
        <f t="shared" si="230"/>
        <v>0</v>
      </c>
      <c r="KP77" s="11">
        <f t="shared" si="230"/>
        <v>0</v>
      </c>
      <c r="KQ77" s="11">
        <f t="shared" si="230"/>
        <v>0</v>
      </c>
      <c r="KR77" s="11">
        <f t="shared" si="230"/>
        <v>0</v>
      </c>
      <c r="KS77" s="11">
        <f t="shared" si="230"/>
        <v>750</v>
      </c>
      <c r="KT77" s="11">
        <f t="shared" si="230"/>
        <v>0</v>
      </c>
      <c r="KU77" s="11">
        <f t="shared" si="230"/>
        <v>375</v>
      </c>
      <c r="KV77" s="11">
        <f t="shared" si="230"/>
        <v>0</v>
      </c>
      <c r="KW77" s="11">
        <f t="shared" si="230"/>
        <v>0</v>
      </c>
      <c r="KX77" s="11">
        <f t="shared" si="230"/>
        <v>37.5</v>
      </c>
      <c r="KY77" s="11">
        <f t="shared" si="230"/>
        <v>0</v>
      </c>
      <c r="KZ77" s="11">
        <f t="shared" si="230"/>
        <v>0</v>
      </c>
      <c r="LA77" s="11">
        <f t="shared" si="230"/>
        <v>0</v>
      </c>
      <c r="LB77" s="11">
        <f t="shared" si="230"/>
        <v>0</v>
      </c>
      <c r="LC77" s="11">
        <f t="shared" si="230"/>
        <v>2625</v>
      </c>
      <c r="LD77" s="11">
        <f t="shared" si="230"/>
        <v>0</v>
      </c>
      <c r="LE77" s="11">
        <f t="shared" si="230"/>
        <v>0</v>
      </c>
      <c r="LF77" s="11">
        <f t="shared" si="230"/>
        <v>7.5</v>
      </c>
      <c r="LG77" s="11">
        <f t="shared" si="230"/>
        <v>1500</v>
      </c>
      <c r="LH77" s="11">
        <f t="shared" si="230"/>
        <v>0</v>
      </c>
      <c r="LI77" s="11">
        <f t="shared" si="230"/>
        <v>75</v>
      </c>
      <c r="LJ77" s="11">
        <f t="shared" si="230"/>
        <v>1875</v>
      </c>
      <c r="LK77" s="11">
        <f t="shared" si="230"/>
        <v>525</v>
      </c>
      <c r="LL77" s="11">
        <f t="shared" ref="LL77:MG77" si="231">(LL76/12)*9</f>
        <v>0</v>
      </c>
      <c r="LM77" s="11">
        <f t="shared" si="231"/>
        <v>150</v>
      </c>
      <c r="LN77" s="11">
        <f t="shared" si="231"/>
        <v>1500</v>
      </c>
      <c r="LO77" s="11">
        <f t="shared" si="231"/>
        <v>750</v>
      </c>
      <c r="LP77" s="11">
        <f t="shared" si="231"/>
        <v>0</v>
      </c>
      <c r="LQ77" s="11">
        <f t="shared" si="231"/>
        <v>1500</v>
      </c>
      <c r="LR77" s="11">
        <f t="shared" si="231"/>
        <v>0</v>
      </c>
      <c r="LS77" s="11">
        <f t="shared" si="231"/>
        <v>15</v>
      </c>
      <c r="LT77" s="11">
        <f t="shared" si="231"/>
        <v>1125</v>
      </c>
      <c r="LU77" s="11">
        <f t="shared" si="231"/>
        <v>75</v>
      </c>
      <c r="LV77" s="11">
        <f t="shared" si="231"/>
        <v>300</v>
      </c>
      <c r="LW77" s="11">
        <f t="shared" si="231"/>
        <v>75</v>
      </c>
      <c r="LX77" s="11">
        <f t="shared" si="231"/>
        <v>1125</v>
      </c>
      <c r="LY77" s="11">
        <f t="shared" si="231"/>
        <v>3750</v>
      </c>
      <c r="LZ77" s="11">
        <f t="shared" si="231"/>
        <v>0</v>
      </c>
      <c r="MA77" s="11">
        <f t="shared" si="231"/>
        <v>0</v>
      </c>
      <c r="MB77" s="11">
        <f t="shared" si="231"/>
        <v>15</v>
      </c>
      <c r="MC77" s="11">
        <f t="shared" si="231"/>
        <v>1125</v>
      </c>
      <c r="MD77" s="11">
        <f t="shared" si="231"/>
        <v>750</v>
      </c>
      <c r="ME77" s="11">
        <f t="shared" si="231"/>
        <v>0</v>
      </c>
      <c r="MF77" s="11">
        <f t="shared" si="231"/>
        <v>300</v>
      </c>
      <c r="MG77" s="11">
        <f t="shared" si="231"/>
        <v>0</v>
      </c>
      <c r="MH77" s="11">
        <f t="shared" si="201"/>
        <v>114123.75</v>
      </c>
    </row>
    <row r="78" spans="1:346" ht="24.95" hidden="1" customHeight="1" x14ac:dyDescent="0.25">
      <c r="A78" s="14">
        <v>38.700000000000003</v>
      </c>
      <c r="B78" s="1" t="s">
        <v>382</v>
      </c>
      <c r="C78" s="10">
        <v>4160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2</v>
      </c>
      <c r="O78" s="10">
        <v>5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20</v>
      </c>
      <c r="AF78" s="10"/>
      <c r="AG78" s="10"/>
      <c r="AH78" s="10"/>
      <c r="AI78" s="10"/>
      <c r="AJ78" s="10"/>
      <c r="AK78" s="10"/>
      <c r="AL78" s="10">
        <v>24</v>
      </c>
      <c r="AM78" s="10"/>
      <c r="AN78" s="10"/>
      <c r="AO78" s="10"/>
      <c r="AP78" s="10"/>
      <c r="AQ78" s="10"/>
      <c r="AR78" s="10"/>
      <c r="AS78" s="10"/>
      <c r="AT78" s="10">
        <v>1</v>
      </c>
      <c r="AU78" s="10"/>
      <c r="AV78" s="10"/>
      <c r="AW78" s="10">
        <v>500</v>
      </c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>
        <v>5</v>
      </c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>
        <v>50</v>
      </c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>
        <v>1</v>
      </c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>
        <v>100</v>
      </c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>
        <v>30</v>
      </c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>
        <v>30</v>
      </c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>
        <v>50</v>
      </c>
      <c r="FK78" s="10"/>
      <c r="FL78" s="10"/>
      <c r="FM78" s="10"/>
      <c r="FN78" s="10"/>
      <c r="FO78" s="10">
        <v>500</v>
      </c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>
        <v>10</v>
      </c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>
        <v>0</v>
      </c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>
        <v>0</v>
      </c>
      <c r="HH78" s="10">
        <v>5</v>
      </c>
      <c r="HI78" s="10"/>
      <c r="HJ78" s="10">
        <v>100</v>
      </c>
      <c r="HK78" s="10">
        <v>3</v>
      </c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>
        <v>10</v>
      </c>
      <c r="HZ78" s="10"/>
      <c r="IA78" s="10"/>
      <c r="IB78" s="10"/>
      <c r="IC78" s="10"/>
      <c r="ID78" s="10"/>
      <c r="IE78" s="10"/>
      <c r="IF78" s="10"/>
      <c r="IG78" s="10">
        <v>0</v>
      </c>
      <c r="IH78" s="10"/>
      <c r="II78" s="10"/>
      <c r="IJ78" s="10"/>
      <c r="IK78" s="10"/>
      <c r="IL78" s="10"/>
      <c r="IM78" s="10"/>
      <c r="IN78" s="10">
        <v>20</v>
      </c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>
        <v>840</v>
      </c>
      <c r="JX78" s="10">
        <v>60</v>
      </c>
      <c r="JY78" s="10"/>
      <c r="JZ78" s="10"/>
      <c r="KA78" s="10">
        <v>0</v>
      </c>
      <c r="KB78" s="10"/>
      <c r="KC78" s="10"/>
      <c r="KD78" s="10"/>
      <c r="KE78" s="10"/>
      <c r="KF78" s="10"/>
      <c r="KG78" s="10"/>
      <c r="KH78" s="10"/>
      <c r="KI78" s="10"/>
      <c r="KJ78" s="10"/>
      <c r="KK78" s="10">
        <v>300</v>
      </c>
      <c r="KL78" s="10"/>
      <c r="KM78" s="10"/>
      <c r="KN78" s="10"/>
      <c r="KO78" s="10">
        <v>70</v>
      </c>
      <c r="KP78" s="10"/>
      <c r="KQ78" s="10"/>
      <c r="KR78" s="10">
        <v>100</v>
      </c>
      <c r="KS78" s="10"/>
      <c r="KT78" s="10"/>
      <c r="KU78" s="10"/>
      <c r="KV78" s="10"/>
      <c r="KW78" s="10"/>
      <c r="KX78" s="10">
        <v>30</v>
      </c>
      <c r="KY78" s="10"/>
      <c r="KZ78" s="10"/>
      <c r="LA78" s="10"/>
      <c r="LB78" s="10"/>
      <c r="LC78" s="10"/>
      <c r="LD78" s="10"/>
      <c r="LE78" s="10">
        <v>0</v>
      </c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>
        <v>0</v>
      </c>
      <c r="LW78" s="10">
        <v>10</v>
      </c>
      <c r="LX78" s="10">
        <v>10</v>
      </c>
      <c r="LY78" s="10"/>
      <c r="LZ78" s="10"/>
      <c r="MA78" s="10"/>
      <c r="MB78" s="10"/>
      <c r="MC78" s="10"/>
      <c r="MD78" s="10"/>
      <c r="ME78" s="10"/>
      <c r="MF78" s="10"/>
      <c r="MG78" s="10"/>
      <c r="MH78" s="10">
        <f t="shared" si="201"/>
        <v>7046</v>
      </c>
    </row>
    <row r="79" spans="1:346" s="7" customFormat="1" ht="24.95" hidden="1" customHeight="1" x14ac:dyDescent="0.25">
      <c r="A79" s="13">
        <v>39.200000000000003</v>
      </c>
      <c r="B79" s="6" t="s">
        <v>382</v>
      </c>
      <c r="C79" s="11">
        <f>(C78/12)*9</f>
        <v>3120</v>
      </c>
      <c r="D79" s="11">
        <f t="shared" ref="D79:BO79" si="232">(D78/12)*9</f>
        <v>0</v>
      </c>
      <c r="E79" s="11">
        <f t="shared" si="232"/>
        <v>0</v>
      </c>
      <c r="F79" s="11">
        <f t="shared" si="232"/>
        <v>0</v>
      </c>
      <c r="G79" s="11">
        <f t="shared" si="232"/>
        <v>0</v>
      </c>
      <c r="H79" s="11">
        <f t="shared" si="232"/>
        <v>0</v>
      </c>
      <c r="I79" s="11">
        <f t="shared" si="232"/>
        <v>0</v>
      </c>
      <c r="J79" s="11">
        <f t="shared" si="232"/>
        <v>0</v>
      </c>
      <c r="K79" s="11">
        <f t="shared" si="232"/>
        <v>0</v>
      </c>
      <c r="L79" s="11">
        <f t="shared" si="232"/>
        <v>0</v>
      </c>
      <c r="M79" s="11">
        <f t="shared" si="232"/>
        <v>0</v>
      </c>
      <c r="N79" s="11">
        <f t="shared" si="232"/>
        <v>1.5</v>
      </c>
      <c r="O79" s="11">
        <f t="shared" si="232"/>
        <v>3.75</v>
      </c>
      <c r="P79" s="11">
        <f t="shared" si="232"/>
        <v>0</v>
      </c>
      <c r="Q79" s="11">
        <f t="shared" si="232"/>
        <v>0</v>
      </c>
      <c r="R79" s="11">
        <f t="shared" si="232"/>
        <v>0</v>
      </c>
      <c r="S79" s="11">
        <f t="shared" si="232"/>
        <v>0</v>
      </c>
      <c r="T79" s="11">
        <f t="shared" si="232"/>
        <v>0</v>
      </c>
      <c r="U79" s="11">
        <f t="shared" si="232"/>
        <v>0</v>
      </c>
      <c r="V79" s="11">
        <f t="shared" si="232"/>
        <v>0</v>
      </c>
      <c r="W79" s="11">
        <f t="shared" si="232"/>
        <v>0</v>
      </c>
      <c r="X79" s="11">
        <f t="shared" si="232"/>
        <v>0</v>
      </c>
      <c r="Y79" s="11">
        <f t="shared" si="232"/>
        <v>0</v>
      </c>
      <c r="Z79" s="11">
        <f t="shared" si="232"/>
        <v>0</v>
      </c>
      <c r="AA79" s="11">
        <f t="shared" si="232"/>
        <v>0</v>
      </c>
      <c r="AB79" s="11">
        <f t="shared" si="232"/>
        <v>0</v>
      </c>
      <c r="AC79" s="11">
        <f t="shared" si="232"/>
        <v>0</v>
      </c>
      <c r="AD79" s="11">
        <f t="shared" si="232"/>
        <v>0</v>
      </c>
      <c r="AE79" s="11">
        <f t="shared" si="232"/>
        <v>15</v>
      </c>
      <c r="AF79" s="11">
        <f t="shared" si="232"/>
        <v>0</v>
      </c>
      <c r="AG79" s="11">
        <f t="shared" si="232"/>
        <v>0</v>
      </c>
      <c r="AH79" s="11">
        <f t="shared" si="232"/>
        <v>0</v>
      </c>
      <c r="AI79" s="11">
        <f t="shared" si="232"/>
        <v>0</v>
      </c>
      <c r="AJ79" s="11">
        <f t="shared" si="232"/>
        <v>0</v>
      </c>
      <c r="AK79" s="11">
        <f t="shared" si="232"/>
        <v>0</v>
      </c>
      <c r="AL79" s="11">
        <f t="shared" si="232"/>
        <v>18</v>
      </c>
      <c r="AM79" s="11">
        <f t="shared" si="232"/>
        <v>0</v>
      </c>
      <c r="AN79" s="11">
        <f t="shared" si="232"/>
        <v>0</v>
      </c>
      <c r="AO79" s="11">
        <f t="shared" si="232"/>
        <v>0</v>
      </c>
      <c r="AP79" s="11">
        <f t="shared" si="232"/>
        <v>0</v>
      </c>
      <c r="AQ79" s="11">
        <f t="shared" si="232"/>
        <v>0</v>
      </c>
      <c r="AR79" s="11">
        <f t="shared" si="232"/>
        <v>0</v>
      </c>
      <c r="AS79" s="11">
        <f t="shared" si="232"/>
        <v>0</v>
      </c>
      <c r="AT79" s="11">
        <f t="shared" si="232"/>
        <v>0.75</v>
      </c>
      <c r="AU79" s="11">
        <f t="shared" si="232"/>
        <v>0</v>
      </c>
      <c r="AV79" s="11">
        <f t="shared" si="232"/>
        <v>0</v>
      </c>
      <c r="AW79" s="11">
        <f t="shared" si="232"/>
        <v>375</v>
      </c>
      <c r="AX79" s="11">
        <f t="shared" si="232"/>
        <v>0</v>
      </c>
      <c r="AY79" s="11">
        <f t="shared" si="232"/>
        <v>0</v>
      </c>
      <c r="AZ79" s="11">
        <f t="shared" si="232"/>
        <v>0</v>
      </c>
      <c r="BA79" s="11">
        <f t="shared" si="232"/>
        <v>0</v>
      </c>
      <c r="BB79" s="11">
        <f t="shared" si="232"/>
        <v>0</v>
      </c>
      <c r="BC79" s="11">
        <f t="shared" si="232"/>
        <v>0</v>
      </c>
      <c r="BD79" s="11">
        <f t="shared" si="232"/>
        <v>0</v>
      </c>
      <c r="BE79" s="11">
        <f t="shared" si="232"/>
        <v>0</v>
      </c>
      <c r="BF79" s="11">
        <f t="shared" si="232"/>
        <v>0</v>
      </c>
      <c r="BG79" s="11">
        <f t="shared" si="232"/>
        <v>0</v>
      </c>
      <c r="BH79" s="11">
        <f t="shared" si="232"/>
        <v>0</v>
      </c>
      <c r="BI79" s="11">
        <f t="shared" si="232"/>
        <v>0</v>
      </c>
      <c r="BJ79" s="11">
        <f t="shared" si="232"/>
        <v>0</v>
      </c>
      <c r="BK79" s="11">
        <f t="shared" si="232"/>
        <v>3.75</v>
      </c>
      <c r="BL79" s="11">
        <f t="shared" si="232"/>
        <v>0</v>
      </c>
      <c r="BM79" s="11">
        <f t="shared" si="232"/>
        <v>0</v>
      </c>
      <c r="BN79" s="11">
        <f t="shared" si="232"/>
        <v>0</v>
      </c>
      <c r="BO79" s="11">
        <f t="shared" si="232"/>
        <v>0</v>
      </c>
      <c r="BP79" s="11">
        <f t="shared" ref="BP79:EA79" si="233">(BP78/12)*9</f>
        <v>0</v>
      </c>
      <c r="BQ79" s="11">
        <f t="shared" si="233"/>
        <v>0</v>
      </c>
      <c r="BR79" s="11">
        <f t="shared" si="233"/>
        <v>0</v>
      </c>
      <c r="BS79" s="11">
        <f t="shared" si="233"/>
        <v>0</v>
      </c>
      <c r="BT79" s="11">
        <f t="shared" si="233"/>
        <v>0</v>
      </c>
      <c r="BU79" s="11">
        <f t="shared" si="233"/>
        <v>0</v>
      </c>
      <c r="BV79" s="11">
        <f t="shared" si="233"/>
        <v>0</v>
      </c>
      <c r="BW79" s="11">
        <f t="shared" si="233"/>
        <v>0</v>
      </c>
      <c r="BX79" s="11">
        <f t="shared" si="233"/>
        <v>0</v>
      </c>
      <c r="BY79" s="11">
        <f t="shared" si="233"/>
        <v>0</v>
      </c>
      <c r="BZ79" s="11">
        <f t="shared" si="233"/>
        <v>0</v>
      </c>
      <c r="CA79" s="11">
        <f t="shared" si="233"/>
        <v>0</v>
      </c>
      <c r="CB79" s="11">
        <f t="shared" si="233"/>
        <v>0</v>
      </c>
      <c r="CC79" s="11">
        <f t="shared" si="233"/>
        <v>0</v>
      </c>
      <c r="CD79" s="11">
        <f t="shared" si="233"/>
        <v>37.5</v>
      </c>
      <c r="CE79" s="11">
        <f t="shared" si="233"/>
        <v>0</v>
      </c>
      <c r="CF79" s="11">
        <f t="shared" si="233"/>
        <v>0</v>
      </c>
      <c r="CG79" s="11">
        <f t="shared" si="233"/>
        <v>0</v>
      </c>
      <c r="CH79" s="11">
        <f t="shared" si="233"/>
        <v>0</v>
      </c>
      <c r="CI79" s="11">
        <f t="shared" si="233"/>
        <v>0</v>
      </c>
      <c r="CJ79" s="11">
        <f t="shared" si="233"/>
        <v>0</v>
      </c>
      <c r="CK79" s="11">
        <f t="shared" si="233"/>
        <v>0</v>
      </c>
      <c r="CL79" s="11">
        <f t="shared" si="233"/>
        <v>0</v>
      </c>
      <c r="CM79" s="11">
        <f t="shared" si="233"/>
        <v>0</v>
      </c>
      <c r="CN79" s="11">
        <f t="shared" si="233"/>
        <v>0</v>
      </c>
      <c r="CO79" s="11">
        <f t="shared" si="233"/>
        <v>0</v>
      </c>
      <c r="CP79" s="11">
        <f t="shared" si="233"/>
        <v>0</v>
      </c>
      <c r="CQ79" s="11">
        <f t="shared" si="233"/>
        <v>0</v>
      </c>
      <c r="CR79" s="11">
        <f t="shared" si="233"/>
        <v>0.75</v>
      </c>
      <c r="CS79" s="11">
        <f t="shared" si="233"/>
        <v>0</v>
      </c>
      <c r="CT79" s="11">
        <f t="shared" si="233"/>
        <v>0</v>
      </c>
      <c r="CU79" s="11">
        <f t="shared" si="233"/>
        <v>0</v>
      </c>
      <c r="CV79" s="11">
        <f t="shared" si="233"/>
        <v>0</v>
      </c>
      <c r="CW79" s="11">
        <f t="shared" si="233"/>
        <v>0</v>
      </c>
      <c r="CX79" s="11">
        <f t="shared" si="233"/>
        <v>0</v>
      </c>
      <c r="CY79" s="11">
        <f t="shared" si="233"/>
        <v>0</v>
      </c>
      <c r="CZ79" s="11">
        <f t="shared" si="233"/>
        <v>0</v>
      </c>
      <c r="DA79" s="11">
        <f t="shared" si="233"/>
        <v>0</v>
      </c>
      <c r="DB79" s="11">
        <f t="shared" si="233"/>
        <v>0</v>
      </c>
      <c r="DC79" s="11">
        <f t="shared" si="233"/>
        <v>0</v>
      </c>
      <c r="DD79" s="11">
        <f t="shared" si="233"/>
        <v>0</v>
      </c>
      <c r="DE79" s="11">
        <f t="shared" si="233"/>
        <v>0</v>
      </c>
      <c r="DF79" s="11">
        <f t="shared" si="233"/>
        <v>0</v>
      </c>
      <c r="DG79" s="11">
        <f t="shared" si="233"/>
        <v>0</v>
      </c>
      <c r="DH79" s="11">
        <f t="shared" si="233"/>
        <v>0</v>
      </c>
      <c r="DI79" s="11">
        <f t="shared" si="233"/>
        <v>0</v>
      </c>
      <c r="DJ79" s="11">
        <f t="shared" si="233"/>
        <v>0</v>
      </c>
      <c r="DK79" s="11">
        <f t="shared" si="233"/>
        <v>0</v>
      </c>
      <c r="DL79" s="11">
        <f t="shared" si="233"/>
        <v>0</v>
      </c>
      <c r="DM79" s="11">
        <f t="shared" si="233"/>
        <v>0</v>
      </c>
      <c r="DN79" s="11">
        <f t="shared" si="233"/>
        <v>0</v>
      </c>
      <c r="DO79" s="11">
        <f t="shared" si="233"/>
        <v>0</v>
      </c>
      <c r="DP79" s="11">
        <f t="shared" si="233"/>
        <v>0</v>
      </c>
      <c r="DQ79" s="11">
        <f t="shared" si="233"/>
        <v>75</v>
      </c>
      <c r="DR79" s="11">
        <f t="shared" si="233"/>
        <v>0</v>
      </c>
      <c r="DS79" s="11">
        <f t="shared" si="233"/>
        <v>0</v>
      </c>
      <c r="DT79" s="11">
        <f t="shared" si="233"/>
        <v>0</v>
      </c>
      <c r="DU79" s="11">
        <f t="shared" si="233"/>
        <v>0</v>
      </c>
      <c r="DV79" s="11">
        <f t="shared" si="233"/>
        <v>0</v>
      </c>
      <c r="DW79" s="11">
        <f t="shared" si="233"/>
        <v>0</v>
      </c>
      <c r="DX79" s="11">
        <f t="shared" si="233"/>
        <v>0</v>
      </c>
      <c r="DY79" s="11">
        <f t="shared" si="233"/>
        <v>0</v>
      </c>
      <c r="DZ79" s="11">
        <f t="shared" si="233"/>
        <v>0</v>
      </c>
      <c r="EA79" s="11">
        <f t="shared" si="233"/>
        <v>0</v>
      </c>
      <c r="EB79" s="11">
        <f t="shared" ref="EB79:GM79" si="234">(EB78/12)*9</f>
        <v>0</v>
      </c>
      <c r="EC79" s="11">
        <f t="shared" si="234"/>
        <v>0</v>
      </c>
      <c r="ED79" s="11">
        <f t="shared" si="234"/>
        <v>0</v>
      </c>
      <c r="EE79" s="11">
        <f t="shared" si="234"/>
        <v>0</v>
      </c>
      <c r="EF79" s="11">
        <f t="shared" si="234"/>
        <v>0</v>
      </c>
      <c r="EG79" s="11">
        <f t="shared" si="234"/>
        <v>0</v>
      </c>
      <c r="EH79" s="11">
        <f t="shared" si="234"/>
        <v>22.5</v>
      </c>
      <c r="EI79" s="11">
        <f t="shared" si="234"/>
        <v>0</v>
      </c>
      <c r="EJ79" s="11">
        <f t="shared" si="234"/>
        <v>0</v>
      </c>
      <c r="EK79" s="11">
        <f t="shared" si="234"/>
        <v>0</v>
      </c>
      <c r="EL79" s="11">
        <f t="shared" si="234"/>
        <v>0</v>
      </c>
      <c r="EM79" s="11">
        <f t="shared" si="234"/>
        <v>0</v>
      </c>
      <c r="EN79" s="11">
        <f t="shared" si="234"/>
        <v>0</v>
      </c>
      <c r="EO79" s="11">
        <f t="shared" si="234"/>
        <v>0</v>
      </c>
      <c r="EP79" s="11">
        <f t="shared" si="234"/>
        <v>0</v>
      </c>
      <c r="EQ79" s="11">
        <f t="shared" si="234"/>
        <v>0</v>
      </c>
      <c r="ER79" s="11">
        <f t="shared" si="234"/>
        <v>0</v>
      </c>
      <c r="ES79" s="11">
        <f t="shared" si="234"/>
        <v>0</v>
      </c>
      <c r="ET79" s="11">
        <f t="shared" si="234"/>
        <v>0</v>
      </c>
      <c r="EU79" s="11">
        <f t="shared" si="234"/>
        <v>22.5</v>
      </c>
      <c r="EV79" s="11">
        <f t="shared" si="234"/>
        <v>0</v>
      </c>
      <c r="EW79" s="11">
        <f t="shared" si="234"/>
        <v>0</v>
      </c>
      <c r="EX79" s="11">
        <f t="shared" si="234"/>
        <v>0</v>
      </c>
      <c r="EY79" s="11">
        <f t="shared" si="234"/>
        <v>0</v>
      </c>
      <c r="EZ79" s="11">
        <f t="shared" si="234"/>
        <v>0</v>
      </c>
      <c r="FA79" s="11">
        <f t="shared" si="234"/>
        <v>0</v>
      </c>
      <c r="FB79" s="11">
        <f t="shared" si="234"/>
        <v>0</v>
      </c>
      <c r="FC79" s="11">
        <f t="shared" si="234"/>
        <v>0</v>
      </c>
      <c r="FD79" s="11">
        <f t="shared" si="234"/>
        <v>0</v>
      </c>
      <c r="FE79" s="11">
        <f t="shared" si="234"/>
        <v>0</v>
      </c>
      <c r="FF79" s="11">
        <f t="shared" si="234"/>
        <v>0</v>
      </c>
      <c r="FG79" s="11">
        <f t="shared" si="234"/>
        <v>0</v>
      </c>
      <c r="FH79" s="11">
        <f t="shared" si="234"/>
        <v>0</v>
      </c>
      <c r="FI79" s="11">
        <f t="shared" si="234"/>
        <v>0</v>
      </c>
      <c r="FJ79" s="11">
        <f t="shared" si="234"/>
        <v>37.5</v>
      </c>
      <c r="FK79" s="11">
        <f t="shared" si="234"/>
        <v>0</v>
      </c>
      <c r="FL79" s="11">
        <f t="shared" si="234"/>
        <v>0</v>
      </c>
      <c r="FM79" s="11">
        <f t="shared" si="234"/>
        <v>0</v>
      </c>
      <c r="FN79" s="11">
        <f t="shared" si="234"/>
        <v>0</v>
      </c>
      <c r="FO79" s="11">
        <f t="shared" si="234"/>
        <v>375</v>
      </c>
      <c r="FP79" s="11">
        <f t="shared" si="234"/>
        <v>0</v>
      </c>
      <c r="FQ79" s="11">
        <f t="shared" si="234"/>
        <v>0</v>
      </c>
      <c r="FR79" s="11">
        <f t="shared" si="234"/>
        <v>0</v>
      </c>
      <c r="FS79" s="11">
        <f t="shared" si="234"/>
        <v>0</v>
      </c>
      <c r="FT79" s="11">
        <f t="shared" si="234"/>
        <v>0</v>
      </c>
      <c r="FU79" s="11">
        <f t="shared" si="234"/>
        <v>0</v>
      </c>
      <c r="FV79" s="11">
        <f t="shared" si="234"/>
        <v>0</v>
      </c>
      <c r="FW79" s="11">
        <f t="shared" si="234"/>
        <v>0</v>
      </c>
      <c r="FX79" s="11">
        <f t="shared" si="234"/>
        <v>0</v>
      </c>
      <c r="FY79" s="11">
        <f t="shared" si="234"/>
        <v>0</v>
      </c>
      <c r="FZ79" s="11">
        <f t="shared" si="234"/>
        <v>0</v>
      </c>
      <c r="GA79" s="11">
        <f t="shared" si="234"/>
        <v>0</v>
      </c>
      <c r="GB79" s="11">
        <f t="shared" si="234"/>
        <v>0</v>
      </c>
      <c r="GC79" s="11">
        <f t="shared" si="234"/>
        <v>7.5</v>
      </c>
      <c r="GD79" s="11">
        <f t="shared" si="234"/>
        <v>0</v>
      </c>
      <c r="GE79" s="11">
        <f t="shared" si="234"/>
        <v>0</v>
      </c>
      <c r="GF79" s="11">
        <f t="shared" si="234"/>
        <v>0</v>
      </c>
      <c r="GG79" s="11">
        <f t="shared" si="234"/>
        <v>0</v>
      </c>
      <c r="GH79" s="11">
        <f t="shared" si="234"/>
        <v>0</v>
      </c>
      <c r="GI79" s="11">
        <f t="shared" si="234"/>
        <v>0</v>
      </c>
      <c r="GJ79" s="11">
        <f t="shared" si="234"/>
        <v>0</v>
      </c>
      <c r="GK79" s="11">
        <f t="shared" si="234"/>
        <v>0</v>
      </c>
      <c r="GL79" s="11">
        <f t="shared" si="234"/>
        <v>0</v>
      </c>
      <c r="GM79" s="11">
        <f t="shared" si="234"/>
        <v>0</v>
      </c>
      <c r="GN79" s="11">
        <f t="shared" ref="GN79:IY79" si="235">(GN78/12)*9</f>
        <v>0</v>
      </c>
      <c r="GO79" s="11">
        <f t="shared" si="235"/>
        <v>0</v>
      </c>
      <c r="GP79" s="11">
        <f t="shared" si="235"/>
        <v>0</v>
      </c>
      <c r="GQ79" s="11">
        <f t="shared" si="235"/>
        <v>0</v>
      </c>
      <c r="GR79" s="11">
        <f t="shared" si="235"/>
        <v>0</v>
      </c>
      <c r="GS79" s="11">
        <f t="shared" si="235"/>
        <v>0</v>
      </c>
      <c r="GT79" s="11">
        <f t="shared" si="235"/>
        <v>0</v>
      </c>
      <c r="GU79" s="11">
        <f t="shared" si="235"/>
        <v>0</v>
      </c>
      <c r="GV79" s="11">
        <f t="shared" si="235"/>
        <v>0</v>
      </c>
      <c r="GW79" s="11">
        <f t="shared" si="235"/>
        <v>0</v>
      </c>
      <c r="GX79" s="11">
        <f t="shared" si="235"/>
        <v>0</v>
      </c>
      <c r="GY79" s="11">
        <f t="shared" si="235"/>
        <v>0</v>
      </c>
      <c r="GZ79" s="11">
        <f t="shared" si="235"/>
        <v>0</v>
      </c>
      <c r="HA79" s="11">
        <f t="shared" si="235"/>
        <v>0</v>
      </c>
      <c r="HB79" s="11">
        <f t="shared" si="235"/>
        <v>0</v>
      </c>
      <c r="HC79" s="11">
        <f t="shared" si="235"/>
        <v>0</v>
      </c>
      <c r="HD79" s="11">
        <f t="shared" si="235"/>
        <v>0</v>
      </c>
      <c r="HE79" s="11">
        <f t="shared" si="235"/>
        <v>0</v>
      </c>
      <c r="HF79" s="11">
        <f t="shared" si="235"/>
        <v>0</v>
      </c>
      <c r="HG79" s="11">
        <f t="shared" si="235"/>
        <v>0</v>
      </c>
      <c r="HH79" s="11">
        <f t="shared" si="235"/>
        <v>3.75</v>
      </c>
      <c r="HI79" s="11">
        <f t="shared" si="235"/>
        <v>0</v>
      </c>
      <c r="HJ79" s="11">
        <f t="shared" si="235"/>
        <v>75</v>
      </c>
      <c r="HK79" s="11">
        <f t="shared" si="235"/>
        <v>2.25</v>
      </c>
      <c r="HL79" s="11">
        <f t="shared" si="235"/>
        <v>0</v>
      </c>
      <c r="HM79" s="11">
        <f t="shared" si="235"/>
        <v>0</v>
      </c>
      <c r="HN79" s="11">
        <f t="shared" si="235"/>
        <v>0</v>
      </c>
      <c r="HO79" s="11">
        <f t="shared" si="235"/>
        <v>0</v>
      </c>
      <c r="HP79" s="11">
        <f t="shared" si="235"/>
        <v>0</v>
      </c>
      <c r="HQ79" s="11">
        <f t="shared" si="235"/>
        <v>0</v>
      </c>
      <c r="HR79" s="11">
        <f t="shared" si="235"/>
        <v>0</v>
      </c>
      <c r="HS79" s="11">
        <f t="shared" si="235"/>
        <v>0</v>
      </c>
      <c r="HT79" s="11">
        <f t="shared" si="235"/>
        <v>0</v>
      </c>
      <c r="HU79" s="11">
        <f t="shared" si="235"/>
        <v>0</v>
      </c>
      <c r="HV79" s="11">
        <f t="shared" si="235"/>
        <v>0</v>
      </c>
      <c r="HW79" s="11">
        <f t="shared" si="235"/>
        <v>0</v>
      </c>
      <c r="HX79" s="11">
        <f t="shared" si="235"/>
        <v>0</v>
      </c>
      <c r="HY79" s="11">
        <f t="shared" si="235"/>
        <v>7.5</v>
      </c>
      <c r="HZ79" s="11">
        <f t="shared" si="235"/>
        <v>0</v>
      </c>
      <c r="IA79" s="11">
        <f t="shared" si="235"/>
        <v>0</v>
      </c>
      <c r="IB79" s="11">
        <f t="shared" si="235"/>
        <v>0</v>
      </c>
      <c r="IC79" s="11">
        <f t="shared" si="235"/>
        <v>0</v>
      </c>
      <c r="ID79" s="11">
        <f t="shared" si="235"/>
        <v>0</v>
      </c>
      <c r="IE79" s="11">
        <f t="shared" si="235"/>
        <v>0</v>
      </c>
      <c r="IF79" s="11">
        <f t="shared" si="235"/>
        <v>0</v>
      </c>
      <c r="IG79" s="11">
        <f t="shared" si="235"/>
        <v>0</v>
      </c>
      <c r="IH79" s="11">
        <f t="shared" si="235"/>
        <v>0</v>
      </c>
      <c r="II79" s="11">
        <f t="shared" si="235"/>
        <v>0</v>
      </c>
      <c r="IJ79" s="11">
        <f t="shared" si="235"/>
        <v>0</v>
      </c>
      <c r="IK79" s="11">
        <f t="shared" si="235"/>
        <v>0</v>
      </c>
      <c r="IL79" s="11">
        <f t="shared" si="235"/>
        <v>0</v>
      </c>
      <c r="IM79" s="11">
        <f t="shared" si="235"/>
        <v>0</v>
      </c>
      <c r="IN79" s="11">
        <f t="shared" si="235"/>
        <v>15</v>
      </c>
      <c r="IO79" s="11">
        <f t="shared" si="235"/>
        <v>0</v>
      </c>
      <c r="IP79" s="11">
        <f t="shared" si="235"/>
        <v>0</v>
      </c>
      <c r="IQ79" s="11">
        <f t="shared" si="235"/>
        <v>0</v>
      </c>
      <c r="IR79" s="11">
        <f t="shared" si="235"/>
        <v>0</v>
      </c>
      <c r="IS79" s="11">
        <f t="shared" si="235"/>
        <v>0</v>
      </c>
      <c r="IT79" s="11">
        <f t="shared" si="235"/>
        <v>0</v>
      </c>
      <c r="IU79" s="11">
        <f t="shared" si="235"/>
        <v>0</v>
      </c>
      <c r="IV79" s="11">
        <f t="shared" si="235"/>
        <v>0</v>
      </c>
      <c r="IW79" s="11">
        <f t="shared" si="235"/>
        <v>0</v>
      </c>
      <c r="IX79" s="11">
        <f t="shared" si="235"/>
        <v>0</v>
      </c>
      <c r="IY79" s="11">
        <f t="shared" si="235"/>
        <v>0</v>
      </c>
      <c r="IZ79" s="11">
        <f t="shared" ref="IZ79:LK79" si="236">(IZ78/12)*9</f>
        <v>0</v>
      </c>
      <c r="JA79" s="11">
        <f t="shared" si="236"/>
        <v>0</v>
      </c>
      <c r="JB79" s="11">
        <f t="shared" si="236"/>
        <v>0</v>
      </c>
      <c r="JC79" s="11">
        <f t="shared" si="236"/>
        <v>0</v>
      </c>
      <c r="JD79" s="11">
        <f t="shared" si="236"/>
        <v>0</v>
      </c>
      <c r="JE79" s="11">
        <f t="shared" si="236"/>
        <v>0</v>
      </c>
      <c r="JF79" s="11">
        <f t="shared" si="236"/>
        <v>0</v>
      </c>
      <c r="JG79" s="11">
        <f t="shared" si="236"/>
        <v>0</v>
      </c>
      <c r="JH79" s="11">
        <f t="shared" si="236"/>
        <v>0</v>
      </c>
      <c r="JI79" s="11">
        <f t="shared" si="236"/>
        <v>0</v>
      </c>
      <c r="JJ79" s="11">
        <f t="shared" si="236"/>
        <v>0</v>
      </c>
      <c r="JK79" s="11">
        <f t="shared" si="236"/>
        <v>0</v>
      </c>
      <c r="JL79" s="11">
        <f t="shared" si="236"/>
        <v>0</v>
      </c>
      <c r="JM79" s="11">
        <f t="shared" si="236"/>
        <v>0</v>
      </c>
      <c r="JN79" s="11">
        <f t="shared" si="236"/>
        <v>0</v>
      </c>
      <c r="JO79" s="11">
        <f t="shared" si="236"/>
        <v>0</v>
      </c>
      <c r="JP79" s="11">
        <f t="shared" si="236"/>
        <v>0</v>
      </c>
      <c r="JQ79" s="11">
        <f t="shared" si="236"/>
        <v>0</v>
      </c>
      <c r="JR79" s="11">
        <f t="shared" si="236"/>
        <v>0</v>
      </c>
      <c r="JS79" s="11">
        <f t="shared" si="236"/>
        <v>0</v>
      </c>
      <c r="JT79" s="11">
        <f t="shared" si="236"/>
        <v>0</v>
      </c>
      <c r="JU79" s="11">
        <f t="shared" si="236"/>
        <v>0</v>
      </c>
      <c r="JV79" s="11">
        <f t="shared" si="236"/>
        <v>0</v>
      </c>
      <c r="JW79" s="11">
        <f t="shared" si="236"/>
        <v>630</v>
      </c>
      <c r="JX79" s="11">
        <f t="shared" si="236"/>
        <v>45</v>
      </c>
      <c r="JY79" s="11">
        <f t="shared" si="236"/>
        <v>0</v>
      </c>
      <c r="JZ79" s="11">
        <f t="shared" si="236"/>
        <v>0</v>
      </c>
      <c r="KA79" s="11">
        <f t="shared" si="236"/>
        <v>0</v>
      </c>
      <c r="KB79" s="11">
        <f t="shared" si="236"/>
        <v>0</v>
      </c>
      <c r="KC79" s="11">
        <f t="shared" si="236"/>
        <v>0</v>
      </c>
      <c r="KD79" s="11">
        <f t="shared" si="236"/>
        <v>0</v>
      </c>
      <c r="KE79" s="11">
        <f t="shared" si="236"/>
        <v>0</v>
      </c>
      <c r="KF79" s="11">
        <f t="shared" si="236"/>
        <v>0</v>
      </c>
      <c r="KG79" s="11">
        <f t="shared" si="236"/>
        <v>0</v>
      </c>
      <c r="KH79" s="11">
        <f t="shared" si="236"/>
        <v>0</v>
      </c>
      <c r="KI79" s="11">
        <f t="shared" si="236"/>
        <v>0</v>
      </c>
      <c r="KJ79" s="11">
        <f t="shared" si="236"/>
        <v>0</v>
      </c>
      <c r="KK79" s="11">
        <f t="shared" si="236"/>
        <v>225</v>
      </c>
      <c r="KL79" s="11">
        <f t="shared" si="236"/>
        <v>0</v>
      </c>
      <c r="KM79" s="11">
        <f t="shared" si="236"/>
        <v>0</v>
      </c>
      <c r="KN79" s="11">
        <f t="shared" si="236"/>
        <v>0</v>
      </c>
      <c r="KO79" s="11">
        <f t="shared" si="236"/>
        <v>52.5</v>
      </c>
      <c r="KP79" s="11">
        <f t="shared" si="236"/>
        <v>0</v>
      </c>
      <c r="KQ79" s="11">
        <f t="shared" si="236"/>
        <v>0</v>
      </c>
      <c r="KR79" s="11">
        <f t="shared" si="236"/>
        <v>75</v>
      </c>
      <c r="KS79" s="11">
        <f t="shared" si="236"/>
        <v>0</v>
      </c>
      <c r="KT79" s="11">
        <f t="shared" si="236"/>
        <v>0</v>
      </c>
      <c r="KU79" s="11">
        <f t="shared" si="236"/>
        <v>0</v>
      </c>
      <c r="KV79" s="11">
        <f t="shared" si="236"/>
        <v>0</v>
      </c>
      <c r="KW79" s="11">
        <f t="shared" si="236"/>
        <v>0</v>
      </c>
      <c r="KX79" s="11">
        <f t="shared" si="236"/>
        <v>22.5</v>
      </c>
      <c r="KY79" s="11">
        <f t="shared" si="236"/>
        <v>0</v>
      </c>
      <c r="KZ79" s="11">
        <f t="shared" si="236"/>
        <v>0</v>
      </c>
      <c r="LA79" s="11">
        <f t="shared" si="236"/>
        <v>0</v>
      </c>
      <c r="LB79" s="11">
        <f t="shared" si="236"/>
        <v>0</v>
      </c>
      <c r="LC79" s="11">
        <f t="shared" si="236"/>
        <v>0</v>
      </c>
      <c r="LD79" s="11">
        <f t="shared" si="236"/>
        <v>0</v>
      </c>
      <c r="LE79" s="11">
        <f t="shared" si="236"/>
        <v>0</v>
      </c>
      <c r="LF79" s="11">
        <f t="shared" si="236"/>
        <v>0</v>
      </c>
      <c r="LG79" s="11">
        <f t="shared" si="236"/>
        <v>0</v>
      </c>
      <c r="LH79" s="11">
        <f t="shared" si="236"/>
        <v>0</v>
      </c>
      <c r="LI79" s="11">
        <f t="shared" si="236"/>
        <v>0</v>
      </c>
      <c r="LJ79" s="11">
        <f t="shared" si="236"/>
        <v>0</v>
      </c>
      <c r="LK79" s="11">
        <f t="shared" si="236"/>
        <v>0</v>
      </c>
      <c r="LL79" s="11">
        <f t="shared" ref="LL79:MG79" si="237">(LL78/12)*9</f>
        <v>0</v>
      </c>
      <c r="LM79" s="11">
        <f t="shared" si="237"/>
        <v>0</v>
      </c>
      <c r="LN79" s="11">
        <f t="shared" si="237"/>
        <v>0</v>
      </c>
      <c r="LO79" s="11">
        <f t="shared" si="237"/>
        <v>0</v>
      </c>
      <c r="LP79" s="11">
        <f t="shared" si="237"/>
        <v>0</v>
      </c>
      <c r="LQ79" s="11">
        <f t="shared" si="237"/>
        <v>0</v>
      </c>
      <c r="LR79" s="11">
        <f t="shared" si="237"/>
        <v>0</v>
      </c>
      <c r="LS79" s="11">
        <f t="shared" si="237"/>
        <v>0</v>
      </c>
      <c r="LT79" s="11">
        <f t="shared" si="237"/>
        <v>0</v>
      </c>
      <c r="LU79" s="11">
        <f t="shared" si="237"/>
        <v>0</v>
      </c>
      <c r="LV79" s="11">
        <f t="shared" si="237"/>
        <v>0</v>
      </c>
      <c r="LW79" s="11">
        <f t="shared" si="237"/>
        <v>7.5</v>
      </c>
      <c r="LX79" s="11">
        <f t="shared" si="237"/>
        <v>7.5</v>
      </c>
      <c r="LY79" s="11">
        <f t="shared" si="237"/>
        <v>0</v>
      </c>
      <c r="LZ79" s="11">
        <f t="shared" si="237"/>
        <v>0</v>
      </c>
      <c r="MA79" s="11">
        <f t="shared" si="237"/>
        <v>0</v>
      </c>
      <c r="MB79" s="11">
        <f t="shared" si="237"/>
        <v>0</v>
      </c>
      <c r="MC79" s="11">
        <f t="shared" si="237"/>
        <v>0</v>
      </c>
      <c r="MD79" s="11">
        <f t="shared" si="237"/>
        <v>0</v>
      </c>
      <c r="ME79" s="11">
        <f t="shared" si="237"/>
        <v>0</v>
      </c>
      <c r="MF79" s="11">
        <f t="shared" si="237"/>
        <v>0</v>
      </c>
      <c r="MG79" s="11">
        <f t="shared" si="237"/>
        <v>0</v>
      </c>
      <c r="MH79" s="11">
        <f t="shared" si="201"/>
        <v>5284.5</v>
      </c>
    </row>
    <row r="80" spans="1:346" ht="24.95" hidden="1" customHeight="1" x14ac:dyDescent="0.25">
      <c r="A80" s="14">
        <v>39.700000000000003</v>
      </c>
      <c r="B80" s="1" t="s">
        <v>383</v>
      </c>
      <c r="C80" s="10">
        <v>2160</v>
      </c>
      <c r="D80" s="10"/>
      <c r="E80" s="10"/>
      <c r="F80" s="10">
        <v>1000</v>
      </c>
      <c r="G80" s="10"/>
      <c r="H80" s="10"/>
      <c r="I80" s="10"/>
      <c r="J80" s="10"/>
      <c r="K80" s="10"/>
      <c r="L80" s="10"/>
      <c r="M80" s="10"/>
      <c r="N80" s="10">
        <v>2</v>
      </c>
      <c r="O80" s="10"/>
      <c r="P80" s="10"/>
      <c r="Q80" s="10">
        <v>3</v>
      </c>
      <c r="R80" s="10"/>
      <c r="S80" s="10"/>
      <c r="T80" s="10"/>
      <c r="U80" s="10"/>
      <c r="V80" s="10">
        <v>1450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>
        <v>1000</v>
      </c>
      <c r="AI80" s="10"/>
      <c r="AJ80" s="10"/>
      <c r="AK80" s="10">
        <v>200</v>
      </c>
      <c r="AL80" s="10"/>
      <c r="AM80" s="10"/>
      <c r="AN80" s="10"/>
      <c r="AO80" s="10"/>
      <c r="AP80" s="10"/>
      <c r="AQ80" s="10"/>
      <c r="AR80" s="10"/>
      <c r="AS80" s="10">
        <v>5</v>
      </c>
      <c r="AT80" s="10"/>
      <c r="AU80" s="10"/>
      <c r="AV80" s="10"/>
      <c r="AW80" s="10"/>
      <c r="AX80" s="10"/>
      <c r="AY80" s="10"/>
      <c r="AZ80" s="10">
        <v>10</v>
      </c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>
        <v>50</v>
      </c>
      <c r="BM80" s="10"/>
      <c r="BN80" s="10">
        <v>200</v>
      </c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>
        <v>10</v>
      </c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>
        <v>25</v>
      </c>
      <c r="DO80" s="10"/>
      <c r="DP80" s="10">
        <v>10</v>
      </c>
      <c r="DQ80" s="10">
        <v>100</v>
      </c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>
        <v>50</v>
      </c>
      <c r="FK80" s="10">
        <v>20</v>
      </c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>
        <v>10</v>
      </c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>
        <v>100</v>
      </c>
      <c r="GO80" s="10"/>
      <c r="GP80" s="10"/>
      <c r="GQ80" s="10">
        <v>0</v>
      </c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>
        <v>20</v>
      </c>
      <c r="HC80" s="10"/>
      <c r="HD80" s="10"/>
      <c r="HE80" s="10"/>
      <c r="HF80" s="10"/>
      <c r="HG80" s="10">
        <v>0</v>
      </c>
      <c r="HH80" s="10"/>
      <c r="HI80" s="10"/>
      <c r="HJ80" s="10">
        <v>0</v>
      </c>
      <c r="HK80" s="10"/>
      <c r="HL80" s="10"/>
      <c r="HM80" s="10"/>
      <c r="HN80" s="10"/>
      <c r="HO80" s="10"/>
      <c r="HP80" s="10"/>
      <c r="HQ80" s="10"/>
      <c r="HR80" s="10"/>
      <c r="HS80" s="10"/>
      <c r="HT80" s="10">
        <v>100</v>
      </c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>
        <v>0</v>
      </c>
      <c r="IH80" s="10"/>
      <c r="II80" s="10"/>
      <c r="IJ80" s="10">
        <v>20</v>
      </c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>
        <v>720</v>
      </c>
      <c r="JX80" s="10">
        <v>60</v>
      </c>
      <c r="JY80" s="10"/>
      <c r="JZ80" s="10"/>
      <c r="KA80" s="10">
        <v>0</v>
      </c>
      <c r="KB80" s="10"/>
      <c r="KC80" s="10"/>
      <c r="KD80" s="10"/>
      <c r="KE80" s="10"/>
      <c r="KF80" s="10"/>
      <c r="KG80" s="10"/>
      <c r="KH80" s="10"/>
      <c r="KI80" s="10"/>
      <c r="KJ80" s="10">
        <v>220</v>
      </c>
      <c r="KK80" s="10">
        <v>300</v>
      </c>
      <c r="KL80" s="10"/>
      <c r="KM80" s="10"/>
      <c r="KN80" s="10"/>
      <c r="KO80" s="10">
        <v>60</v>
      </c>
      <c r="KP80" s="10"/>
      <c r="KQ80" s="10"/>
      <c r="KR80" s="10">
        <v>200</v>
      </c>
      <c r="KS80" s="10"/>
      <c r="KT80" s="10"/>
      <c r="KU80" s="10">
        <v>200</v>
      </c>
      <c r="KV80" s="10"/>
      <c r="KW80" s="10"/>
      <c r="KX80" s="10"/>
      <c r="KY80" s="10"/>
      <c r="KZ80" s="10"/>
      <c r="LA80" s="10">
        <v>3</v>
      </c>
      <c r="LB80" s="10"/>
      <c r="LC80" s="10">
        <v>0</v>
      </c>
      <c r="LD80" s="10"/>
      <c r="LE80" s="10">
        <v>0</v>
      </c>
      <c r="LF80" s="10"/>
      <c r="LG80" s="10"/>
      <c r="LH80" s="10">
        <v>1000</v>
      </c>
      <c r="LI80" s="10"/>
      <c r="LJ80" s="10"/>
      <c r="LK80" s="10"/>
      <c r="LL80" s="10"/>
      <c r="LM80" s="10"/>
      <c r="LN80" s="10"/>
      <c r="LO80" s="10"/>
      <c r="LP80" s="10">
        <v>5</v>
      </c>
      <c r="LQ80" s="10"/>
      <c r="LR80" s="10"/>
      <c r="LS80" s="10"/>
      <c r="LT80" s="10"/>
      <c r="LU80" s="10"/>
      <c r="LV80" s="10">
        <v>0</v>
      </c>
      <c r="LW80" s="10">
        <v>15</v>
      </c>
      <c r="LX80" s="10"/>
      <c r="LY80" s="10"/>
      <c r="LZ80" s="10"/>
      <c r="MA80" s="10"/>
      <c r="MB80" s="10">
        <v>70</v>
      </c>
      <c r="MC80" s="10"/>
      <c r="MD80" s="10"/>
      <c r="ME80" s="10"/>
      <c r="MF80" s="10"/>
      <c r="MG80" s="10"/>
      <c r="MH80" s="10">
        <f t="shared" si="201"/>
        <v>9398</v>
      </c>
    </row>
    <row r="81" spans="1:346" s="7" customFormat="1" ht="24.95" hidden="1" customHeight="1" x14ac:dyDescent="0.25">
      <c r="A81" s="13">
        <v>40.200000000000003</v>
      </c>
      <c r="B81" s="6" t="s">
        <v>383</v>
      </c>
      <c r="C81" s="11">
        <f t="shared" ref="C81:BN81" si="238">(C80/12)*9</f>
        <v>1620</v>
      </c>
      <c r="D81" s="11">
        <f t="shared" si="238"/>
        <v>0</v>
      </c>
      <c r="E81" s="11">
        <f t="shared" si="238"/>
        <v>0</v>
      </c>
      <c r="F81" s="11">
        <f t="shared" si="238"/>
        <v>750</v>
      </c>
      <c r="G81" s="11">
        <f t="shared" si="238"/>
        <v>0</v>
      </c>
      <c r="H81" s="11">
        <f t="shared" si="238"/>
        <v>0</v>
      </c>
      <c r="I81" s="11">
        <f t="shared" si="238"/>
        <v>0</v>
      </c>
      <c r="J81" s="11">
        <f t="shared" si="238"/>
        <v>0</v>
      </c>
      <c r="K81" s="11">
        <f t="shared" si="238"/>
        <v>0</v>
      </c>
      <c r="L81" s="11">
        <f t="shared" si="238"/>
        <v>0</v>
      </c>
      <c r="M81" s="11">
        <f t="shared" si="238"/>
        <v>0</v>
      </c>
      <c r="N81" s="11">
        <f t="shared" si="238"/>
        <v>1.5</v>
      </c>
      <c r="O81" s="11">
        <f t="shared" si="238"/>
        <v>0</v>
      </c>
      <c r="P81" s="11">
        <f t="shared" si="238"/>
        <v>0</v>
      </c>
      <c r="Q81" s="11">
        <f t="shared" si="238"/>
        <v>2.25</v>
      </c>
      <c r="R81" s="11">
        <f t="shared" si="238"/>
        <v>0</v>
      </c>
      <c r="S81" s="11">
        <f t="shared" si="238"/>
        <v>0</v>
      </c>
      <c r="T81" s="11">
        <f t="shared" si="238"/>
        <v>0</v>
      </c>
      <c r="U81" s="11">
        <f t="shared" si="238"/>
        <v>0</v>
      </c>
      <c r="V81" s="11">
        <f t="shared" si="238"/>
        <v>1087.5</v>
      </c>
      <c r="W81" s="11">
        <f t="shared" si="238"/>
        <v>0</v>
      </c>
      <c r="X81" s="11">
        <f t="shared" si="238"/>
        <v>0</v>
      </c>
      <c r="Y81" s="11">
        <f t="shared" si="238"/>
        <v>0</v>
      </c>
      <c r="Z81" s="11">
        <f t="shared" si="238"/>
        <v>0</v>
      </c>
      <c r="AA81" s="11">
        <f t="shared" si="238"/>
        <v>0</v>
      </c>
      <c r="AB81" s="11">
        <f t="shared" si="238"/>
        <v>0</v>
      </c>
      <c r="AC81" s="11">
        <f t="shared" si="238"/>
        <v>0</v>
      </c>
      <c r="AD81" s="11">
        <f t="shared" si="238"/>
        <v>0</v>
      </c>
      <c r="AE81" s="11">
        <f t="shared" si="238"/>
        <v>0</v>
      </c>
      <c r="AF81" s="11">
        <f t="shared" si="238"/>
        <v>0</v>
      </c>
      <c r="AG81" s="11">
        <f t="shared" si="238"/>
        <v>0</v>
      </c>
      <c r="AH81" s="11">
        <f t="shared" si="238"/>
        <v>750</v>
      </c>
      <c r="AI81" s="11">
        <f t="shared" si="238"/>
        <v>0</v>
      </c>
      <c r="AJ81" s="11">
        <f t="shared" si="238"/>
        <v>0</v>
      </c>
      <c r="AK81" s="11">
        <f t="shared" si="238"/>
        <v>150</v>
      </c>
      <c r="AL81" s="11">
        <f t="shared" si="238"/>
        <v>0</v>
      </c>
      <c r="AM81" s="11">
        <f t="shared" si="238"/>
        <v>0</v>
      </c>
      <c r="AN81" s="11">
        <f t="shared" si="238"/>
        <v>0</v>
      </c>
      <c r="AO81" s="11">
        <f t="shared" si="238"/>
        <v>0</v>
      </c>
      <c r="AP81" s="11">
        <f t="shared" si="238"/>
        <v>0</v>
      </c>
      <c r="AQ81" s="11">
        <f t="shared" si="238"/>
        <v>0</v>
      </c>
      <c r="AR81" s="11">
        <f t="shared" si="238"/>
        <v>0</v>
      </c>
      <c r="AS81" s="11">
        <f t="shared" si="238"/>
        <v>3.75</v>
      </c>
      <c r="AT81" s="11">
        <f t="shared" si="238"/>
        <v>0</v>
      </c>
      <c r="AU81" s="11">
        <f t="shared" si="238"/>
        <v>0</v>
      </c>
      <c r="AV81" s="11">
        <f t="shared" si="238"/>
        <v>0</v>
      </c>
      <c r="AW81" s="11">
        <f t="shared" si="238"/>
        <v>0</v>
      </c>
      <c r="AX81" s="11">
        <f t="shared" si="238"/>
        <v>0</v>
      </c>
      <c r="AY81" s="11">
        <f t="shared" si="238"/>
        <v>0</v>
      </c>
      <c r="AZ81" s="11">
        <f t="shared" si="238"/>
        <v>7.5</v>
      </c>
      <c r="BA81" s="11">
        <f t="shared" si="238"/>
        <v>0</v>
      </c>
      <c r="BB81" s="11">
        <f t="shared" si="238"/>
        <v>0</v>
      </c>
      <c r="BC81" s="11">
        <f t="shared" si="238"/>
        <v>0</v>
      </c>
      <c r="BD81" s="11">
        <f t="shared" si="238"/>
        <v>0</v>
      </c>
      <c r="BE81" s="11">
        <f t="shared" si="238"/>
        <v>0</v>
      </c>
      <c r="BF81" s="11">
        <f t="shared" si="238"/>
        <v>0</v>
      </c>
      <c r="BG81" s="11">
        <f t="shared" si="238"/>
        <v>0</v>
      </c>
      <c r="BH81" s="11">
        <f t="shared" si="238"/>
        <v>0</v>
      </c>
      <c r="BI81" s="11">
        <f t="shared" si="238"/>
        <v>0</v>
      </c>
      <c r="BJ81" s="11">
        <f t="shared" si="238"/>
        <v>0</v>
      </c>
      <c r="BK81" s="11">
        <f t="shared" si="238"/>
        <v>0</v>
      </c>
      <c r="BL81" s="11">
        <f t="shared" si="238"/>
        <v>37.5</v>
      </c>
      <c r="BM81" s="11">
        <f t="shared" si="238"/>
        <v>0</v>
      </c>
      <c r="BN81" s="11">
        <f t="shared" si="238"/>
        <v>150</v>
      </c>
      <c r="BO81" s="11">
        <f t="shared" ref="BO81:DZ81" si="239">(BO80/12)*9</f>
        <v>0</v>
      </c>
      <c r="BP81" s="11">
        <f t="shared" si="239"/>
        <v>0</v>
      </c>
      <c r="BQ81" s="11">
        <f t="shared" si="239"/>
        <v>0</v>
      </c>
      <c r="BR81" s="11">
        <f t="shared" si="239"/>
        <v>0</v>
      </c>
      <c r="BS81" s="11">
        <f t="shared" si="239"/>
        <v>0</v>
      </c>
      <c r="BT81" s="11">
        <f t="shared" si="239"/>
        <v>0</v>
      </c>
      <c r="BU81" s="11">
        <f t="shared" si="239"/>
        <v>0</v>
      </c>
      <c r="BV81" s="11">
        <f t="shared" si="239"/>
        <v>0</v>
      </c>
      <c r="BW81" s="11">
        <f t="shared" si="239"/>
        <v>0</v>
      </c>
      <c r="BX81" s="11">
        <f t="shared" si="239"/>
        <v>0</v>
      </c>
      <c r="BY81" s="11">
        <f t="shared" si="239"/>
        <v>0</v>
      </c>
      <c r="BZ81" s="11">
        <f t="shared" si="239"/>
        <v>0</v>
      </c>
      <c r="CA81" s="11">
        <f t="shared" si="239"/>
        <v>0</v>
      </c>
      <c r="CB81" s="11">
        <f t="shared" si="239"/>
        <v>0</v>
      </c>
      <c r="CC81" s="11">
        <f t="shared" si="239"/>
        <v>0</v>
      </c>
      <c r="CD81" s="11">
        <f t="shared" si="239"/>
        <v>0</v>
      </c>
      <c r="CE81" s="11">
        <f t="shared" si="239"/>
        <v>0</v>
      </c>
      <c r="CF81" s="11">
        <f t="shared" si="239"/>
        <v>0</v>
      </c>
      <c r="CG81" s="11">
        <f t="shared" si="239"/>
        <v>0</v>
      </c>
      <c r="CH81" s="11">
        <f t="shared" si="239"/>
        <v>0</v>
      </c>
      <c r="CI81" s="11">
        <f t="shared" si="239"/>
        <v>0</v>
      </c>
      <c r="CJ81" s="11">
        <f t="shared" si="239"/>
        <v>0</v>
      </c>
      <c r="CK81" s="11">
        <f t="shared" si="239"/>
        <v>0</v>
      </c>
      <c r="CL81" s="11">
        <f t="shared" si="239"/>
        <v>0</v>
      </c>
      <c r="CM81" s="11">
        <f t="shared" si="239"/>
        <v>0</v>
      </c>
      <c r="CN81" s="11">
        <f t="shared" si="239"/>
        <v>0</v>
      </c>
      <c r="CO81" s="11">
        <f t="shared" si="239"/>
        <v>0</v>
      </c>
      <c r="CP81" s="11">
        <f t="shared" si="239"/>
        <v>0</v>
      </c>
      <c r="CQ81" s="11">
        <f t="shared" si="239"/>
        <v>0</v>
      </c>
      <c r="CR81" s="11">
        <f t="shared" si="239"/>
        <v>0</v>
      </c>
      <c r="CS81" s="11">
        <f t="shared" si="239"/>
        <v>0</v>
      </c>
      <c r="CT81" s="11">
        <f t="shared" si="239"/>
        <v>0</v>
      </c>
      <c r="CU81" s="11">
        <f t="shared" si="239"/>
        <v>0</v>
      </c>
      <c r="CV81" s="11">
        <f t="shared" si="239"/>
        <v>0</v>
      </c>
      <c r="CW81" s="11">
        <f t="shared" si="239"/>
        <v>0</v>
      </c>
      <c r="CX81" s="11">
        <f t="shared" si="239"/>
        <v>7.5</v>
      </c>
      <c r="CY81" s="11">
        <f t="shared" si="239"/>
        <v>0</v>
      </c>
      <c r="CZ81" s="11">
        <f t="shared" si="239"/>
        <v>0</v>
      </c>
      <c r="DA81" s="11">
        <f t="shared" si="239"/>
        <v>0</v>
      </c>
      <c r="DB81" s="11">
        <f t="shared" si="239"/>
        <v>0</v>
      </c>
      <c r="DC81" s="11">
        <f t="shared" si="239"/>
        <v>0</v>
      </c>
      <c r="DD81" s="11">
        <f t="shared" si="239"/>
        <v>0</v>
      </c>
      <c r="DE81" s="11">
        <f t="shared" si="239"/>
        <v>0</v>
      </c>
      <c r="DF81" s="11">
        <f t="shared" si="239"/>
        <v>0</v>
      </c>
      <c r="DG81" s="11">
        <f t="shared" si="239"/>
        <v>0</v>
      </c>
      <c r="DH81" s="11">
        <f t="shared" si="239"/>
        <v>0</v>
      </c>
      <c r="DI81" s="11">
        <f t="shared" si="239"/>
        <v>0</v>
      </c>
      <c r="DJ81" s="11">
        <f t="shared" si="239"/>
        <v>0</v>
      </c>
      <c r="DK81" s="11">
        <f t="shared" si="239"/>
        <v>0</v>
      </c>
      <c r="DL81" s="11">
        <f t="shared" si="239"/>
        <v>0</v>
      </c>
      <c r="DM81" s="11">
        <f t="shared" si="239"/>
        <v>0</v>
      </c>
      <c r="DN81" s="11">
        <f t="shared" si="239"/>
        <v>18.75</v>
      </c>
      <c r="DO81" s="11">
        <f t="shared" si="239"/>
        <v>0</v>
      </c>
      <c r="DP81" s="11">
        <f t="shared" si="239"/>
        <v>7.5</v>
      </c>
      <c r="DQ81" s="11">
        <f t="shared" si="239"/>
        <v>75</v>
      </c>
      <c r="DR81" s="11">
        <f t="shared" si="239"/>
        <v>0</v>
      </c>
      <c r="DS81" s="11">
        <f t="shared" si="239"/>
        <v>0</v>
      </c>
      <c r="DT81" s="11">
        <f t="shared" si="239"/>
        <v>0</v>
      </c>
      <c r="DU81" s="11">
        <f t="shared" si="239"/>
        <v>0</v>
      </c>
      <c r="DV81" s="11">
        <f t="shared" si="239"/>
        <v>0</v>
      </c>
      <c r="DW81" s="11">
        <f t="shared" si="239"/>
        <v>0</v>
      </c>
      <c r="DX81" s="11">
        <f t="shared" si="239"/>
        <v>0</v>
      </c>
      <c r="DY81" s="11">
        <f t="shared" si="239"/>
        <v>0</v>
      </c>
      <c r="DZ81" s="11">
        <f t="shared" si="239"/>
        <v>0</v>
      </c>
      <c r="EA81" s="11">
        <f t="shared" ref="EA81:GL81" si="240">(EA80/12)*9</f>
        <v>0</v>
      </c>
      <c r="EB81" s="11">
        <f t="shared" si="240"/>
        <v>0</v>
      </c>
      <c r="EC81" s="11">
        <f t="shared" si="240"/>
        <v>0</v>
      </c>
      <c r="ED81" s="11">
        <f t="shared" si="240"/>
        <v>0</v>
      </c>
      <c r="EE81" s="11">
        <f t="shared" si="240"/>
        <v>0</v>
      </c>
      <c r="EF81" s="11">
        <f t="shared" si="240"/>
        <v>0</v>
      </c>
      <c r="EG81" s="11">
        <f t="shared" si="240"/>
        <v>0</v>
      </c>
      <c r="EH81" s="11">
        <f t="shared" si="240"/>
        <v>0</v>
      </c>
      <c r="EI81" s="11">
        <f t="shared" si="240"/>
        <v>0</v>
      </c>
      <c r="EJ81" s="11">
        <f t="shared" si="240"/>
        <v>0</v>
      </c>
      <c r="EK81" s="11">
        <f t="shared" si="240"/>
        <v>0</v>
      </c>
      <c r="EL81" s="11">
        <f t="shared" si="240"/>
        <v>0</v>
      </c>
      <c r="EM81" s="11">
        <f t="shared" si="240"/>
        <v>0</v>
      </c>
      <c r="EN81" s="11">
        <f t="shared" si="240"/>
        <v>0</v>
      </c>
      <c r="EO81" s="11">
        <f t="shared" si="240"/>
        <v>0</v>
      </c>
      <c r="EP81" s="11">
        <f t="shared" si="240"/>
        <v>0</v>
      </c>
      <c r="EQ81" s="11">
        <f t="shared" si="240"/>
        <v>0</v>
      </c>
      <c r="ER81" s="11">
        <f t="shared" si="240"/>
        <v>0</v>
      </c>
      <c r="ES81" s="11">
        <f t="shared" si="240"/>
        <v>0</v>
      </c>
      <c r="ET81" s="11">
        <f t="shared" si="240"/>
        <v>0</v>
      </c>
      <c r="EU81" s="11">
        <f t="shared" si="240"/>
        <v>0</v>
      </c>
      <c r="EV81" s="11">
        <f t="shared" si="240"/>
        <v>0</v>
      </c>
      <c r="EW81" s="11">
        <f t="shared" si="240"/>
        <v>0</v>
      </c>
      <c r="EX81" s="11">
        <f t="shared" si="240"/>
        <v>0</v>
      </c>
      <c r="EY81" s="11">
        <f t="shared" si="240"/>
        <v>0</v>
      </c>
      <c r="EZ81" s="11">
        <f t="shared" si="240"/>
        <v>0</v>
      </c>
      <c r="FA81" s="11">
        <f t="shared" si="240"/>
        <v>0</v>
      </c>
      <c r="FB81" s="11">
        <f t="shared" si="240"/>
        <v>0</v>
      </c>
      <c r="FC81" s="11">
        <f t="shared" si="240"/>
        <v>0</v>
      </c>
      <c r="FD81" s="11">
        <f t="shared" si="240"/>
        <v>0</v>
      </c>
      <c r="FE81" s="11">
        <f t="shared" si="240"/>
        <v>0</v>
      </c>
      <c r="FF81" s="11">
        <f t="shared" si="240"/>
        <v>0</v>
      </c>
      <c r="FG81" s="11">
        <f t="shared" si="240"/>
        <v>0</v>
      </c>
      <c r="FH81" s="11">
        <f t="shared" si="240"/>
        <v>0</v>
      </c>
      <c r="FI81" s="11">
        <f t="shared" si="240"/>
        <v>0</v>
      </c>
      <c r="FJ81" s="11">
        <f t="shared" si="240"/>
        <v>37.5</v>
      </c>
      <c r="FK81" s="11">
        <f t="shared" si="240"/>
        <v>15</v>
      </c>
      <c r="FL81" s="11">
        <f t="shared" si="240"/>
        <v>0</v>
      </c>
      <c r="FM81" s="11">
        <f t="shared" si="240"/>
        <v>0</v>
      </c>
      <c r="FN81" s="11">
        <f t="shared" si="240"/>
        <v>0</v>
      </c>
      <c r="FO81" s="11">
        <f t="shared" si="240"/>
        <v>0</v>
      </c>
      <c r="FP81" s="11">
        <f t="shared" si="240"/>
        <v>0</v>
      </c>
      <c r="FQ81" s="11">
        <f t="shared" si="240"/>
        <v>0</v>
      </c>
      <c r="FR81" s="11">
        <f t="shared" si="240"/>
        <v>0</v>
      </c>
      <c r="FS81" s="11">
        <f t="shared" si="240"/>
        <v>0</v>
      </c>
      <c r="FT81" s="11">
        <f t="shared" si="240"/>
        <v>0</v>
      </c>
      <c r="FU81" s="11">
        <f t="shared" si="240"/>
        <v>0</v>
      </c>
      <c r="FV81" s="11">
        <f t="shared" si="240"/>
        <v>0</v>
      </c>
      <c r="FW81" s="11">
        <f t="shared" si="240"/>
        <v>0</v>
      </c>
      <c r="FX81" s="11">
        <f t="shared" si="240"/>
        <v>0</v>
      </c>
      <c r="FY81" s="11">
        <f t="shared" si="240"/>
        <v>0</v>
      </c>
      <c r="FZ81" s="11">
        <f t="shared" si="240"/>
        <v>0</v>
      </c>
      <c r="GA81" s="11">
        <f t="shared" si="240"/>
        <v>0</v>
      </c>
      <c r="GB81" s="11">
        <f t="shared" si="240"/>
        <v>0</v>
      </c>
      <c r="GC81" s="11">
        <f t="shared" si="240"/>
        <v>7.5</v>
      </c>
      <c r="GD81" s="11">
        <f t="shared" si="240"/>
        <v>0</v>
      </c>
      <c r="GE81" s="11">
        <f t="shared" si="240"/>
        <v>0</v>
      </c>
      <c r="GF81" s="11">
        <f t="shared" si="240"/>
        <v>0</v>
      </c>
      <c r="GG81" s="11">
        <f t="shared" si="240"/>
        <v>0</v>
      </c>
      <c r="GH81" s="11">
        <f t="shared" si="240"/>
        <v>0</v>
      </c>
      <c r="GI81" s="11">
        <f t="shared" si="240"/>
        <v>0</v>
      </c>
      <c r="GJ81" s="11">
        <f t="shared" si="240"/>
        <v>0</v>
      </c>
      <c r="GK81" s="11">
        <f t="shared" si="240"/>
        <v>0</v>
      </c>
      <c r="GL81" s="11">
        <f t="shared" si="240"/>
        <v>0</v>
      </c>
      <c r="GM81" s="11">
        <f t="shared" ref="GM81:IX81" si="241">(GM80/12)*9</f>
        <v>0</v>
      </c>
      <c r="GN81" s="11">
        <f t="shared" si="241"/>
        <v>75</v>
      </c>
      <c r="GO81" s="11">
        <f t="shared" si="241"/>
        <v>0</v>
      </c>
      <c r="GP81" s="11">
        <f t="shared" si="241"/>
        <v>0</v>
      </c>
      <c r="GQ81" s="11">
        <f t="shared" si="241"/>
        <v>0</v>
      </c>
      <c r="GR81" s="11">
        <f t="shared" si="241"/>
        <v>0</v>
      </c>
      <c r="GS81" s="11">
        <f t="shared" si="241"/>
        <v>0</v>
      </c>
      <c r="GT81" s="11">
        <f t="shared" si="241"/>
        <v>0</v>
      </c>
      <c r="GU81" s="11">
        <f t="shared" si="241"/>
        <v>0</v>
      </c>
      <c r="GV81" s="11">
        <f t="shared" si="241"/>
        <v>0</v>
      </c>
      <c r="GW81" s="11">
        <f t="shared" si="241"/>
        <v>0</v>
      </c>
      <c r="GX81" s="11">
        <f t="shared" si="241"/>
        <v>0</v>
      </c>
      <c r="GY81" s="11">
        <f t="shared" si="241"/>
        <v>0</v>
      </c>
      <c r="GZ81" s="11">
        <f t="shared" si="241"/>
        <v>0</v>
      </c>
      <c r="HA81" s="11">
        <f t="shared" si="241"/>
        <v>0</v>
      </c>
      <c r="HB81" s="11">
        <f t="shared" si="241"/>
        <v>15</v>
      </c>
      <c r="HC81" s="11">
        <f t="shared" si="241"/>
        <v>0</v>
      </c>
      <c r="HD81" s="11">
        <f t="shared" si="241"/>
        <v>0</v>
      </c>
      <c r="HE81" s="11">
        <f t="shared" si="241"/>
        <v>0</v>
      </c>
      <c r="HF81" s="11">
        <f t="shared" si="241"/>
        <v>0</v>
      </c>
      <c r="HG81" s="11">
        <f t="shared" si="241"/>
        <v>0</v>
      </c>
      <c r="HH81" s="11">
        <f t="shared" si="241"/>
        <v>0</v>
      </c>
      <c r="HI81" s="11">
        <f t="shared" si="241"/>
        <v>0</v>
      </c>
      <c r="HJ81" s="11">
        <f t="shared" si="241"/>
        <v>0</v>
      </c>
      <c r="HK81" s="11">
        <f t="shared" si="241"/>
        <v>0</v>
      </c>
      <c r="HL81" s="11">
        <f t="shared" si="241"/>
        <v>0</v>
      </c>
      <c r="HM81" s="11">
        <f t="shared" si="241"/>
        <v>0</v>
      </c>
      <c r="HN81" s="11">
        <f t="shared" si="241"/>
        <v>0</v>
      </c>
      <c r="HO81" s="11">
        <f t="shared" si="241"/>
        <v>0</v>
      </c>
      <c r="HP81" s="11">
        <f t="shared" si="241"/>
        <v>0</v>
      </c>
      <c r="HQ81" s="11">
        <f t="shared" si="241"/>
        <v>0</v>
      </c>
      <c r="HR81" s="11">
        <f t="shared" si="241"/>
        <v>0</v>
      </c>
      <c r="HS81" s="11">
        <f t="shared" si="241"/>
        <v>0</v>
      </c>
      <c r="HT81" s="11">
        <f t="shared" si="241"/>
        <v>75</v>
      </c>
      <c r="HU81" s="11">
        <f t="shared" si="241"/>
        <v>0</v>
      </c>
      <c r="HV81" s="11">
        <f t="shared" si="241"/>
        <v>0</v>
      </c>
      <c r="HW81" s="11">
        <f t="shared" si="241"/>
        <v>0</v>
      </c>
      <c r="HX81" s="11">
        <f t="shared" si="241"/>
        <v>0</v>
      </c>
      <c r="HY81" s="11">
        <f t="shared" si="241"/>
        <v>0</v>
      </c>
      <c r="HZ81" s="11">
        <f t="shared" si="241"/>
        <v>0</v>
      </c>
      <c r="IA81" s="11">
        <f t="shared" si="241"/>
        <v>0</v>
      </c>
      <c r="IB81" s="11">
        <f t="shared" si="241"/>
        <v>0</v>
      </c>
      <c r="IC81" s="11">
        <f t="shared" si="241"/>
        <v>0</v>
      </c>
      <c r="ID81" s="11">
        <f t="shared" si="241"/>
        <v>0</v>
      </c>
      <c r="IE81" s="11">
        <f t="shared" si="241"/>
        <v>0</v>
      </c>
      <c r="IF81" s="11">
        <f t="shared" si="241"/>
        <v>0</v>
      </c>
      <c r="IG81" s="11">
        <f t="shared" si="241"/>
        <v>0</v>
      </c>
      <c r="IH81" s="11">
        <f t="shared" si="241"/>
        <v>0</v>
      </c>
      <c r="II81" s="11">
        <f t="shared" si="241"/>
        <v>0</v>
      </c>
      <c r="IJ81" s="11">
        <f t="shared" si="241"/>
        <v>15</v>
      </c>
      <c r="IK81" s="11">
        <f t="shared" si="241"/>
        <v>0</v>
      </c>
      <c r="IL81" s="11">
        <f t="shared" si="241"/>
        <v>0</v>
      </c>
      <c r="IM81" s="11">
        <f t="shared" si="241"/>
        <v>0</v>
      </c>
      <c r="IN81" s="11">
        <f t="shared" si="241"/>
        <v>0</v>
      </c>
      <c r="IO81" s="11">
        <f t="shared" si="241"/>
        <v>0</v>
      </c>
      <c r="IP81" s="11">
        <f t="shared" si="241"/>
        <v>0</v>
      </c>
      <c r="IQ81" s="11">
        <f t="shared" si="241"/>
        <v>0</v>
      </c>
      <c r="IR81" s="11">
        <f t="shared" si="241"/>
        <v>0</v>
      </c>
      <c r="IS81" s="11">
        <f t="shared" si="241"/>
        <v>0</v>
      </c>
      <c r="IT81" s="11">
        <f t="shared" si="241"/>
        <v>0</v>
      </c>
      <c r="IU81" s="11">
        <f t="shared" si="241"/>
        <v>0</v>
      </c>
      <c r="IV81" s="11">
        <f t="shared" si="241"/>
        <v>0</v>
      </c>
      <c r="IW81" s="11">
        <f t="shared" si="241"/>
        <v>0</v>
      </c>
      <c r="IX81" s="11">
        <f t="shared" si="241"/>
        <v>0</v>
      </c>
      <c r="IY81" s="11">
        <f t="shared" ref="IY81:LJ81" si="242">(IY80/12)*9</f>
        <v>0</v>
      </c>
      <c r="IZ81" s="11">
        <f t="shared" si="242"/>
        <v>0</v>
      </c>
      <c r="JA81" s="11">
        <f t="shared" si="242"/>
        <v>0</v>
      </c>
      <c r="JB81" s="11">
        <f t="shared" si="242"/>
        <v>0</v>
      </c>
      <c r="JC81" s="11">
        <f t="shared" si="242"/>
        <v>0</v>
      </c>
      <c r="JD81" s="11">
        <f t="shared" si="242"/>
        <v>0</v>
      </c>
      <c r="JE81" s="11">
        <f t="shared" si="242"/>
        <v>0</v>
      </c>
      <c r="JF81" s="11">
        <f t="shared" si="242"/>
        <v>0</v>
      </c>
      <c r="JG81" s="11">
        <f t="shared" si="242"/>
        <v>0</v>
      </c>
      <c r="JH81" s="11">
        <f t="shared" si="242"/>
        <v>0</v>
      </c>
      <c r="JI81" s="11">
        <f t="shared" si="242"/>
        <v>0</v>
      </c>
      <c r="JJ81" s="11">
        <f t="shared" si="242"/>
        <v>0</v>
      </c>
      <c r="JK81" s="11">
        <f t="shared" si="242"/>
        <v>0</v>
      </c>
      <c r="JL81" s="11">
        <f t="shared" si="242"/>
        <v>0</v>
      </c>
      <c r="JM81" s="11">
        <f t="shared" si="242"/>
        <v>0</v>
      </c>
      <c r="JN81" s="11">
        <f t="shared" si="242"/>
        <v>0</v>
      </c>
      <c r="JO81" s="11">
        <f t="shared" si="242"/>
        <v>0</v>
      </c>
      <c r="JP81" s="11">
        <f t="shared" si="242"/>
        <v>0</v>
      </c>
      <c r="JQ81" s="11">
        <f t="shared" si="242"/>
        <v>0</v>
      </c>
      <c r="JR81" s="11">
        <f t="shared" si="242"/>
        <v>0</v>
      </c>
      <c r="JS81" s="11">
        <f t="shared" si="242"/>
        <v>0</v>
      </c>
      <c r="JT81" s="11">
        <f t="shared" si="242"/>
        <v>0</v>
      </c>
      <c r="JU81" s="11">
        <f t="shared" si="242"/>
        <v>0</v>
      </c>
      <c r="JV81" s="11">
        <f t="shared" si="242"/>
        <v>0</v>
      </c>
      <c r="JW81" s="11">
        <f t="shared" si="242"/>
        <v>540</v>
      </c>
      <c r="JX81" s="11">
        <f t="shared" si="242"/>
        <v>45</v>
      </c>
      <c r="JY81" s="11">
        <f t="shared" si="242"/>
        <v>0</v>
      </c>
      <c r="JZ81" s="11">
        <f t="shared" si="242"/>
        <v>0</v>
      </c>
      <c r="KA81" s="11">
        <f t="shared" si="242"/>
        <v>0</v>
      </c>
      <c r="KB81" s="11">
        <f t="shared" si="242"/>
        <v>0</v>
      </c>
      <c r="KC81" s="11">
        <f t="shared" si="242"/>
        <v>0</v>
      </c>
      <c r="KD81" s="11">
        <f t="shared" si="242"/>
        <v>0</v>
      </c>
      <c r="KE81" s="11">
        <f t="shared" si="242"/>
        <v>0</v>
      </c>
      <c r="KF81" s="11">
        <f t="shared" si="242"/>
        <v>0</v>
      </c>
      <c r="KG81" s="11">
        <f t="shared" si="242"/>
        <v>0</v>
      </c>
      <c r="KH81" s="11">
        <f t="shared" si="242"/>
        <v>0</v>
      </c>
      <c r="KI81" s="11">
        <f t="shared" si="242"/>
        <v>0</v>
      </c>
      <c r="KJ81" s="11">
        <f t="shared" si="242"/>
        <v>165</v>
      </c>
      <c r="KK81" s="11">
        <f t="shared" si="242"/>
        <v>225</v>
      </c>
      <c r="KL81" s="11">
        <f t="shared" si="242"/>
        <v>0</v>
      </c>
      <c r="KM81" s="11">
        <f t="shared" si="242"/>
        <v>0</v>
      </c>
      <c r="KN81" s="11">
        <f t="shared" si="242"/>
        <v>0</v>
      </c>
      <c r="KO81" s="11">
        <f t="shared" si="242"/>
        <v>45</v>
      </c>
      <c r="KP81" s="11">
        <f t="shared" si="242"/>
        <v>0</v>
      </c>
      <c r="KQ81" s="11">
        <f t="shared" si="242"/>
        <v>0</v>
      </c>
      <c r="KR81" s="11">
        <f t="shared" si="242"/>
        <v>150</v>
      </c>
      <c r="KS81" s="11">
        <f t="shared" si="242"/>
        <v>0</v>
      </c>
      <c r="KT81" s="11">
        <f t="shared" si="242"/>
        <v>0</v>
      </c>
      <c r="KU81" s="11">
        <f t="shared" si="242"/>
        <v>150</v>
      </c>
      <c r="KV81" s="11">
        <f t="shared" si="242"/>
        <v>0</v>
      </c>
      <c r="KW81" s="11">
        <f t="shared" si="242"/>
        <v>0</v>
      </c>
      <c r="KX81" s="11">
        <f t="shared" si="242"/>
        <v>0</v>
      </c>
      <c r="KY81" s="11">
        <f t="shared" si="242"/>
        <v>0</v>
      </c>
      <c r="KZ81" s="11">
        <f t="shared" si="242"/>
        <v>0</v>
      </c>
      <c r="LA81" s="11">
        <f t="shared" si="242"/>
        <v>2.25</v>
      </c>
      <c r="LB81" s="11">
        <f t="shared" si="242"/>
        <v>0</v>
      </c>
      <c r="LC81" s="11">
        <f t="shared" si="242"/>
        <v>0</v>
      </c>
      <c r="LD81" s="11">
        <f t="shared" si="242"/>
        <v>0</v>
      </c>
      <c r="LE81" s="11">
        <f t="shared" si="242"/>
        <v>0</v>
      </c>
      <c r="LF81" s="11">
        <f t="shared" si="242"/>
        <v>0</v>
      </c>
      <c r="LG81" s="11">
        <f t="shared" si="242"/>
        <v>0</v>
      </c>
      <c r="LH81" s="11">
        <f t="shared" si="242"/>
        <v>750</v>
      </c>
      <c r="LI81" s="11">
        <f t="shared" si="242"/>
        <v>0</v>
      </c>
      <c r="LJ81" s="11">
        <f t="shared" si="242"/>
        <v>0</v>
      </c>
      <c r="LK81" s="11">
        <f t="shared" ref="LK81:MG81" si="243">(LK80/12)*9</f>
        <v>0</v>
      </c>
      <c r="LL81" s="11">
        <f t="shared" si="243"/>
        <v>0</v>
      </c>
      <c r="LM81" s="11">
        <f t="shared" si="243"/>
        <v>0</v>
      </c>
      <c r="LN81" s="11">
        <f t="shared" si="243"/>
        <v>0</v>
      </c>
      <c r="LO81" s="11">
        <f t="shared" si="243"/>
        <v>0</v>
      </c>
      <c r="LP81" s="11">
        <f t="shared" si="243"/>
        <v>3.75</v>
      </c>
      <c r="LQ81" s="11">
        <f t="shared" si="243"/>
        <v>0</v>
      </c>
      <c r="LR81" s="11">
        <f t="shared" si="243"/>
        <v>0</v>
      </c>
      <c r="LS81" s="11">
        <f t="shared" si="243"/>
        <v>0</v>
      </c>
      <c r="LT81" s="11">
        <f t="shared" si="243"/>
        <v>0</v>
      </c>
      <c r="LU81" s="11">
        <f t="shared" si="243"/>
        <v>0</v>
      </c>
      <c r="LV81" s="11">
        <f t="shared" si="243"/>
        <v>0</v>
      </c>
      <c r="LW81" s="11">
        <f t="shared" si="243"/>
        <v>11.25</v>
      </c>
      <c r="LX81" s="11">
        <f t="shared" si="243"/>
        <v>0</v>
      </c>
      <c r="LY81" s="11">
        <f t="shared" si="243"/>
        <v>0</v>
      </c>
      <c r="LZ81" s="11">
        <f t="shared" si="243"/>
        <v>0</v>
      </c>
      <c r="MA81" s="11">
        <f t="shared" si="243"/>
        <v>0</v>
      </c>
      <c r="MB81" s="11">
        <f t="shared" si="243"/>
        <v>52.5</v>
      </c>
      <c r="MC81" s="11">
        <f t="shared" si="243"/>
        <v>0</v>
      </c>
      <c r="MD81" s="11">
        <f t="shared" si="243"/>
        <v>0</v>
      </c>
      <c r="ME81" s="11">
        <f t="shared" si="243"/>
        <v>0</v>
      </c>
      <c r="MF81" s="11">
        <f t="shared" si="243"/>
        <v>0</v>
      </c>
      <c r="MG81" s="11">
        <f t="shared" si="243"/>
        <v>0</v>
      </c>
      <c r="MH81" s="11">
        <f t="shared" si="201"/>
        <v>7048.5</v>
      </c>
    </row>
    <row r="82" spans="1:346" ht="24.95" hidden="1" customHeight="1" x14ac:dyDescent="0.25">
      <c r="A82" s="13"/>
      <c r="B82" s="1" t="s">
        <v>343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</row>
  </sheetData>
  <autoFilter ref="A1:MH82">
    <filterColumn colId="1">
      <filters>
        <filter val="Emplastru bactericid (2,5x7,2)"/>
      </filters>
    </filterColumn>
  </autoFilter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opLeftCell="B1" zoomScale="115" zoomScaleNormal="115" workbookViewId="0">
      <selection activeCell="E17" sqref="E17"/>
    </sheetView>
  </sheetViews>
  <sheetFormatPr defaultRowHeight="15" x14ac:dyDescent="0.25"/>
  <cols>
    <col min="1" max="1" width="11.85546875" style="29" hidden="1" customWidth="1"/>
    <col min="2" max="2" width="17.42578125" style="29" bestFit="1" customWidth="1"/>
    <col min="3" max="3" width="27.28515625" style="29" customWidth="1"/>
    <col min="4" max="4" width="9.140625" style="37" customWidth="1"/>
    <col min="5" max="5" width="15.140625" style="29" customWidth="1"/>
    <col min="6" max="6" width="7" style="29" customWidth="1"/>
    <col min="7" max="7" width="11" style="29" customWidth="1"/>
    <col min="8" max="8" width="8.5703125" style="29" customWidth="1"/>
    <col min="9" max="9" width="9.28515625" style="29" customWidth="1"/>
    <col min="10" max="10" width="6.140625" style="35" customWidth="1"/>
    <col min="11" max="11" width="11.7109375" style="29" customWidth="1"/>
    <col min="12" max="12" width="16.42578125" style="35" customWidth="1"/>
    <col min="13" max="13" width="20.5703125" style="29" customWidth="1"/>
    <col min="14" max="14" width="11.7109375" style="29" customWidth="1"/>
    <col min="15" max="15" width="12" style="29" customWidth="1"/>
    <col min="16" max="16" width="14.42578125" style="29" customWidth="1"/>
    <col min="17" max="16384" width="9.140625" style="29"/>
  </cols>
  <sheetData>
    <row r="1" spans="1:17" x14ac:dyDescent="0.25">
      <c r="K1" s="35"/>
      <c r="L1" s="40"/>
      <c r="M1" s="89"/>
      <c r="N1" s="90"/>
      <c r="O1" s="35"/>
      <c r="P1" s="35"/>
      <c r="Q1" s="35"/>
    </row>
    <row r="2" spans="1:17" x14ac:dyDescent="0.25">
      <c r="K2" s="35"/>
      <c r="M2" s="35"/>
      <c r="N2" s="35"/>
      <c r="O2" s="35"/>
      <c r="P2" s="35"/>
      <c r="Q2" s="35"/>
    </row>
    <row r="3" spans="1:17" ht="90" x14ac:dyDescent="0.25">
      <c r="A3" s="31" t="s">
        <v>817</v>
      </c>
      <c r="B3" s="62" t="s">
        <v>769</v>
      </c>
      <c r="C3" s="63" t="s">
        <v>768</v>
      </c>
      <c r="D3" s="47" t="s">
        <v>384</v>
      </c>
      <c r="E3" s="46" t="s">
        <v>388</v>
      </c>
      <c r="F3" s="46" t="s">
        <v>770</v>
      </c>
      <c r="G3" s="46" t="s">
        <v>771</v>
      </c>
      <c r="H3" s="48" t="s">
        <v>389</v>
      </c>
      <c r="I3" s="48" t="s">
        <v>390</v>
      </c>
      <c r="J3" s="48" t="s">
        <v>772</v>
      </c>
      <c r="K3" s="48" t="s">
        <v>773</v>
      </c>
      <c r="L3" s="48" t="s">
        <v>774</v>
      </c>
      <c r="M3" s="48" t="s">
        <v>393</v>
      </c>
      <c r="N3" s="46" t="s">
        <v>387</v>
      </c>
      <c r="O3" s="39" t="s">
        <v>1323</v>
      </c>
      <c r="P3" s="39" t="s">
        <v>1325</v>
      </c>
    </row>
    <row r="4" spans="1:17" s="30" customFormat="1" ht="30" x14ac:dyDescent="0.25">
      <c r="A4" s="32"/>
      <c r="B4" s="50" t="s">
        <v>1286</v>
      </c>
      <c r="C4" s="50" t="s">
        <v>425</v>
      </c>
      <c r="D4" s="94"/>
      <c r="E4" s="53"/>
      <c r="F4" s="53"/>
      <c r="G4" s="53">
        <f>Таблица7[[#This Row],[Cantitatea solicitată]]*Таблица7[[#This Row],[Preţ unitar (cu TVA)]]</f>
        <v>0</v>
      </c>
      <c r="H4" s="53"/>
      <c r="I4" s="53"/>
      <c r="J4" s="53"/>
      <c r="K4" s="53">
        <f>SUM(K5:K6)</f>
        <v>1455</v>
      </c>
      <c r="L4" s="53">
        <f>SUM(L5:L6)</f>
        <v>1571.4</v>
      </c>
      <c r="M4" s="53"/>
      <c r="N4" s="53"/>
      <c r="O4" s="54">
        <v>44755</v>
      </c>
      <c r="P4" s="50" t="s">
        <v>1324</v>
      </c>
    </row>
    <row r="5" spans="1:17" ht="15" customHeight="1" x14ac:dyDescent="0.25">
      <c r="B5" s="50"/>
      <c r="C5" s="50"/>
      <c r="D5" s="51">
        <v>7.2</v>
      </c>
      <c r="E5" s="50" t="s">
        <v>350</v>
      </c>
      <c r="F5" s="50">
        <v>75</v>
      </c>
      <c r="G5" s="50">
        <f>Таблица7[[#This Row],[Cantitatea solicitată]]*Таблица7[[#This Row],[Preţ unitar (cu TVA)]]</f>
        <v>785.7</v>
      </c>
      <c r="H5" s="50">
        <v>9.6999999999999993</v>
      </c>
      <c r="I5" s="50">
        <v>10.476000000000001</v>
      </c>
      <c r="J5" s="50">
        <v>75</v>
      </c>
      <c r="K5" s="50">
        <f>Таблица7[[#This Row],[Cantitatea real contractată]]*Таблица7[[#This Row],[Preţ unitar (fără TVA)]]</f>
        <v>727.5</v>
      </c>
      <c r="L5" s="50">
        <f>Таблица7[[#This Row],[Cantitatea real contractată]]*Таблица7[[#This Row],[Preţ unitar (cu TVA)]]</f>
        <v>785.7</v>
      </c>
      <c r="M5" s="50" t="s">
        <v>396</v>
      </c>
      <c r="N5" s="50" t="s">
        <v>400</v>
      </c>
      <c r="O5" s="50"/>
      <c r="P5" s="50"/>
    </row>
    <row r="6" spans="1:17" ht="15" customHeight="1" x14ac:dyDescent="0.25">
      <c r="B6" s="50"/>
      <c r="C6" s="50"/>
      <c r="D6" s="51">
        <v>8.1999999999999993</v>
      </c>
      <c r="E6" s="50" t="s">
        <v>351</v>
      </c>
      <c r="F6" s="50">
        <v>75</v>
      </c>
      <c r="G6" s="50">
        <f>Таблица7[[#This Row],[Cantitatea solicitată]]*Таблица7[[#This Row],[Preţ unitar (cu TVA)]]</f>
        <v>785.7</v>
      </c>
      <c r="H6" s="50">
        <v>9.6999999999999993</v>
      </c>
      <c r="I6" s="50">
        <v>10.476000000000001</v>
      </c>
      <c r="J6" s="50">
        <v>75</v>
      </c>
      <c r="K6" s="50">
        <f>Таблица7[[#This Row],[Cantitatea real contractată]]*Таблица7[[#This Row],[Preţ unitar (fără TVA)]]</f>
        <v>727.5</v>
      </c>
      <c r="L6" s="50">
        <f>Таблица7[[#This Row],[Cantitatea real contractată]]*Таблица7[[#This Row],[Preţ unitar (cu TVA)]]</f>
        <v>785.7</v>
      </c>
      <c r="M6" s="50" t="s">
        <v>396</v>
      </c>
      <c r="N6" s="50" t="s">
        <v>401</v>
      </c>
      <c r="O6" s="50"/>
      <c r="P6" s="50"/>
    </row>
    <row r="7" spans="1:17" s="30" customFormat="1" ht="30" x14ac:dyDescent="0.25">
      <c r="B7" s="50" t="s">
        <v>1287</v>
      </c>
      <c r="C7" s="50" t="s">
        <v>704</v>
      </c>
      <c r="D7" s="51"/>
      <c r="E7" s="50"/>
      <c r="F7" s="50"/>
      <c r="G7" s="50">
        <f>Таблица7[[#This Row],[Cantitatea solicitată]]*Таблица7[[#This Row],[Preţ unitar (cu TVA)]]</f>
        <v>0</v>
      </c>
      <c r="H7" s="50"/>
      <c r="I7" s="50"/>
      <c r="J7" s="50"/>
      <c r="K7" s="53">
        <f>SUM(K8:K8)</f>
        <v>21825</v>
      </c>
      <c r="L7" s="53">
        <f>SUM(L8:L8)</f>
        <v>23571.000000000004</v>
      </c>
      <c r="M7" s="50"/>
      <c r="N7" s="50"/>
      <c r="O7" s="54">
        <v>44755</v>
      </c>
      <c r="P7" s="50" t="s">
        <v>1334</v>
      </c>
    </row>
    <row r="8" spans="1:17" ht="15" customHeight="1" x14ac:dyDescent="0.25">
      <c r="B8" s="50"/>
      <c r="C8" s="50"/>
      <c r="D8" s="51">
        <v>6.2</v>
      </c>
      <c r="E8" s="50" t="s">
        <v>349</v>
      </c>
      <c r="F8" s="50">
        <v>2250</v>
      </c>
      <c r="G8" s="50">
        <f>Таблица7[[#This Row],[Cantitatea solicitată]]*Таблица7[[#This Row],[Preţ unitar (cu TVA)]]</f>
        <v>23571.000000000004</v>
      </c>
      <c r="H8" s="50">
        <v>9.6999999999999993</v>
      </c>
      <c r="I8" s="50">
        <v>10.476000000000001</v>
      </c>
      <c r="J8" s="50">
        <v>2250</v>
      </c>
      <c r="K8" s="50">
        <f>Таблица7[[#This Row],[Cantitatea real contractată]]*Таблица7[[#This Row],[Preţ unitar (fără TVA)]]</f>
        <v>21825</v>
      </c>
      <c r="L8" s="50">
        <f>Таблица7[[#This Row],[Cantitatea real contractată]]*Таблица7[[#This Row],[Preţ unitar (cu TVA)]]</f>
        <v>23571.000000000004</v>
      </c>
      <c r="M8" s="50" t="s">
        <v>396</v>
      </c>
      <c r="N8" s="50" t="s">
        <v>399</v>
      </c>
      <c r="O8" s="50"/>
      <c r="P8" s="50"/>
    </row>
    <row r="9" spans="1:17" s="30" customFormat="1" x14ac:dyDescent="0.25">
      <c r="B9" s="50" t="s">
        <v>1288</v>
      </c>
      <c r="C9" s="50" t="s">
        <v>705</v>
      </c>
      <c r="D9" s="51"/>
      <c r="E9" s="50"/>
      <c r="F9" s="50"/>
      <c r="G9" s="50">
        <f>Таблица7[[#This Row],[Cantitatea solicitată]]*Таблица7[[#This Row],[Preţ unitar (cu TVA)]]</f>
        <v>0</v>
      </c>
      <c r="H9" s="50"/>
      <c r="I9" s="50"/>
      <c r="J9" s="50"/>
      <c r="K9" s="53">
        <f>SUM(K10:K12)</f>
        <v>11640</v>
      </c>
      <c r="L9" s="53">
        <f>SUM(L10:L12)</f>
        <v>12571.2</v>
      </c>
      <c r="M9" s="50"/>
      <c r="N9" s="50"/>
      <c r="O9" s="54">
        <v>44755</v>
      </c>
      <c r="P9" s="50" t="s">
        <v>1334</v>
      </c>
    </row>
    <row r="10" spans="1:17" ht="15" customHeight="1" x14ac:dyDescent="0.25">
      <c r="B10" s="50"/>
      <c r="C10" s="50"/>
      <c r="D10" s="51">
        <v>4.2</v>
      </c>
      <c r="E10" s="50" t="s">
        <v>347</v>
      </c>
      <c r="F10" s="50">
        <v>38</v>
      </c>
      <c r="G10" s="50">
        <f>Таблица7[[#This Row],[Cantitatea solicitată]]*Таблица7[[#This Row],[Preţ unitar (cu TVA)]]</f>
        <v>398.08800000000002</v>
      </c>
      <c r="H10" s="50">
        <v>9.6999999999999993</v>
      </c>
      <c r="I10" s="50">
        <v>10.476000000000001</v>
      </c>
      <c r="J10" s="50">
        <v>38</v>
      </c>
      <c r="K10" s="50">
        <f>Таблица7[[#This Row],[Cantitatea real contractată]]*Таблица7[[#This Row],[Preţ unitar (fără TVA)]]</f>
        <v>368.59999999999997</v>
      </c>
      <c r="L10" s="50">
        <f>Таблица7[[#This Row],[Cantitatea real contractată]]*Таблица7[[#This Row],[Preţ unitar (cu TVA)]]</f>
        <v>398.08800000000002</v>
      </c>
      <c r="M10" s="50" t="s">
        <v>396</v>
      </c>
      <c r="N10" s="50" t="s">
        <v>395</v>
      </c>
      <c r="O10" s="50"/>
      <c r="P10" s="50"/>
    </row>
    <row r="11" spans="1:17" ht="15" customHeight="1" x14ac:dyDescent="0.25">
      <c r="B11" s="50"/>
      <c r="C11" s="50"/>
      <c r="D11" s="51">
        <v>7.2</v>
      </c>
      <c r="E11" s="50" t="s">
        <v>350</v>
      </c>
      <c r="F11" s="50">
        <v>525</v>
      </c>
      <c r="G11" s="50">
        <f>Таблица7[[#This Row],[Cantitatea solicitată]]*Таблица7[[#This Row],[Preţ unitar (cu TVA)]]</f>
        <v>5499.9000000000005</v>
      </c>
      <c r="H11" s="50">
        <v>9.6999999999999993</v>
      </c>
      <c r="I11" s="50">
        <v>10.476000000000001</v>
      </c>
      <c r="J11" s="50">
        <v>525</v>
      </c>
      <c r="K11" s="50">
        <f>Таблица7[[#This Row],[Cantitatea real contractată]]*Таблица7[[#This Row],[Preţ unitar (fără TVA)]]</f>
        <v>5092.5</v>
      </c>
      <c r="L11" s="50">
        <f>Таблица7[[#This Row],[Cantitatea real contractată]]*Таблица7[[#This Row],[Preţ unitar (cu TVA)]]</f>
        <v>5499.9000000000005</v>
      </c>
      <c r="M11" s="50" t="s">
        <v>396</v>
      </c>
      <c r="N11" s="50" t="s">
        <v>400</v>
      </c>
      <c r="O11" s="50"/>
      <c r="P11" s="50"/>
    </row>
    <row r="12" spans="1:17" ht="15" customHeight="1" x14ac:dyDescent="0.25">
      <c r="B12" s="50"/>
      <c r="C12" s="50"/>
      <c r="D12" s="51">
        <v>8.1999999999999993</v>
      </c>
      <c r="E12" s="50" t="s">
        <v>351</v>
      </c>
      <c r="F12" s="50">
        <v>637</v>
      </c>
      <c r="G12" s="50">
        <f>Таблица7[[#This Row],[Cantitatea solicitată]]*Таблица7[[#This Row],[Preţ unitar (cu TVA)]]</f>
        <v>6673.2120000000004</v>
      </c>
      <c r="H12" s="50">
        <v>9.6999999999999993</v>
      </c>
      <c r="I12" s="50">
        <v>10.476000000000001</v>
      </c>
      <c r="J12" s="50">
        <v>637</v>
      </c>
      <c r="K12" s="50">
        <f>Таблица7[[#This Row],[Cantitatea real contractată]]*Таблица7[[#This Row],[Preţ unitar (fără TVA)]]</f>
        <v>6178.9</v>
      </c>
      <c r="L12" s="50">
        <f>Таблица7[[#This Row],[Cantitatea real contractată]]*Таблица7[[#This Row],[Preţ unitar (cu TVA)]]</f>
        <v>6673.2120000000004</v>
      </c>
      <c r="M12" s="50" t="s">
        <v>396</v>
      </c>
      <c r="N12" s="50" t="s">
        <v>401</v>
      </c>
      <c r="O12" s="50"/>
      <c r="P12" s="50"/>
    </row>
    <row r="13" spans="1:17" s="30" customFormat="1" x14ac:dyDescent="0.25">
      <c r="B13" s="50" t="s">
        <v>1289</v>
      </c>
      <c r="C13" s="50" t="s">
        <v>706</v>
      </c>
      <c r="D13" s="51"/>
      <c r="E13" s="50"/>
      <c r="F13" s="50"/>
      <c r="G13" s="50">
        <f>Таблица7[[#This Row],[Cantitatea solicitată]]*Таблица7[[#This Row],[Preţ unitar (cu TVA)]]</f>
        <v>0</v>
      </c>
      <c r="H13" s="50"/>
      <c r="I13" s="50"/>
      <c r="J13" s="50"/>
      <c r="K13" s="53">
        <f>SUM(K14:K15)</f>
        <v>4510.4999999999991</v>
      </c>
      <c r="L13" s="53">
        <f>SUM(L14:L15)</f>
        <v>4871.34</v>
      </c>
      <c r="M13" s="50"/>
      <c r="N13" s="50"/>
      <c r="O13" s="54">
        <v>44755</v>
      </c>
      <c r="P13" s="50" t="s">
        <v>1324</v>
      </c>
    </row>
    <row r="14" spans="1:17" ht="15" customHeight="1" x14ac:dyDescent="0.25">
      <c r="B14" s="50"/>
      <c r="C14" s="50"/>
      <c r="D14" s="51">
        <v>4.2</v>
      </c>
      <c r="E14" s="50" t="s">
        <v>347</v>
      </c>
      <c r="F14" s="50">
        <v>375</v>
      </c>
      <c r="G14" s="50">
        <f>Таблица7[[#This Row],[Cantitatea solicitată]]*Таблица7[[#This Row],[Preţ unitar (cu TVA)]]</f>
        <v>3928.5000000000005</v>
      </c>
      <c r="H14" s="50">
        <v>9.6999999999999993</v>
      </c>
      <c r="I14" s="50">
        <v>10.476000000000001</v>
      </c>
      <c r="J14" s="50">
        <v>375</v>
      </c>
      <c r="K14" s="50">
        <f>Таблица7[[#This Row],[Cantitatea real contractată]]*Таблица7[[#This Row],[Preţ unitar (fără TVA)]]</f>
        <v>3637.4999999999995</v>
      </c>
      <c r="L14" s="50">
        <f>Таблица7[[#This Row],[Cantitatea real contractată]]*Таблица7[[#This Row],[Preţ unitar (cu TVA)]]</f>
        <v>3928.5000000000005</v>
      </c>
      <c r="M14" s="50" t="s">
        <v>396</v>
      </c>
      <c r="N14" s="50" t="s">
        <v>395</v>
      </c>
      <c r="O14" s="50"/>
      <c r="P14" s="50"/>
    </row>
    <row r="15" spans="1:17" ht="15" customHeight="1" x14ac:dyDescent="0.25">
      <c r="B15" s="50"/>
      <c r="C15" s="50"/>
      <c r="D15" s="51">
        <v>6.2</v>
      </c>
      <c r="E15" s="50" t="s">
        <v>349</v>
      </c>
      <c r="F15" s="50">
        <v>90</v>
      </c>
      <c r="G15" s="50">
        <f>Таблица7[[#This Row],[Cantitatea solicitată]]*Таблица7[[#This Row],[Preţ unitar (cu TVA)]]</f>
        <v>942.84</v>
      </c>
      <c r="H15" s="50">
        <v>9.6999999999999993</v>
      </c>
      <c r="I15" s="50">
        <v>10.476000000000001</v>
      </c>
      <c r="J15" s="50">
        <v>90</v>
      </c>
      <c r="K15" s="50">
        <f>Таблица7[[#This Row],[Cantitatea real contractată]]*Таблица7[[#This Row],[Preţ unitar (fără TVA)]]</f>
        <v>872.99999999999989</v>
      </c>
      <c r="L15" s="50">
        <f>Таблица7[[#This Row],[Cantitatea real contractată]]*Таблица7[[#This Row],[Preţ unitar (cu TVA)]]</f>
        <v>942.84</v>
      </c>
      <c r="M15" s="50" t="s">
        <v>396</v>
      </c>
      <c r="N15" s="50" t="s">
        <v>399</v>
      </c>
      <c r="O15" s="50"/>
      <c r="P15" s="50"/>
    </row>
    <row r="16" spans="1:17" s="30" customFormat="1" x14ac:dyDescent="0.25">
      <c r="B16" s="50" t="s">
        <v>1290</v>
      </c>
      <c r="C16" s="50" t="s">
        <v>712</v>
      </c>
      <c r="D16" s="51"/>
      <c r="E16" s="50"/>
      <c r="F16" s="50"/>
      <c r="G16" s="50">
        <f>Таблица7[[#This Row],[Cantitatea solicitată]]*Таблица7[[#This Row],[Preţ unitar (cu TVA)]]</f>
        <v>0</v>
      </c>
      <c r="H16" s="50"/>
      <c r="I16" s="50"/>
      <c r="J16" s="50"/>
      <c r="K16" s="53">
        <f>SUM(K17:K19)</f>
        <v>9457.5</v>
      </c>
      <c r="L16" s="53">
        <f>SUM(L17:L19)</f>
        <v>10214.1</v>
      </c>
      <c r="M16" s="50"/>
      <c r="N16" s="50"/>
      <c r="O16" s="54">
        <v>44755</v>
      </c>
      <c r="P16" s="50" t="s">
        <v>1334</v>
      </c>
    </row>
    <row r="17" spans="2:16" ht="15" customHeight="1" x14ac:dyDescent="0.25">
      <c r="B17" s="50"/>
      <c r="C17" s="50"/>
      <c r="D17" s="51">
        <v>4.2</v>
      </c>
      <c r="E17" s="50" t="s">
        <v>347</v>
      </c>
      <c r="F17" s="50">
        <v>375</v>
      </c>
      <c r="G17" s="50">
        <f>Таблица7[[#This Row],[Cantitatea solicitată]]*Таблица7[[#This Row],[Preţ unitar (cu TVA)]]</f>
        <v>3928.5000000000005</v>
      </c>
      <c r="H17" s="50">
        <v>9.6999999999999993</v>
      </c>
      <c r="I17" s="50">
        <v>10.476000000000001</v>
      </c>
      <c r="J17" s="50">
        <v>375</v>
      </c>
      <c r="K17" s="50">
        <f>Таблица7[[#This Row],[Cantitatea real contractată]]*Таблица7[[#This Row],[Preţ unitar (fără TVA)]]</f>
        <v>3637.4999999999995</v>
      </c>
      <c r="L17" s="50">
        <f>Таблица7[[#This Row],[Cantitatea real contractată]]*Таблица7[[#This Row],[Preţ unitar (cu TVA)]]</f>
        <v>3928.5000000000005</v>
      </c>
      <c r="M17" s="50" t="s">
        <v>396</v>
      </c>
      <c r="N17" s="50" t="s">
        <v>395</v>
      </c>
      <c r="O17" s="50"/>
      <c r="P17" s="50"/>
    </row>
    <row r="18" spans="2:16" ht="15" customHeight="1" x14ac:dyDescent="0.25">
      <c r="B18" s="50"/>
      <c r="C18" s="50"/>
      <c r="D18" s="51">
        <v>5.2</v>
      </c>
      <c r="E18" s="50" t="s">
        <v>348</v>
      </c>
      <c r="F18" s="50">
        <v>225</v>
      </c>
      <c r="G18" s="50">
        <f>Таблица7[[#This Row],[Cantitatea solicitată]]*Таблица7[[#This Row],[Preţ unitar (cu TVA)]]</f>
        <v>2357.1000000000004</v>
      </c>
      <c r="H18" s="50">
        <v>9.6999999999999993</v>
      </c>
      <c r="I18" s="50">
        <v>10.476000000000001</v>
      </c>
      <c r="J18" s="50">
        <v>225</v>
      </c>
      <c r="K18" s="50">
        <f>Таблица7[[#This Row],[Cantitatea real contractată]]*Таблица7[[#This Row],[Preţ unitar (fără TVA)]]</f>
        <v>2182.5</v>
      </c>
      <c r="L18" s="50">
        <f>Таблица7[[#This Row],[Cantitatea real contractată]]*Таблица7[[#This Row],[Preţ unitar (cu TVA)]]</f>
        <v>2357.1000000000004</v>
      </c>
      <c r="M18" s="50" t="s">
        <v>396</v>
      </c>
      <c r="N18" s="50" t="s">
        <v>398</v>
      </c>
      <c r="O18" s="50"/>
      <c r="P18" s="50"/>
    </row>
    <row r="19" spans="2:16" ht="15" customHeight="1" x14ac:dyDescent="0.25">
      <c r="B19" s="50"/>
      <c r="C19" s="50"/>
      <c r="D19" s="51">
        <v>6.2</v>
      </c>
      <c r="E19" s="50" t="s">
        <v>349</v>
      </c>
      <c r="F19" s="50">
        <v>375</v>
      </c>
      <c r="G19" s="50">
        <f>Таблица7[[#This Row],[Cantitatea solicitată]]*Таблица7[[#This Row],[Preţ unitar (cu TVA)]]</f>
        <v>3928.5000000000005</v>
      </c>
      <c r="H19" s="50">
        <v>9.6999999999999993</v>
      </c>
      <c r="I19" s="50">
        <v>10.476000000000001</v>
      </c>
      <c r="J19" s="50">
        <v>375</v>
      </c>
      <c r="K19" s="50">
        <f>Таблица7[[#This Row],[Cantitatea real contractată]]*Таблица7[[#This Row],[Preţ unitar (fără TVA)]]</f>
        <v>3637.4999999999995</v>
      </c>
      <c r="L19" s="50">
        <f>Таблица7[[#This Row],[Cantitatea real contractată]]*Таблица7[[#This Row],[Preţ unitar (cu TVA)]]</f>
        <v>3928.5000000000005</v>
      </c>
      <c r="M19" s="50" t="s">
        <v>396</v>
      </c>
      <c r="N19" s="50" t="s">
        <v>399</v>
      </c>
      <c r="O19" s="50"/>
      <c r="P19" s="50"/>
    </row>
    <row r="20" spans="2:16" s="30" customFormat="1" x14ac:dyDescent="0.25">
      <c r="B20" s="50" t="s">
        <v>1291</v>
      </c>
      <c r="C20" s="50" t="s">
        <v>714</v>
      </c>
      <c r="D20" s="51"/>
      <c r="E20" s="50"/>
      <c r="F20" s="50"/>
      <c r="G20" s="50">
        <f>Таблица7[[#This Row],[Cantitatea solicitată]]*Таблица7[[#This Row],[Preţ unitar (cu TVA)]]</f>
        <v>0</v>
      </c>
      <c r="H20" s="50"/>
      <c r="I20" s="50"/>
      <c r="J20" s="50"/>
      <c r="K20" s="53">
        <f>SUM(K21:K22)</f>
        <v>1096.0999999999999</v>
      </c>
      <c r="L20" s="53">
        <f>SUM(L21:L22)</f>
        <v>1183.788</v>
      </c>
      <c r="M20" s="50"/>
      <c r="N20" s="50"/>
      <c r="O20" s="54">
        <v>44760</v>
      </c>
      <c r="P20" s="50" t="s">
        <v>1334</v>
      </c>
    </row>
    <row r="21" spans="2:16" ht="15" customHeight="1" x14ac:dyDescent="0.25">
      <c r="B21" s="50"/>
      <c r="C21" s="50"/>
      <c r="D21" s="51">
        <v>4.2</v>
      </c>
      <c r="E21" s="50" t="s">
        <v>347</v>
      </c>
      <c r="F21" s="50">
        <v>38</v>
      </c>
      <c r="G21" s="50">
        <f>Таблица7[[#This Row],[Cantitatea solicitată]]*Таблица7[[#This Row],[Preţ unitar (cu TVA)]]</f>
        <v>398.08800000000002</v>
      </c>
      <c r="H21" s="50">
        <v>9.6999999999999993</v>
      </c>
      <c r="I21" s="50">
        <v>10.476000000000001</v>
      </c>
      <c r="J21" s="50">
        <v>38</v>
      </c>
      <c r="K21" s="50">
        <f>Таблица7[[#This Row],[Cantitatea real contractată]]*Таблица7[[#This Row],[Preţ unitar (fără TVA)]]</f>
        <v>368.59999999999997</v>
      </c>
      <c r="L21" s="50">
        <f>Таблица7[[#This Row],[Cantitatea real contractată]]*Таблица7[[#This Row],[Preţ unitar (cu TVA)]]</f>
        <v>398.08800000000002</v>
      </c>
      <c r="M21" s="50" t="s">
        <v>396</v>
      </c>
      <c r="N21" s="50" t="s">
        <v>395</v>
      </c>
      <c r="O21" s="50"/>
      <c r="P21" s="50"/>
    </row>
    <row r="22" spans="2:16" ht="15" customHeight="1" x14ac:dyDescent="0.25">
      <c r="B22" s="50"/>
      <c r="C22" s="50"/>
      <c r="D22" s="51">
        <v>6.2</v>
      </c>
      <c r="E22" s="50" t="s">
        <v>349</v>
      </c>
      <c r="F22" s="50">
        <v>75</v>
      </c>
      <c r="G22" s="50">
        <f>Таблица7[[#This Row],[Cantitatea solicitată]]*Таблица7[[#This Row],[Preţ unitar (cu TVA)]]</f>
        <v>785.7</v>
      </c>
      <c r="H22" s="50">
        <v>9.6999999999999993</v>
      </c>
      <c r="I22" s="50">
        <v>10.476000000000001</v>
      </c>
      <c r="J22" s="50">
        <v>75</v>
      </c>
      <c r="K22" s="50">
        <f>Таблица7[[#This Row],[Cantitatea real contractată]]*Таблица7[[#This Row],[Preţ unitar (fără TVA)]]</f>
        <v>727.5</v>
      </c>
      <c r="L22" s="50">
        <f>Таблица7[[#This Row],[Cantitatea real contractată]]*Таблица7[[#This Row],[Preţ unitar (cu TVA)]]</f>
        <v>785.7</v>
      </c>
      <c r="M22" s="50" t="s">
        <v>396</v>
      </c>
      <c r="N22" s="50" t="s">
        <v>399</v>
      </c>
      <c r="O22" s="50"/>
      <c r="P22" s="50"/>
    </row>
    <row r="23" spans="2:16" s="30" customFormat="1" x14ac:dyDescent="0.25">
      <c r="B23" s="50" t="s">
        <v>1292</v>
      </c>
      <c r="C23" s="50" t="s">
        <v>715</v>
      </c>
      <c r="D23" s="51"/>
      <c r="E23" s="50"/>
      <c r="F23" s="50"/>
      <c r="G23" s="50">
        <f>Таблица7[[#This Row],[Cantitatea solicitată]]*Таблица7[[#This Row],[Preţ unitar (cu TVA)]]</f>
        <v>0</v>
      </c>
      <c r="H23" s="50"/>
      <c r="I23" s="50"/>
      <c r="J23" s="50"/>
      <c r="K23" s="53">
        <f>SUM(K24:K24)</f>
        <v>25462.499999999996</v>
      </c>
      <c r="L23" s="53">
        <f>SUM(L24:L24)</f>
        <v>27499.500000000004</v>
      </c>
      <c r="M23" s="50"/>
      <c r="N23" s="50"/>
      <c r="O23" s="54">
        <v>44806</v>
      </c>
      <c r="P23" s="50" t="s">
        <v>1334</v>
      </c>
    </row>
    <row r="24" spans="2:16" ht="15" customHeight="1" x14ac:dyDescent="0.25">
      <c r="B24" s="50"/>
      <c r="C24" s="50"/>
      <c r="D24" s="51">
        <v>6.2</v>
      </c>
      <c r="E24" s="50" t="s">
        <v>349</v>
      </c>
      <c r="F24" s="50">
        <v>2625</v>
      </c>
      <c r="G24" s="50">
        <f>Таблица7[[#This Row],[Cantitatea solicitată]]*Таблица7[[#This Row],[Preţ unitar (cu TVA)]]</f>
        <v>27499.500000000004</v>
      </c>
      <c r="H24" s="50">
        <v>9.6999999999999993</v>
      </c>
      <c r="I24" s="50">
        <v>10.476000000000001</v>
      </c>
      <c r="J24" s="50">
        <v>2625</v>
      </c>
      <c r="K24" s="50">
        <f>Таблица7[[#This Row],[Cantitatea real contractată]]*Таблица7[[#This Row],[Preţ unitar (fără TVA)]]</f>
        <v>25462.499999999996</v>
      </c>
      <c r="L24" s="50">
        <f>Таблица7[[#This Row],[Cantitatea real contractată]]*Таблица7[[#This Row],[Preţ unitar (cu TVA)]]</f>
        <v>27499.500000000004</v>
      </c>
      <c r="M24" s="50" t="s">
        <v>396</v>
      </c>
      <c r="N24" s="50" t="s">
        <v>399</v>
      </c>
      <c r="O24" s="50"/>
      <c r="P24" s="50"/>
    </row>
    <row r="25" spans="2:16" s="30" customFormat="1" x14ac:dyDescent="0.25">
      <c r="B25" s="50" t="s">
        <v>1293</v>
      </c>
      <c r="C25" s="50" t="s">
        <v>717</v>
      </c>
      <c r="D25" s="51"/>
      <c r="E25" s="50"/>
      <c r="F25" s="50"/>
      <c r="G25" s="50">
        <f>Таблица7[[#This Row],[Cantitatea solicitată]]*Таблица7[[#This Row],[Preţ unitar (cu TVA)]]</f>
        <v>0</v>
      </c>
      <c r="H25" s="50"/>
      <c r="I25" s="50"/>
      <c r="J25" s="50"/>
      <c r="K25" s="53">
        <f>SUM(K26:K28)</f>
        <v>40012.5</v>
      </c>
      <c r="L25" s="53">
        <f>SUM(L26:L28)</f>
        <v>43213.5</v>
      </c>
      <c r="M25" s="50"/>
      <c r="N25" s="50"/>
      <c r="O25" s="54">
        <v>44755</v>
      </c>
      <c r="P25" s="50" t="s">
        <v>1334</v>
      </c>
    </row>
    <row r="26" spans="2:16" ht="15" customHeight="1" x14ac:dyDescent="0.25">
      <c r="B26" s="50"/>
      <c r="C26" s="50"/>
      <c r="D26" s="51">
        <v>6.2</v>
      </c>
      <c r="E26" s="50" t="s">
        <v>349</v>
      </c>
      <c r="F26" s="50">
        <v>750</v>
      </c>
      <c r="G26" s="50">
        <f>Таблица7[[#This Row],[Cantitatea solicitată]]*Таблица7[[#This Row],[Preţ unitar (cu TVA)]]</f>
        <v>7857.0000000000009</v>
      </c>
      <c r="H26" s="50">
        <v>9.6999999999999993</v>
      </c>
      <c r="I26" s="50">
        <v>10.476000000000001</v>
      </c>
      <c r="J26" s="50">
        <v>750</v>
      </c>
      <c r="K26" s="50">
        <f>Таблица7[[#This Row],[Cantitatea real contractată]]*Таблица7[[#This Row],[Preţ unitar (fără TVA)]]</f>
        <v>7274.9999999999991</v>
      </c>
      <c r="L26" s="50">
        <f>Таблица7[[#This Row],[Cantitatea real contractată]]*Таблица7[[#This Row],[Preţ unitar (cu TVA)]]</f>
        <v>7857.0000000000009</v>
      </c>
      <c r="M26" s="50" t="s">
        <v>396</v>
      </c>
      <c r="N26" s="50" t="s">
        <v>399</v>
      </c>
      <c r="O26" s="50"/>
      <c r="P26" s="50"/>
    </row>
    <row r="27" spans="2:16" ht="15" customHeight="1" x14ac:dyDescent="0.25">
      <c r="B27" s="50"/>
      <c r="C27" s="50"/>
      <c r="D27" s="51">
        <v>7.2</v>
      </c>
      <c r="E27" s="50" t="s">
        <v>350</v>
      </c>
      <c r="F27" s="50">
        <v>1875</v>
      </c>
      <c r="G27" s="50">
        <f>Таблица7[[#This Row],[Cantitatea solicitată]]*Таблица7[[#This Row],[Preţ unitar (cu TVA)]]</f>
        <v>19642.5</v>
      </c>
      <c r="H27" s="50">
        <v>9.6999999999999993</v>
      </c>
      <c r="I27" s="50">
        <v>10.476000000000001</v>
      </c>
      <c r="J27" s="50">
        <v>1875</v>
      </c>
      <c r="K27" s="50">
        <f>Таблица7[[#This Row],[Cantitatea real contractată]]*Таблица7[[#This Row],[Preţ unitar (fără TVA)]]</f>
        <v>18187.5</v>
      </c>
      <c r="L27" s="50">
        <f>Таблица7[[#This Row],[Cantitatea real contractată]]*Таблица7[[#This Row],[Preţ unitar (cu TVA)]]</f>
        <v>19642.5</v>
      </c>
      <c r="M27" s="50" t="s">
        <v>396</v>
      </c>
      <c r="N27" s="50" t="s">
        <v>400</v>
      </c>
      <c r="O27" s="50"/>
      <c r="P27" s="50"/>
    </row>
    <row r="28" spans="2:16" ht="15" customHeight="1" x14ac:dyDescent="0.25">
      <c r="B28" s="50"/>
      <c r="C28" s="50"/>
      <c r="D28" s="51">
        <v>8.1999999999999993</v>
      </c>
      <c r="E28" s="50" t="s">
        <v>351</v>
      </c>
      <c r="F28" s="50">
        <v>1500</v>
      </c>
      <c r="G28" s="50">
        <f>Таблица7[[#This Row],[Cantitatea solicitată]]*Таблица7[[#This Row],[Preţ unitar (cu TVA)]]</f>
        <v>15714.000000000002</v>
      </c>
      <c r="H28" s="50">
        <v>9.6999999999999993</v>
      </c>
      <c r="I28" s="50">
        <v>10.476000000000001</v>
      </c>
      <c r="J28" s="50">
        <v>1500</v>
      </c>
      <c r="K28" s="50">
        <f>Таблица7[[#This Row],[Cantitatea real contractată]]*Таблица7[[#This Row],[Preţ unitar (fără TVA)]]</f>
        <v>14549.999999999998</v>
      </c>
      <c r="L28" s="50">
        <f>Таблица7[[#This Row],[Cantitatea real contractată]]*Таблица7[[#This Row],[Preţ unitar (cu TVA)]]</f>
        <v>15714.000000000002</v>
      </c>
      <c r="M28" s="50" t="s">
        <v>396</v>
      </c>
      <c r="N28" s="50" t="s">
        <v>401</v>
      </c>
      <c r="O28" s="50"/>
      <c r="P28" s="50"/>
    </row>
    <row r="29" spans="2:16" s="35" customFormat="1" x14ac:dyDescent="0.25">
      <c r="B29" s="55" t="s">
        <v>1294</v>
      </c>
      <c r="C29" s="55" t="s">
        <v>719</v>
      </c>
      <c r="D29" s="58"/>
      <c r="E29" s="55"/>
      <c r="F29" s="55"/>
      <c r="G29" s="55">
        <f>Таблица7[[#This Row],[Cantitatea solicitată]]*Таблица7[[#This Row],[Preţ unitar (cu TVA)]]</f>
        <v>0</v>
      </c>
      <c r="H29" s="55"/>
      <c r="I29" s="55"/>
      <c r="J29" s="55"/>
      <c r="K29" s="60">
        <f>SUM(K30:K32)</f>
        <v>1086.4000000000001</v>
      </c>
      <c r="L29" s="60">
        <f>SUM(L30:L32)</f>
        <v>1173.3120000000001</v>
      </c>
      <c r="M29" s="55"/>
      <c r="N29" s="55"/>
      <c r="O29" s="55"/>
      <c r="P29" s="55"/>
    </row>
    <row r="30" spans="2:16" ht="15" customHeight="1" x14ac:dyDescent="0.25">
      <c r="B30" s="38"/>
      <c r="C30" s="38"/>
      <c r="D30" s="56">
        <v>6.2</v>
      </c>
      <c r="E30" s="38" t="s">
        <v>349</v>
      </c>
      <c r="F30" s="38">
        <v>38</v>
      </c>
      <c r="G30" s="38">
        <f>Таблица7[[#This Row],[Cantitatea solicitată]]*Таблица7[[#This Row],[Preţ unitar (cu TVA)]]</f>
        <v>398.08800000000002</v>
      </c>
      <c r="H30" s="38">
        <v>9.6999999999999993</v>
      </c>
      <c r="I30" s="38">
        <v>10.476000000000001</v>
      </c>
      <c r="J30" s="55">
        <v>38</v>
      </c>
      <c r="K30" s="38">
        <f>Таблица7[[#This Row],[Cantitatea real contractată]]*Таблица7[[#This Row],[Preţ unitar (fără TVA)]]</f>
        <v>368.59999999999997</v>
      </c>
      <c r="L30" s="55">
        <f>Таблица7[[#This Row],[Cantitatea real contractată]]*Таблица7[[#This Row],[Preţ unitar (cu TVA)]]</f>
        <v>398.08800000000002</v>
      </c>
      <c r="M30" s="38" t="s">
        <v>396</v>
      </c>
      <c r="N30" s="38" t="s">
        <v>399</v>
      </c>
      <c r="O30" s="38"/>
      <c r="P30" s="38"/>
    </row>
    <row r="31" spans="2:16" ht="15" customHeight="1" x14ac:dyDescent="0.25">
      <c r="B31" s="38"/>
      <c r="C31" s="38"/>
      <c r="D31" s="56">
        <v>7.2</v>
      </c>
      <c r="E31" s="38" t="s">
        <v>350</v>
      </c>
      <c r="F31" s="38">
        <v>37</v>
      </c>
      <c r="G31" s="38">
        <f>Таблица7[[#This Row],[Cantitatea solicitată]]*Таблица7[[#This Row],[Preţ unitar (cu TVA)]]</f>
        <v>387.61200000000002</v>
      </c>
      <c r="H31" s="38">
        <v>9.6999999999999993</v>
      </c>
      <c r="I31" s="38">
        <v>10.476000000000001</v>
      </c>
      <c r="J31" s="55">
        <v>37</v>
      </c>
      <c r="K31" s="38">
        <f>Таблица7[[#This Row],[Cantitatea real contractată]]*Таблица7[[#This Row],[Preţ unitar (fără TVA)]]</f>
        <v>358.9</v>
      </c>
      <c r="L31" s="55">
        <f>Таблица7[[#This Row],[Cantitatea real contractată]]*Таблица7[[#This Row],[Preţ unitar (cu TVA)]]</f>
        <v>387.61200000000002</v>
      </c>
      <c r="M31" s="38" t="s">
        <v>396</v>
      </c>
      <c r="N31" s="38" t="s">
        <v>400</v>
      </c>
      <c r="O31" s="38"/>
      <c r="P31" s="38"/>
    </row>
    <row r="32" spans="2:16" ht="15" customHeight="1" x14ac:dyDescent="0.25">
      <c r="B32" s="38"/>
      <c r="C32" s="38"/>
      <c r="D32" s="56">
        <v>8.1999999999999993</v>
      </c>
      <c r="E32" s="38" t="s">
        <v>351</v>
      </c>
      <c r="F32" s="38">
        <v>37</v>
      </c>
      <c r="G32" s="38">
        <f>Таблица7[[#This Row],[Cantitatea solicitată]]*Таблица7[[#This Row],[Preţ unitar (cu TVA)]]</f>
        <v>387.61200000000002</v>
      </c>
      <c r="H32" s="38">
        <v>9.6999999999999993</v>
      </c>
      <c r="I32" s="38">
        <v>10.476000000000001</v>
      </c>
      <c r="J32" s="55">
        <v>37</v>
      </c>
      <c r="K32" s="38">
        <f>Таблица7[[#This Row],[Cantitatea real contractată]]*Таблица7[[#This Row],[Preţ unitar (fără TVA)]]</f>
        <v>358.9</v>
      </c>
      <c r="L32" s="55">
        <f>Таблица7[[#This Row],[Cantitatea real contractată]]*Таблица7[[#This Row],[Preţ unitar (cu TVA)]]</f>
        <v>387.61200000000002</v>
      </c>
      <c r="M32" s="38" t="s">
        <v>396</v>
      </c>
      <c r="N32" s="38" t="s">
        <v>401</v>
      </c>
      <c r="O32" s="38"/>
      <c r="P32" s="38"/>
    </row>
    <row r="33" spans="2:16" s="35" customFormat="1" x14ac:dyDescent="0.25">
      <c r="B33" s="55" t="s">
        <v>1295</v>
      </c>
      <c r="C33" s="55" t="s">
        <v>721</v>
      </c>
      <c r="D33" s="58"/>
      <c r="E33" s="55"/>
      <c r="F33" s="55"/>
      <c r="G33" s="55">
        <f>Таблица7[[#This Row],[Cantitatea solicitată]]*Таблица7[[#This Row],[Preţ unitar (cu TVA)]]</f>
        <v>0</v>
      </c>
      <c r="H33" s="55"/>
      <c r="I33" s="55"/>
      <c r="J33" s="55"/>
      <c r="K33" s="60">
        <f>SUM(K34:K38)</f>
        <v>252.2</v>
      </c>
      <c r="L33" s="60">
        <f>SUM(L34:L38)</f>
        <v>272.37600000000003</v>
      </c>
      <c r="M33" s="55"/>
      <c r="N33" s="55"/>
      <c r="O33" s="55"/>
      <c r="P33" s="55"/>
    </row>
    <row r="34" spans="2:16" ht="15" customHeight="1" x14ac:dyDescent="0.25">
      <c r="B34" s="38"/>
      <c r="C34" s="38"/>
      <c r="D34" s="56">
        <v>4.2</v>
      </c>
      <c r="E34" s="38" t="s">
        <v>347</v>
      </c>
      <c r="F34" s="38">
        <v>7</v>
      </c>
      <c r="G34" s="38">
        <f>Таблица7[[#This Row],[Cantitatea solicitată]]*Таблица7[[#This Row],[Preţ unitar (cu TVA)]]</f>
        <v>73.332000000000008</v>
      </c>
      <c r="H34" s="38">
        <v>9.6999999999999993</v>
      </c>
      <c r="I34" s="38">
        <v>10.476000000000001</v>
      </c>
      <c r="J34" s="55">
        <v>7</v>
      </c>
      <c r="K34" s="38">
        <f>Таблица7[[#This Row],[Cantitatea real contractată]]*Таблица7[[#This Row],[Preţ unitar (fără TVA)]]</f>
        <v>67.899999999999991</v>
      </c>
      <c r="L34" s="55">
        <f>Таблица7[[#This Row],[Cantitatea real contractată]]*Таблица7[[#This Row],[Preţ unitar (cu TVA)]]</f>
        <v>73.332000000000008</v>
      </c>
      <c r="M34" s="38" t="s">
        <v>396</v>
      </c>
      <c r="N34" s="38" t="s">
        <v>395</v>
      </c>
      <c r="O34" s="38"/>
      <c r="P34" s="38"/>
    </row>
    <row r="35" spans="2:16" ht="15" customHeight="1" x14ac:dyDescent="0.25">
      <c r="B35" s="38"/>
      <c r="C35" s="38"/>
      <c r="D35" s="56">
        <v>5.2</v>
      </c>
      <c r="E35" s="38" t="s">
        <v>348</v>
      </c>
      <c r="F35" s="38">
        <v>7</v>
      </c>
      <c r="G35" s="38">
        <f>Таблица7[[#This Row],[Cantitatea solicitată]]*Таблица7[[#This Row],[Preţ unitar (cu TVA)]]</f>
        <v>73.332000000000008</v>
      </c>
      <c r="H35" s="38">
        <v>9.6999999999999993</v>
      </c>
      <c r="I35" s="38">
        <v>10.476000000000001</v>
      </c>
      <c r="J35" s="55">
        <v>7</v>
      </c>
      <c r="K35" s="38">
        <f>Таблица7[[#This Row],[Cantitatea real contractată]]*Таблица7[[#This Row],[Preţ unitar (fără TVA)]]</f>
        <v>67.899999999999991</v>
      </c>
      <c r="L35" s="55">
        <f>Таблица7[[#This Row],[Cantitatea real contractată]]*Таблица7[[#This Row],[Preţ unitar (cu TVA)]]</f>
        <v>73.332000000000008</v>
      </c>
      <c r="M35" s="38" t="s">
        <v>396</v>
      </c>
      <c r="N35" s="38" t="s">
        <v>398</v>
      </c>
      <c r="O35" s="38"/>
      <c r="P35" s="38"/>
    </row>
    <row r="36" spans="2:16" ht="15" customHeight="1" x14ac:dyDescent="0.25">
      <c r="B36" s="38"/>
      <c r="C36" s="38"/>
      <c r="D36" s="56">
        <v>6.2</v>
      </c>
      <c r="E36" s="38" t="s">
        <v>349</v>
      </c>
      <c r="F36" s="38">
        <v>4</v>
      </c>
      <c r="G36" s="38">
        <f>Таблица7[[#This Row],[Cantitatea solicitată]]*Таблица7[[#This Row],[Preţ unitar (cu TVA)]]</f>
        <v>41.904000000000003</v>
      </c>
      <c r="H36" s="38">
        <v>9.6999999999999993</v>
      </c>
      <c r="I36" s="38">
        <v>10.476000000000001</v>
      </c>
      <c r="J36" s="55">
        <v>4</v>
      </c>
      <c r="K36" s="38">
        <f>Таблица7[[#This Row],[Cantitatea real contractată]]*Таблица7[[#This Row],[Preţ unitar (fără TVA)]]</f>
        <v>38.799999999999997</v>
      </c>
      <c r="L36" s="55">
        <f>Таблица7[[#This Row],[Cantitatea real contractată]]*Таблица7[[#This Row],[Preţ unitar (cu TVA)]]</f>
        <v>41.904000000000003</v>
      </c>
      <c r="M36" s="38" t="s">
        <v>396</v>
      </c>
      <c r="N36" s="38" t="s">
        <v>399</v>
      </c>
      <c r="O36" s="38"/>
      <c r="P36" s="38"/>
    </row>
    <row r="37" spans="2:16" ht="15" customHeight="1" x14ac:dyDescent="0.25">
      <c r="B37" s="38"/>
      <c r="C37" s="38"/>
      <c r="D37" s="56">
        <v>7.2</v>
      </c>
      <c r="E37" s="38" t="s">
        <v>350</v>
      </c>
      <c r="F37" s="38">
        <v>4</v>
      </c>
      <c r="G37" s="38">
        <f>Таблица7[[#This Row],[Cantitatea solicitată]]*Таблица7[[#This Row],[Preţ unitar (cu TVA)]]</f>
        <v>41.904000000000003</v>
      </c>
      <c r="H37" s="38">
        <v>9.6999999999999993</v>
      </c>
      <c r="I37" s="38">
        <v>10.476000000000001</v>
      </c>
      <c r="J37" s="55">
        <v>4</v>
      </c>
      <c r="K37" s="38">
        <f>Таблица7[[#This Row],[Cantitatea real contractată]]*Таблица7[[#This Row],[Preţ unitar (fără TVA)]]</f>
        <v>38.799999999999997</v>
      </c>
      <c r="L37" s="55">
        <f>Таблица7[[#This Row],[Cantitatea real contractată]]*Таблица7[[#This Row],[Preţ unitar (cu TVA)]]</f>
        <v>41.904000000000003</v>
      </c>
      <c r="M37" s="38" t="s">
        <v>396</v>
      </c>
      <c r="N37" s="38" t="s">
        <v>400</v>
      </c>
      <c r="O37" s="38"/>
      <c r="P37" s="38"/>
    </row>
    <row r="38" spans="2:16" ht="15" customHeight="1" x14ac:dyDescent="0.25">
      <c r="B38" s="38"/>
      <c r="C38" s="38"/>
      <c r="D38" s="56">
        <v>8.1999999999999993</v>
      </c>
      <c r="E38" s="38" t="s">
        <v>351</v>
      </c>
      <c r="F38" s="38">
        <v>4</v>
      </c>
      <c r="G38" s="38">
        <f>Таблица7[[#This Row],[Cantitatea solicitată]]*Таблица7[[#This Row],[Preţ unitar (cu TVA)]]</f>
        <v>41.904000000000003</v>
      </c>
      <c r="H38" s="38">
        <v>9.6999999999999993</v>
      </c>
      <c r="I38" s="38">
        <v>10.476000000000001</v>
      </c>
      <c r="J38" s="55">
        <v>4</v>
      </c>
      <c r="K38" s="38">
        <f>Таблица7[[#This Row],[Cantitatea real contractată]]*Таблица7[[#This Row],[Preţ unitar (fără TVA)]]</f>
        <v>38.799999999999997</v>
      </c>
      <c r="L38" s="55">
        <f>Таблица7[[#This Row],[Cantitatea real contractată]]*Таблица7[[#This Row],[Preţ unitar (cu TVA)]]</f>
        <v>41.904000000000003</v>
      </c>
      <c r="M38" s="38" t="s">
        <v>396</v>
      </c>
      <c r="N38" s="38" t="s">
        <v>401</v>
      </c>
      <c r="O38" s="38"/>
      <c r="P38" s="38"/>
    </row>
    <row r="39" spans="2:16" s="30" customFormat="1" x14ac:dyDescent="0.25">
      <c r="B39" s="50" t="s">
        <v>1296</v>
      </c>
      <c r="C39" s="50" t="s">
        <v>722</v>
      </c>
      <c r="D39" s="51"/>
      <c r="E39" s="50"/>
      <c r="F39" s="50"/>
      <c r="G39" s="50">
        <f>Таблица7[[#This Row],[Cantitatea solicitată]]*Таблица7[[#This Row],[Preţ unitar (cu TVA)]]</f>
        <v>0</v>
      </c>
      <c r="H39" s="50"/>
      <c r="I39" s="50"/>
      <c r="J39" s="50"/>
      <c r="K39" s="53">
        <f>SUM(K40:K40)</f>
        <v>67.899999999999991</v>
      </c>
      <c r="L39" s="53">
        <f>SUM(L40:L40)</f>
        <v>73.332000000000008</v>
      </c>
      <c r="M39" s="50"/>
      <c r="N39" s="50"/>
      <c r="O39" s="54">
        <v>44755</v>
      </c>
      <c r="P39" s="50" t="s">
        <v>1334</v>
      </c>
    </row>
    <row r="40" spans="2:16" ht="15" customHeight="1" x14ac:dyDescent="0.25">
      <c r="B40" s="50"/>
      <c r="C40" s="50"/>
      <c r="D40" s="51">
        <v>4.2</v>
      </c>
      <c r="E40" s="50" t="s">
        <v>347</v>
      </c>
      <c r="F40" s="50">
        <v>7</v>
      </c>
      <c r="G40" s="50">
        <f>Таблица7[[#This Row],[Cantitatea solicitată]]*Таблица7[[#This Row],[Preţ unitar (cu TVA)]]</f>
        <v>73.332000000000008</v>
      </c>
      <c r="H40" s="50">
        <v>9.6999999999999993</v>
      </c>
      <c r="I40" s="50">
        <v>10.476000000000001</v>
      </c>
      <c r="J40" s="50">
        <v>7</v>
      </c>
      <c r="K40" s="50">
        <f>Таблица7[[#This Row],[Cantitatea real contractată]]*Таблица7[[#This Row],[Preţ unitar (fără TVA)]]</f>
        <v>67.899999999999991</v>
      </c>
      <c r="L40" s="50">
        <f>Таблица7[[#This Row],[Cantitatea real contractată]]*Таблица7[[#This Row],[Preţ unitar (cu TVA)]]</f>
        <v>73.332000000000008</v>
      </c>
      <c r="M40" s="50" t="s">
        <v>396</v>
      </c>
      <c r="N40" s="50" t="s">
        <v>395</v>
      </c>
      <c r="O40" s="50"/>
      <c r="P40" s="50"/>
    </row>
    <row r="41" spans="2:16" s="30" customFormat="1" x14ac:dyDescent="0.25">
      <c r="B41" s="50" t="s">
        <v>1297</v>
      </c>
      <c r="C41" s="50" t="s">
        <v>726</v>
      </c>
      <c r="D41" s="51"/>
      <c r="E41" s="50"/>
      <c r="F41" s="50"/>
      <c r="G41" s="50">
        <f>Таблица7[[#This Row],[Cantitatea solicitată]]*Таблица7[[#This Row],[Preţ unitar (cu TVA)]]</f>
        <v>0</v>
      </c>
      <c r="H41" s="50"/>
      <c r="I41" s="50"/>
      <c r="J41" s="50"/>
      <c r="K41" s="53">
        <f>SUM(K42:K43)</f>
        <v>18187.499999999996</v>
      </c>
      <c r="L41" s="53">
        <f>SUM(L42:L43)</f>
        <v>19642.500000000004</v>
      </c>
      <c r="M41" s="50"/>
      <c r="N41" s="50"/>
      <c r="O41" s="54">
        <v>44755</v>
      </c>
      <c r="P41" s="50" t="s">
        <v>1334</v>
      </c>
    </row>
    <row r="42" spans="2:16" ht="15" customHeight="1" x14ac:dyDescent="0.25">
      <c r="B42" s="50"/>
      <c r="C42" s="50"/>
      <c r="D42" s="51">
        <v>4.2</v>
      </c>
      <c r="E42" s="50" t="s">
        <v>347</v>
      </c>
      <c r="F42" s="50">
        <v>1500</v>
      </c>
      <c r="G42" s="50">
        <f>Таблица7[[#This Row],[Cantitatea solicitată]]*Таблица7[[#This Row],[Preţ unitar (cu TVA)]]</f>
        <v>15714.000000000002</v>
      </c>
      <c r="H42" s="50">
        <v>9.6999999999999993</v>
      </c>
      <c r="I42" s="50">
        <v>10.476000000000001</v>
      </c>
      <c r="J42" s="50">
        <v>1500</v>
      </c>
      <c r="K42" s="50">
        <f>Таблица7[[#This Row],[Cantitatea real contractată]]*Таблица7[[#This Row],[Preţ unitar (fără TVA)]]</f>
        <v>14549.999999999998</v>
      </c>
      <c r="L42" s="50">
        <f>Таблица7[[#This Row],[Cantitatea real contractată]]*Таблица7[[#This Row],[Preţ unitar (cu TVA)]]</f>
        <v>15714.000000000002</v>
      </c>
      <c r="M42" s="50" t="s">
        <v>396</v>
      </c>
      <c r="N42" s="50" t="s">
        <v>395</v>
      </c>
      <c r="O42" s="50"/>
      <c r="P42" s="50"/>
    </row>
    <row r="43" spans="2:16" ht="15" customHeight="1" x14ac:dyDescent="0.25">
      <c r="B43" s="50"/>
      <c r="C43" s="50"/>
      <c r="D43" s="51">
        <v>5.2</v>
      </c>
      <c r="E43" s="50" t="s">
        <v>348</v>
      </c>
      <c r="F43" s="50">
        <v>375</v>
      </c>
      <c r="G43" s="50">
        <f>Таблица7[[#This Row],[Cantitatea solicitată]]*Таблица7[[#This Row],[Preţ unitar (cu TVA)]]</f>
        <v>3928.5000000000005</v>
      </c>
      <c r="H43" s="50">
        <v>9.6999999999999993</v>
      </c>
      <c r="I43" s="50">
        <v>10.476000000000001</v>
      </c>
      <c r="J43" s="50">
        <v>375</v>
      </c>
      <c r="K43" s="50">
        <f>Таблица7[[#This Row],[Cantitatea real contractată]]*Таблица7[[#This Row],[Preţ unitar (fără TVA)]]</f>
        <v>3637.4999999999995</v>
      </c>
      <c r="L43" s="50">
        <f>Таблица7[[#This Row],[Cantitatea real contractată]]*Таблица7[[#This Row],[Preţ unitar (cu TVA)]]</f>
        <v>3928.5000000000005</v>
      </c>
      <c r="M43" s="50" t="s">
        <v>396</v>
      </c>
      <c r="N43" s="50" t="s">
        <v>398</v>
      </c>
      <c r="O43" s="50"/>
      <c r="P43" s="50"/>
    </row>
    <row r="44" spans="2:16" s="30" customFormat="1" x14ac:dyDescent="0.25">
      <c r="B44" s="50" t="s">
        <v>1298</v>
      </c>
      <c r="C44" s="50" t="s">
        <v>728</v>
      </c>
      <c r="D44" s="51"/>
      <c r="E44" s="50"/>
      <c r="F44" s="50"/>
      <c r="G44" s="50">
        <f>Таблица7[[#This Row],[Cantitatea solicitată]]*Таблица7[[#This Row],[Preţ unitar (cu TVA)]]</f>
        <v>0</v>
      </c>
      <c r="H44" s="50"/>
      <c r="I44" s="50"/>
      <c r="J44" s="50"/>
      <c r="K44" s="53">
        <f>SUM(K45:K46)</f>
        <v>145.5</v>
      </c>
      <c r="L44" s="53">
        <f>SUM(L45:L46)</f>
        <v>157.14000000000001</v>
      </c>
      <c r="M44" s="50"/>
      <c r="N44" s="50"/>
      <c r="O44" s="54">
        <v>44767</v>
      </c>
      <c r="P44" s="50" t="s">
        <v>1324</v>
      </c>
    </row>
    <row r="45" spans="2:16" ht="15" customHeight="1" x14ac:dyDescent="0.25">
      <c r="B45" s="50"/>
      <c r="C45" s="50"/>
      <c r="D45" s="51">
        <v>4.2</v>
      </c>
      <c r="E45" s="50" t="s">
        <v>347</v>
      </c>
      <c r="F45" s="50">
        <v>4</v>
      </c>
      <c r="G45" s="50">
        <f>Таблица7[[#This Row],[Cantitatea solicitată]]*Таблица7[[#This Row],[Preţ unitar (cu TVA)]]</f>
        <v>41.904000000000003</v>
      </c>
      <c r="H45" s="50">
        <v>9.6999999999999993</v>
      </c>
      <c r="I45" s="50">
        <v>10.476000000000001</v>
      </c>
      <c r="J45" s="50">
        <v>4</v>
      </c>
      <c r="K45" s="50">
        <f>Таблица7[[#This Row],[Cantitatea real contractată]]*Таблица7[[#This Row],[Preţ unitar (fără TVA)]]</f>
        <v>38.799999999999997</v>
      </c>
      <c r="L45" s="50">
        <f>Таблица7[[#This Row],[Cantitatea real contractată]]*Таблица7[[#This Row],[Preţ unitar (cu TVA)]]</f>
        <v>41.904000000000003</v>
      </c>
      <c r="M45" s="50" t="s">
        <v>396</v>
      </c>
      <c r="N45" s="50" t="s">
        <v>395</v>
      </c>
      <c r="O45" s="50"/>
      <c r="P45" s="50"/>
    </row>
    <row r="46" spans="2:16" ht="15" customHeight="1" x14ac:dyDescent="0.25">
      <c r="B46" s="50"/>
      <c r="C46" s="50"/>
      <c r="D46" s="51">
        <v>6.2</v>
      </c>
      <c r="E46" s="50" t="s">
        <v>349</v>
      </c>
      <c r="F46" s="50">
        <v>11</v>
      </c>
      <c r="G46" s="50">
        <f>Таблица7[[#This Row],[Cantitatea solicitată]]*Таблица7[[#This Row],[Preţ unitar (cu TVA)]]</f>
        <v>115.236</v>
      </c>
      <c r="H46" s="50">
        <v>9.6999999999999993</v>
      </c>
      <c r="I46" s="50">
        <v>10.476000000000001</v>
      </c>
      <c r="J46" s="50">
        <v>11</v>
      </c>
      <c r="K46" s="50">
        <f>Таблица7[[#This Row],[Cantitatea real contractată]]*Таблица7[[#This Row],[Preţ unitar (fără TVA)]]</f>
        <v>106.69999999999999</v>
      </c>
      <c r="L46" s="50">
        <f>Таблица7[[#This Row],[Cantitatea real contractată]]*Таблица7[[#This Row],[Preţ unitar (cu TVA)]]</f>
        <v>115.236</v>
      </c>
      <c r="M46" s="50" t="s">
        <v>396</v>
      </c>
      <c r="N46" s="50" t="s">
        <v>399</v>
      </c>
      <c r="O46" s="50"/>
      <c r="P46" s="50"/>
    </row>
    <row r="47" spans="2:16" s="30" customFormat="1" x14ac:dyDescent="0.25">
      <c r="B47" s="50" t="s">
        <v>1299</v>
      </c>
      <c r="C47" s="50" t="s">
        <v>729</v>
      </c>
      <c r="D47" s="51"/>
      <c r="E47" s="50"/>
      <c r="F47" s="50"/>
      <c r="G47" s="50">
        <f>Таблица7[[#This Row],[Cantitatea solicitată]]*Таблица7[[#This Row],[Preţ unitar (cu TVA)]]</f>
        <v>0</v>
      </c>
      <c r="H47" s="50"/>
      <c r="I47" s="50"/>
      <c r="J47" s="50"/>
      <c r="K47" s="53">
        <f>SUM(K48:K51)</f>
        <v>2910</v>
      </c>
      <c r="L47" s="53">
        <f>SUM(L48:L51)</f>
        <v>3142.8</v>
      </c>
      <c r="M47" s="50"/>
      <c r="N47" s="50"/>
      <c r="O47" s="54">
        <v>44755</v>
      </c>
      <c r="P47" s="50" t="s">
        <v>1324</v>
      </c>
    </row>
    <row r="48" spans="2:16" ht="15" customHeight="1" x14ac:dyDescent="0.25">
      <c r="B48" s="50"/>
      <c r="C48" s="50"/>
      <c r="D48" s="51">
        <v>4.2</v>
      </c>
      <c r="E48" s="50" t="s">
        <v>347</v>
      </c>
      <c r="F48" s="50">
        <v>75</v>
      </c>
      <c r="G48" s="50">
        <f>Таблица7[[#This Row],[Cantitatea solicitată]]*Таблица7[[#This Row],[Preţ unitar (cu TVA)]]</f>
        <v>785.7</v>
      </c>
      <c r="H48" s="50">
        <v>9.6999999999999993</v>
      </c>
      <c r="I48" s="50">
        <v>10.476000000000001</v>
      </c>
      <c r="J48" s="50">
        <v>75</v>
      </c>
      <c r="K48" s="50">
        <f>Таблица7[[#This Row],[Cantitatea real contractată]]*Таблица7[[#This Row],[Preţ unitar (fără TVA)]]</f>
        <v>727.5</v>
      </c>
      <c r="L48" s="50">
        <f>Таблица7[[#This Row],[Cantitatea real contractată]]*Таблица7[[#This Row],[Preţ unitar (cu TVA)]]</f>
        <v>785.7</v>
      </c>
      <c r="M48" s="50" t="s">
        <v>396</v>
      </c>
      <c r="N48" s="50" t="s">
        <v>395</v>
      </c>
      <c r="O48" s="50"/>
      <c r="P48" s="50"/>
    </row>
    <row r="49" spans="2:16" ht="15" customHeight="1" x14ac:dyDescent="0.25">
      <c r="B49" s="50"/>
      <c r="C49" s="50"/>
      <c r="D49" s="51">
        <v>5.2</v>
      </c>
      <c r="E49" s="50" t="s">
        <v>348</v>
      </c>
      <c r="F49" s="50">
        <v>75</v>
      </c>
      <c r="G49" s="50">
        <f>Таблица7[[#This Row],[Cantitatea solicitată]]*Таблица7[[#This Row],[Preţ unitar (cu TVA)]]</f>
        <v>785.7</v>
      </c>
      <c r="H49" s="50">
        <v>9.6999999999999993</v>
      </c>
      <c r="I49" s="50">
        <v>10.476000000000001</v>
      </c>
      <c r="J49" s="50">
        <v>75</v>
      </c>
      <c r="K49" s="50">
        <f>Таблица7[[#This Row],[Cantitatea real contractată]]*Таблица7[[#This Row],[Preţ unitar (fără TVA)]]</f>
        <v>727.5</v>
      </c>
      <c r="L49" s="50">
        <f>Таблица7[[#This Row],[Cantitatea real contractată]]*Таблица7[[#This Row],[Preţ unitar (cu TVA)]]</f>
        <v>785.7</v>
      </c>
      <c r="M49" s="50" t="s">
        <v>396</v>
      </c>
      <c r="N49" s="50" t="s">
        <v>398</v>
      </c>
      <c r="O49" s="50"/>
      <c r="P49" s="50"/>
    </row>
    <row r="50" spans="2:16" ht="15" customHeight="1" x14ac:dyDescent="0.25">
      <c r="B50" s="50"/>
      <c r="C50" s="50"/>
      <c r="D50" s="51">
        <v>6.2</v>
      </c>
      <c r="E50" s="50" t="s">
        <v>349</v>
      </c>
      <c r="F50" s="50">
        <v>75</v>
      </c>
      <c r="G50" s="50">
        <f>Таблица7[[#This Row],[Cantitatea solicitată]]*Таблица7[[#This Row],[Preţ unitar (cu TVA)]]</f>
        <v>785.7</v>
      </c>
      <c r="H50" s="50">
        <v>9.6999999999999993</v>
      </c>
      <c r="I50" s="50">
        <v>10.476000000000001</v>
      </c>
      <c r="J50" s="50">
        <v>75</v>
      </c>
      <c r="K50" s="50">
        <f>Таблица7[[#This Row],[Cantitatea real contractată]]*Таблица7[[#This Row],[Preţ unitar (fără TVA)]]</f>
        <v>727.5</v>
      </c>
      <c r="L50" s="50">
        <f>Таблица7[[#This Row],[Cantitatea real contractată]]*Таблица7[[#This Row],[Preţ unitar (cu TVA)]]</f>
        <v>785.7</v>
      </c>
      <c r="M50" s="50" t="s">
        <v>396</v>
      </c>
      <c r="N50" s="50" t="s">
        <v>399</v>
      </c>
      <c r="O50" s="50"/>
      <c r="P50" s="50"/>
    </row>
    <row r="51" spans="2:16" ht="15" customHeight="1" x14ac:dyDescent="0.25">
      <c r="B51" s="50"/>
      <c r="C51" s="50"/>
      <c r="D51" s="51">
        <v>7.2</v>
      </c>
      <c r="E51" s="50" t="s">
        <v>350</v>
      </c>
      <c r="F51" s="50">
        <v>75</v>
      </c>
      <c r="G51" s="50">
        <f>Таблица7[[#This Row],[Cantitatea solicitată]]*Таблица7[[#This Row],[Preţ unitar (cu TVA)]]</f>
        <v>785.7</v>
      </c>
      <c r="H51" s="50">
        <v>9.6999999999999993</v>
      </c>
      <c r="I51" s="50">
        <v>10.476000000000001</v>
      </c>
      <c r="J51" s="50">
        <v>75</v>
      </c>
      <c r="K51" s="50">
        <f>Таблица7[[#This Row],[Cantitatea real contractată]]*Таблица7[[#This Row],[Preţ unitar (fără TVA)]]</f>
        <v>727.5</v>
      </c>
      <c r="L51" s="50">
        <f>Таблица7[[#This Row],[Cantitatea real contractată]]*Таблица7[[#This Row],[Preţ unitar (cu TVA)]]</f>
        <v>785.7</v>
      </c>
      <c r="M51" s="50" t="s">
        <v>396</v>
      </c>
      <c r="N51" s="50" t="s">
        <v>400</v>
      </c>
      <c r="O51" s="50"/>
      <c r="P51" s="50"/>
    </row>
    <row r="52" spans="2:16" s="30" customFormat="1" x14ac:dyDescent="0.25">
      <c r="B52" s="50" t="s">
        <v>1300</v>
      </c>
      <c r="C52" s="50" t="s">
        <v>731</v>
      </c>
      <c r="D52" s="51"/>
      <c r="E52" s="50"/>
      <c r="F52" s="50"/>
      <c r="G52" s="50">
        <f>Таблица7[[#This Row],[Cantitatea solicitată]]*Таблица7[[#This Row],[Preţ unitar (cu TVA)]]</f>
        <v>0</v>
      </c>
      <c r="H52" s="50"/>
      <c r="I52" s="50"/>
      <c r="J52" s="50"/>
      <c r="K52" s="53">
        <f>SUM(K53:K55)</f>
        <v>1600.5</v>
      </c>
      <c r="L52" s="53">
        <f>SUM(L53:L55)</f>
        <v>1728.5400000000002</v>
      </c>
      <c r="M52" s="50"/>
      <c r="N52" s="50"/>
      <c r="O52" s="54">
        <v>44755</v>
      </c>
      <c r="P52" s="50" t="s">
        <v>1334</v>
      </c>
    </row>
    <row r="53" spans="2:16" ht="15" customHeight="1" x14ac:dyDescent="0.25">
      <c r="B53" s="50"/>
      <c r="C53" s="50"/>
      <c r="D53" s="51">
        <v>4.2</v>
      </c>
      <c r="E53" s="50" t="s">
        <v>347</v>
      </c>
      <c r="F53" s="50">
        <v>75</v>
      </c>
      <c r="G53" s="50">
        <f>Таблица7[[#This Row],[Cantitatea solicitată]]*Таблица7[[#This Row],[Preţ unitar (cu TVA)]]</f>
        <v>785.7</v>
      </c>
      <c r="H53" s="50">
        <v>9.6999999999999993</v>
      </c>
      <c r="I53" s="50">
        <v>10.476000000000001</v>
      </c>
      <c r="J53" s="50">
        <v>75</v>
      </c>
      <c r="K53" s="50">
        <f>Таблица7[[#This Row],[Cantitatea real contractată]]*Таблица7[[#This Row],[Preţ unitar (fără TVA)]]</f>
        <v>727.5</v>
      </c>
      <c r="L53" s="50">
        <f>Таблица7[[#This Row],[Cantitatea real contractată]]*Таблица7[[#This Row],[Preţ unitar (cu TVA)]]</f>
        <v>785.7</v>
      </c>
      <c r="M53" s="50" t="s">
        <v>396</v>
      </c>
      <c r="N53" s="50" t="s">
        <v>395</v>
      </c>
      <c r="O53" s="50"/>
      <c r="P53" s="50"/>
    </row>
    <row r="54" spans="2:16" ht="15" customHeight="1" x14ac:dyDescent="0.25">
      <c r="B54" s="50"/>
      <c r="C54" s="50"/>
      <c r="D54" s="51">
        <v>5.2</v>
      </c>
      <c r="E54" s="50" t="s">
        <v>348</v>
      </c>
      <c r="F54" s="50">
        <v>75</v>
      </c>
      <c r="G54" s="50">
        <f>Таблица7[[#This Row],[Cantitatea solicitată]]*Таблица7[[#This Row],[Preţ unitar (cu TVA)]]</f>
        <v>785.7</v>
      </c>
      <c r="H54" s="50">
        <v>9.6999999999999993</v>
      </c>
      <c r="I54" s="50">
        <v>10.476000000000001</v>
      </c>
      <c r="J54" s="50">
        <v>75</v>
      </c>
      <c r="K54" s="50">
        <f>Таблица7[[#This Row],[Cantitatea real contractată]]*Таблица7[[#This Row],[Preţ unitar (fără TVA)]]</f>
        <v>727.5</v>
      </c>
      <c r="L54" s="50">
        <f>Таблица7[[#This Row],[Cantitatea real contractată]]*Таблица7[[#This Row],[Preţ unitar (cu TVA)]]</f>
        <v>785.7</v>
      </c>
      <c r="M54" s="50" t="s">
        <v>396</v>
      </c>
      <c r="N54" s="50" t="s">
        <v>398</v>
      </c>
      <c r="O54" s="50"/>
      <c r="P54" s="50"/>
    </row>
    <row r="55" spans="2:16" ht="15" customHeight="1" x14ac:dyDescent="0.25">
      <c r="B55" s="50"/>
      <c r="C55" s="50"/>
      <c r="D55" s="51">
        <v>6.2</v>
      </c>
      <c r="E55" s="50" t="s">
        <v>349</v>
      </c>
      <c r="F55" s="50">
        <v>15</v>
      </c>
      <c r="G55" s="50">
        <f>Таблица7[[#This Row],[Cantitatea solicitată]]*Таблица7[[#This Row],[Preţ unitar (cu TVA)]]</f>
        <v>157.14000000000001</v>
      </c>
      <c r="H55" s="50">
        <v>9.6999999999999993</v>
      </c>
      <c r="I55" s="50">
        <v>10.476000000000001</v>
      </c>
      <c r="J55" s="50">
        <v>15</v>
      </c>
      <c r="K55" s="50">
        <f>Таблица7[[#This Row],[Cantitatea real contractată]]*Таблица7[[#This Row],[Preţ unitar (fără TVA)]]</f>
        <v>145.5</v>
      </c>
      <c r="L55" s="50">
        <f>Таблица7[[#This Row],[Cantitatea real contractată]]*Таблица7[[#This Row],[Preţ unitar (cu TVA)]]</f>
        <v>157.14000000000001</v>
      </c>
      <c r="M55" s="50" t="s">
        <v>396</v>
      </c>
      <c r="N55" s="50" t="s">
        <v>399</v>
      </c>
      <c r="O55" s="50"/>
      <c r="P55" s="50"/>
    </row>
    <row r="56" spans="2:16" s="30" customFormat="1" x14ac:dyDescent="0.25">
      <c r="B56" s="50" t="s">
        <v>1301</v>
      </c>
      <c r="C56" s="50" t="s">
        <v>732</v>
      </c>
      <c r="D56" s="51"/>
      <c r="E56" s="50"/>
      <c r="F56" s="50"/>
      <c r="G56" s="50">
        <f>Таблица7[[#This Row],[Cantitatea solicitată]]*Таблица7[[#This Row],[Preţ unitar (cu TVA)]]</f>
        <v>0</v>
      </c>
      <c r="H56" s="50"/>
      <c r="I56" s="50"/>
      <c r="J56" s="50"/>
      <c r="K56" s="53">
        <f>SUM(K57:K58)</f>
        <v>77.599999999999994</v>
      </c>
      <c r="L56" s="53">
        <f>SUM(L57:L58)</f>
        <v>83.808000000000007</v>
      </c>
      <c r="M56" s="50"/>
      <c r="N56" s="50"/>
      <c r="O56" s="54">
        <v>44755</v>
      </c>
      <c r="P56" s="50" t="s">
        <v>1334</v>
      </c>
    </row>
    <row r="57" spans="2:16" ht="15" customHeight="1" x14ac:dyDescent="0.25">
      <c r="B57" s="50"/>
      <c r="C57" s="50"/>
      <c r="D57" s="51">
        <v>4.2</v>
      </c>
      <c r="E57" s="50" t="s">
        <v>347</v>
      </c>
      <c r="F57" s="50">
        <v>4</v>
      </c>
      <c r="G57" s="50">
        <f>Таблица7[[#This Row],[Cantitatea solicitată]]*Таблица7[[#This Row],[Preţ unitar (cu TVA)]]</f>
        <v>41.904000000000003</v>
      </c>
      <c r="H57" s="50">
        <v>9.6999999999999993</v>
      </c>
      <c r="I57" s="50">
        <v>10.476000000000001</v>
      </c>
      <c r="J57" s="50">
        <v>4</v>
      </c>
      <c r="K57" s="50">
        <f>Таблица7[[#This Row],[Cantitatea real contractată]]*Таблица7[[#This Row],[Preţ unitar (fără TVA)]]</f>
        <v>38.799999999999997</v>
      </c>
      <c r="L57" s="50">
        <f>Таблица7[[#This Row],[Cantitatea real contractată]]*Таблица7[[#This Row],[Preţ unitar (cu TVA)]]</f>
        <v>41.904000000000003</v>
      </c>
      <c r="M57" s="50" t="s">
        <v>396</v>
      </c>
      <c r="N57" s="50" t="s">
        <v>395</v>
      </c>
      <c r="O57" s="50"/>
      <c r="P57" s="50"/>
    </row>
    <row r="58" spans="2:16" ht="15" customHeight="1" x14ac:dyDescent="0.25">
      <c r="B58" s="50"/>
      <c r="C58" s="50"/>
      <c r="D58" s="51">
        <v>5.2</v>
      </c>
      <c r="E58" s="50" t="s">
        <v>348</v>
      </c>
      <c r="F58" s="50">
        <v>4</v>
      </c>
      <c r="G58" s="50">
        <f>Таблица7[[#This Row],[Cantitatea solicitată]]*Таблица7[[#This Row],[Preţ unitar (cu TVA)]]</f>
        <v>41.904000000000003</v>
      </c>
      <c r="H58" s="50">
        <v>9.6999999999999993</v>
      </c>
      <c r="I58" s="50">
        <v>10.476000000000001</v>
      </c>
      <c r="J58" s="50">
        <v>4</v>
      </c>
      <c r="K58" s="50">
        <f>Таблица7[[#This Row],[Cantitatea real contractată]]*Таблица7[[#This Row],[Preţ unitar (fără TVA)]]</f>
        <v>38.799999999999997</v>
      </c>
      <c r="L58" s="50">
        <f>Таблица7[[#This Row],[Cantitatea real contractată]]*Таблица7[[#This Row],[Preţ unitar (cu TVA)]]</f>
        <v>41.904000000000003</v>
      </c>
      <c r="M58" s="50" t="s">
        <v>396</v>
      </c>
      <c r="N58" s="50" t="s">
        <v>398</v>
      </c>
      <c r="O58" s="50"/>
      <c r="P58" s="50"/>
    </row>
    <row r="59" spans="2:16" s="30" customFormat="1" x14ac:dyDescent="0.25">
      <c r="B59" s="50" t="s">
        <v>1302</v>
      </c>
      <c r="C59" s="50" t="s">
        <v>736</v>
      </c>
      <c r="D59" s="51"/>
      <c r="E59" s="50"/>
      <c r="F59" s="50"/>
      <c r="G59" s="50">
        <f>Таблица7[[#This Row],[Cantitatea solicitată]]*Таблица7[[#This Row],[Preţ unitar (cu TVA)]]</f>
        <v>0</v>
      </c>
      <c r="H59" s="50"/>
      <c r="I59" s="50"/>
      <c r="J59" s="50"/>
      <c r="K59" s="53">
        <f>SUM(K60:K62)</f>
        <v>1086.4000000000001</v>
      </c>
      <c r="L59" s="53">
        <f>SUM(L60:L62)</f>
        <v>1173.3120000000001</v>
      </c>
      <c r="M59" s="50"/>
      <c r="N59" s="50"/>
      <c r="O59" s="54">
        <v>44755</v>
      </c>
      <c r="P59" s="50" t="s">
        <v>1334</v>
      </c>
    </row>
    <row r="60" spans="2:16" ht="15" customHeight="1" x14ac:dyDescent="0.25">
      <c r="B60" s="50"/>
      <c r="C60" s="50"/>
      <c r="D60" s="51">
        <v>4.2</v>
      </c>
      <c r="E60" s="50" t="s">
        <v>347</v>
      </c>
      <c r="F60" s="50">
        <v>37</v>
      </c>
      <c r="G60" s="50">
        <f>Таблица7[[#This Row],[Cantitatea solicitată]]*Таблица7[[#This Row],[Preţ unitar (cu TVA)]]</f>
        <v>387.61200000000002</v>
      </c>
      <c r="H60" s="50">
        <v>9.6999999999999993</v>
      </c>
      <c r="I60" s="50">
        <v>10.476000000000001</v>
      </c>
      <c r="J60" s="50">
        <v>37</v>
      </c>
      <c r="K60" s="50">
        <f>Таблица7[[#This Row],[Cantitatea real contractată]]*Таблица7[[#This Row],[Preţ unitar (fără TVA)]]</f>
        <v>358.9</v>
      </c>
      <c r="L60" s="50">
        <f>Таблица7[[#This Row],[Cantitatea real contractată]]*Таблица7[[#This Row],[Preţ unitar (cu TVA)]]</f>
        <v>387.61200000000002</v>
      </c>
      <c r="M60" s="50" t="s">
        <v>396</v>
      </c>
      <c r="N60" s="50" t="s">
        <v>395</v>
      </c>
      <c r="O60" s="50"/>
      <c r="P60" s="50"/>
    </row>
    <row r="61" spans="2:16" ht="15" customHeight="1" x14ac:dyDescent="0.25">
      <c r="B61" s="50"/>
      <c r="C61" s="50"/>
      <c r="D61" s="51">
        <v>6.2</v>
      </c>
      <c r="E61" s="50" t="s">
        <v>349</v>
      </c>
      <c r="F61" s="50">
        <v>38</v>
      </c>
      <c r="G61" s="50">
        <f>Таблица7[[#This Row],[Cantitatea solicitată]]*Таблица7[[#This Row],[Preţ unitar (cu TVA)]]</f>
        <v>398.08800000000002</v>
      </c>
      <c r="H61" s="50">
        <v>9.6999999999999993</v>
      </c>
      <c r="I61" s="50">
        <v>10.476000000000001</v>
      </c>
      <c r="J61" s="50">
        <v>38</v>
      </c>
      <c r="K61" s="50">
        <f>Таблица7[[#This Row],[Cantitatea real contractată]]*Таблица7[[#This Row],[Preţ unitar (fără TVA)]]</f>
        <v>368.59999999999997</v>
      </c>
      <c r="L61" s="50">
        <f>Таблица7[[#This Row],[Cantitatea real contractată]]*Таблица7[[#This Row],[Preţ unitar (cu TVA)]]</f>
        <v>398.08800000000002</v>
      </c>
      <c r="M61" s="50" t="s">
        <v>396</v>
      </c>
      <c r="N61" s="50" t="s">
        <v>399</v>
      </c>
      <c r="O61" s="50"/>
      <c r="P61" s="50"/>
    </row>
    <row r="62" spans="2:16" ht="15" customHeight="1" x14ac:dyDescent="0.25">
      <c r="B62" s="50"/>
      <c r="C62" s="50"/>
      <c r="D62" s="51">
        <v>7.2</v>
      </c>
      <c r="E62" s="50" t="s">
        <v>350</v>
      </c>
      <c r="F62" s="50">
        <v>37</v>
      </c>
      <c r="G62" s="50">
        <f>Таблица7[[#This Row],[Cantitatea solicitată]]*Таблица7[[#This Row],[Preţ unitar (cu TVA)]]</f>
        <v>387.61200000000002</v>
      </c>
      <c r="H62" s="50">
        <v>9.6999999999999993</v>
      </c>
      <c r="I62" s="50">
        <v>10.476000000000001</v>
      </c>
      <c r="J62" s="50">
        <v>37</v>
      </c>
      <c r="K62" s="50">
        <f>Таблица7[[#This Row],[Cantitatea real contractată]]*Таблица7[[#This Row],[Preţ unitar (fără TVA)]]</f>
        <v>358.9</v>
      </c>
      <c r="L62" s="50">
        <f>Таблица7[[#This Row],[Cantitatea real contractată]]*Таблица7[[#This Row],[Preţ unitar (cu TVA)]]</f>
        <v>387.61200000000002</v>
      </c>
      <c r="M62" s="50" t="s">
        <v>396</v>
      </c>
      <c r="N62" s="50" t="s">
        <v>400</v>
      </c>
      <c r="O62" s="50"/>
      <c r="P62" s="50"/>
    </row>
    <row r="63" spans="2:16" s="35" customFormat="1" x14ac:dyDescent="0.25">
      <c r="B63" s="55" t="s">
        <v>1303</v>
      </c>
      <c r="C63" s="55" t="s">
        <v>737</v>
      </c>
      <c r="D63" s="58"/>
      <c r="E63" s="55"/>
      <c r="F63" s="55"/>
      <c r="G63" s="55">
        <f>Таблица7[[#This Row],[Cantitatea solicitată]]*Таблица7[[#This Row],[Preţ unitar (cu TVA)]]</f>
        <v>0</v>
      </c>
      <c r="H63" s="55"/>
      <c r="I63" s="55"/>
      <c r="J63" s="55"/>
      <c r="K63" s="60">
        <f>SUM(K64:K64)</f>
        <v>5238</v>
      </c>
      <c r="L63" s="60">
        <f>SUM(L64:L64)</f>
        <v>5657.0400000000009</v>
      </c>
      <c r="M63" s="55"/>
      <c r="N63" s="55"/>
      <c r="O63" s="55"/>
      <c r="P63" s="55"/>
    </row>
    <row r="64" spans="2:16" ht="15" customHeight="1" x14ac:dyDescent="0.25">
      <c r="B64" s="38"/>
      <c r="C64" s="38"/>
      <c r="D64" s="56">
        <v>4.2</v>
      </c>
      <c r="E64" s="38" t="s">
        <v>347</v>
      </c>
      <c r="F64" s="38">
        <v>540</v>
      </c>
      <c r="G64" s="38">
        <f>Таблица7[[#This Row],[Cantitatea solicitată]]*Таблица7[[#This Row],[Preţ unitar (cu TVA)]]</f>
        <v>5657.0400000000009</v>
      </c>
      <c r="H64" s="38">
        <v>9.6999999999999993</v>
      </c>
      <c r="I64" s="38">
        <v>10.476000000000001</v>
      </c>
      <c r="J64" s="55">
        <v>540</v>
      </c>
      <c r="K64" s="38">
        <f>Таблица7[[#This Row],[Cantitatea real contractată]]*Таблица7[[#This Row],[Preţ unitar (fără TVA)]]</f>
        <v>5238</v>
      </c>
      <c r="L64" s="55">
        <f>Таблица7[[#This Row],[Cantitatea real contractată]]*Таблица7[[#This Row],[Preţ unitar (cu TVA)]]</f>
        <v>5657.0400000000009</v>
      </c>
      <c r="M64" s="38" t="s">
        <v>396</v>
      </c>
      <c r="N64" s="38" t="s">
        <v>395</v>
      </c>
      <c r="O64" s="38"/>
      <c r="P64" s="38"/>
    </row>
    <row r="65" spans="2:16" s="30" customFormat="1" x14ac:dyDescent="0.25">
      <c r="B65" s="50" t="s">
        <v>1304</v>
      </c>
      <c r="C65" s="50" t="s">
        <v>738</v>
      </c>
      <c r="D65" s="51"/>
      <c r="E65" s="50"/>
      <c r="F65" s="50"/>
      <c r="G65" s="50">
        <f>Таблица7[[#This Row],[Cantitatea solicitată]]*Таблица7[[#This Row],[Preţ unitar (cu TVA)]]</f>
        <v>0</v>
      </c>
      <c r="H65" s="50"/>
      <c r="I65" s="50"/>
      <c r="J65" s="50"/>
      <c r="K65" s="53">
        <f>SUM(K66:K68)</f>
        <v>300.7</v>
      </c>
      <c r="L65" s="53">
        <f>SUM(L66:L68)</f>
        <v>324.75600000000003</v>
      </c>
      <c r="M65" s="50"/>
      <c r="N65" s="50"/>
      <c r="O65" s="54">
        <v>44755</v>
      </c>
      <c r="P65" s="50" t="s">
        <v>1334</v>
      </c>
    </row>
    <row r="66" spans="2:16" ht="15" customHeight="1" x14ac:dyDescent="0.25">
      <c r="B66" s="50"/>
      <c r="C66" s="50"/>
      <c r="D66" s="51">
        <v>6.2</v>
      </c>
      <c r="E66" s="50" t="s">
        <v>349</v>
      </c>
      <c r="F66" s="50">
        <v>15</v>
      </c>
      <c r="G66" s="50">
        <f>Таблица7[[#This Row],[Cantitatea solicitată]]*Таблица7[[#This Row],[Preţ unitar (cu TVA)]]</f>
        <v>157.14000000000001</v>
      </c>
      <c r="H66" s="50">
        <v>9.6999999999999993</v>
      </c>
      <c r="I66" s="50">
        <v>10.476000000000001</v>
      </c>
      <c r="J66" s="50">
        <v>15</v>
      </c>
      <c r="K66" s="50">
        <f>Таблица7[[#This Row],[Cantitatea real contractată]]*Таблица7[[#This Row],[Preţ unitar (fără TVA)]]</f>
        <v>145.5</v>
      </c>
      <c r="L66" s="50">
        <f>Таблица7[[#This Row],[Cantitatea real contractată]]*Таблица7[[#This Row],[Preţ unitar (cu TVA)]]</f>
        <v>157.14000000000001</v>
      </c>
      <c r="M66" s="50" t="s">
        <v>396</v>
      </c>
      <c r="N66" s="50" t="s">
        <v>399</v>
      </c>
      <c r="O66" s="50"/>
      <c r="P66" s="50"/>
    </row>
    <row r="67" spans="2:16" ht="15" customHeight="1" x14ac:dyDescent="0.25">
      <c r="B67" s="50"/>
      <c r="C67" s="50"/>
      <c r="D67" s="51">
        <v>7.2</v>
      </c>
      <c r="E67" s="50" t="s">
        <v>350</v>
      </c>
      <c r="F67" s="50">
        <v>8</v>
      </c>
      <c r="G67" s="50">
        <f>Таблица7[[#This Row],[Cantitatea solicitată]]*Таблица7[[#This Row],[Preţ unitar (cu TVA)]]</f>
        <v>83.808000000000007</v>
      </c>
      <c r="H67" s="50">
        <v>9.6999999999999993</v>
      </c>
      <c r="I67" s="50">
        <v>10.476000000000001</v>
      </c>
      <c r="J67" s="50">
        <v>8</v>
      </c>
      <c r="K67" s="50">
        <f>Таблица7[[#This Row],[Cantitatea real contractată]]*Таблица7[[#This Row],[Preţ unitar (fără TVA)]]</f>
        <v>77.599999999999994</v>
      </c>
      <c r="L67" s="50">
        <f>Таблица7[[#This Row],[Cantitatea real contractată]]*Таблица7[[#This Row],[Preţ unitar (cu TVA)]]</f>
        <v>83.808000000000007</v>
      </c>
      <c r="M67" s="50" t="s">
        <v>396</v>
      </c>
      <c r="N67" s="50" t="s">
        <v>400</v>
      </c>
      <c r="O67" s="50"/>
      <c r="P67" s="50"/>
    </row>
    <row r="68" spans="2:16" ht="15" customHeight="1" x14ac:dyDescent="0.25">
      <c r="B68" s="50"/>
      <c r="C68" s="50"/>
      <c r="D68" s="51">
        <v>8.1999999999999993</v>
      </c>
      <c r="E68" s="50" t="s">
        <v>351</v>
      </c>
      <c r="F68" s="50">
        <v>8</v>
      </c>
      <c r="G68" s="50">
        <f>Таблица7[[#This Row],[Cantitatea solicitată]]*Таблица7[[#This Row],[Preţ unitar (cu TVA)]]</f>
        <v>83.808000000000007</v>
      </c>
      <c r="H68" s="50">
        <v>9.6999999999999993</v>
      </c>
      <c r="I68" s="50">
        <v>10.476000000000001</v>
      </c>
      <c r="J68" s="50">
        <v>8</v>
      </c>
      <c r="K68" s="50">
        <f>Таблица7[[#This Row],[Cantitatea real contractată]]*Таблица7[[#This Row],[Preţ unitar (fără TVA)]]</f>
        <v>77.599999999999994</v>
      </c>
      <c r="L68" s="50">
        <f>Таблица7[[#This Row],[Cantitatea real contractată]]*Таблица7[[#This Row],[Preţ unitar (cu TVA)]]</f>
        <v>83.808000000000007</v>
      </c>
      <c r="M68" s="50" t="s">
        <v>396</v>
      </c>
      <c r="N68" s="50" t="s">
        <v>401</v>
      </c>
      <c r="O68" s="50"/>
      <c r="P68" s="50"/>
    </row>
    <row r="69" spans="2:16" s="30" customFormat="1" x14ac:dyDescent="0.25">
      <c r="B69" s="50" t="s">
        <v>1305</v>
      </c>
      <c r="C69" s="50" t="s">
        <v>739</v>
      </c>
      <c r="D69" s="51"/>
      <c r="E69" s="50"/>
      <c r="F69" s="50"/>
      <c r="G69" s="50">
        <f>Таблица7[[#This Row],[Cantitatea solicitată]]*Таблица7[[#This Row],[Preţ unitar (cu TVA)]]</f>
        <v>0</v>
      </c>
      <c r="H69" s="50"/>
      <c r="I69" s="50"/>
      <c r="J69" s="50"/>
      <c r="K69" s="53">
        <f>SUM(K70:K71)</f>
        <v>1018.5</v>
      </c>
      <c r="L69" s="53">
        <f>SUM(L70:L71)</f>
        <v>1099.98</v>
      </c>
      <c r="M69" s="50"/>
      <c r="N69" s="50"/>
      <c r="O69" s="54">
        <v>44755</v>
      </c>
      <c r="P69" s="50" t="s">
        <v>1334</v>
      </c>
    </row>
    <row r="70" spans="2:16" ht="15" customHeight="1" x14ac:dyDescent="0.25">
      <c r="B70" s="50"/>
      <c r="C70" s="50"/>
      <c r="D70" s="51">
        <v>4.2</v>
      </c>
      <c r="E70" s="50" t="s">
        <v>347</v>
      </c>
      <c r="F70" s="50">
        <v>75</v>
      </c>
      <c r="G70" s="50">
        <f>Таблица7[[#This Row],[Cantitatea solicitată]]*Таблица7[[#This Row],[Preţ unitar (cu TVA)]]</f>
        <v>785.7</v>
      </c>
      <c r="H70" s="50">
        <v>9.6999999999999993</v>
      </c>
      <c r="I70" s="50">
        <v>10.476000000000001</v>
      </c>
      <c r="J70" s="50">
        <v>75</v>
      </c>
      <c r="K70" s="50">
        <f>Таблица7[[#This Row],[Cantitatea real contractată]]*Таблица7[[#This Row],[Preţ unitar (fără TVA)]]</f>
        <v>727.5</v>
      </c>
      <c r="L70" s="50">
        <f>Таблица7[[#This Row],[Cantitatea real contractată]]*Таблица7[[#This Row],[Preţ unitar (cu TVA)]]</f>
        <v>785.7</v>
      </c>
      <c r="M70" s="50" t="s">
        <v>396</v>
      </c>
      <c r="N70" s="50" t="s">
        <v>395</v>
      </c>
      <c r="O70" s="50"/>
      <c r="P70" s="50"/>
    </row>
    <row r="71" spans="2:16" ht="15" customHeight="1" x14ac:dyDescent="0.25">
      <c r="B71" s="50"/>
      <c r="C71" s="50"/>
      <c r="D71" s="51">
        <v>5.2</v>
      </c>
      <c r="E71" s="50" t="s">
        <v>348</v>
      </c>
      <c r="F71" s="50">
        <v>30</v>
      </c>
      <c r="G71" s="50">
        <f>Таблица7[[#This Row],[Cantitatea solicitată]]*Таблица7[[#This Row],[Preţ unitar (cu TVA)]]</f>
        <v>314.28000000000003</v>
      </c>
      <c r="H71" s="50">
        <v>9.6999999999999993</v>
      </c>
      <c r="I71" s="50">
        <v>10.476000000000001</v>
      </c>
      <c r="J71" s="50">
        <v>30</v>
      </c>
      <c r="K71" s="50">
        <f>Таблица7[[#This Row],[Cantitatea real contractată]]*Таблица7[[#This Row],[Preţ unitar (fără TVA)]]</f>
        <v>291</v>
      </c>
      <c r="L71" s="50">
        <f>Таблица7[[#This Row],[Cantitatea real contractată]]*Таблица7[[#This Row],[Preţ unitar (cu TVA)]]</f>
        <v>314.28000000000003</v>
      </c>
      <c r="M71" s="50" t="s">
        <v>396</v>
      </c>
      <c r="N71" s="50" t="s">
        <v>398</v>
      </c>
      <c r="O71" s="50"/>
      <c r="P71" s="50"/>
    </row>
    <row r="72" spans="2:16" s="30" customFormat="1" x14ac:dyDescent="0.25">
      <c r="B72" s="50" t="s">
        <v>1306</v>
      </c>
      <c r="C72" s="50" t="s">
        <v>740</v>
      </c>
      <c r="D72" s="51"/>
      <c r="E72" s="50"/>
      <c r="F72" s="50"/>
      <c r="G72" s="50">
        <f>Таблица7[[#This Row],[Cantitatea solicitată]]*Таблица7[[#This Row],[Preţ unitar (cu TVA)]]</f>
        <v>0</v>
      </c>
      <c r="H72" s="50"/>
      <c r="I72" s="50"/>
      <c r="J72" s="50"/>
      <c r="K72" s="53">
        <f>SUM(K73:K76)</f>
        <v>2910</v>
      </c>
      <c r="L72" s="53">
        <f>SUM(L73:L76)</f>
        <v>3142.8</v>
      </c>
      <c r="M72" s="50"/>
      <c r="N72" s="50"/>
      <c r="O72" s="54">
        <v>44755</v>
      </c>
      <c r="P72" s="50" t="s">
        <v>1334</v>
      </c>
    </row>
    <row r="73" spans="2:16" ht="15" customHeight="1" x14ac:dyDescent="0.25">
      <c r="B73" s="50"/>
      <c r="C73" s="50"/>
      <c r="D73" s="51">
        <v>4.2</v>
      </c>
      <c r="E73" s="50" t="s">
        <v>347</v>
      </c>
      <c r="F73" s="50">
        <v>38</v>
      </c>
      <c r="G73" s="50">
        <f>Таблица7[[#This Row],[Cantitatea solicitată]]*Таблица7[[#This Row],[Preţ unitar (cu TVA)]]</f>
        <v>398.08800000000002</v>
      </c>
      <c r="H73" s="50">
        <v>9.6999999999999993</v>
      </c>
      <c r="I73" s="50">
        <v>10.476000000000001</v>
      </c>
      <c r="J73" s="50">
        <v>38</v>
      </c>
      <c r="K73" s="50">
        <f>Таблица7[[#This Row],[Cantitatea real contractată]]*Таблица7[[#This Row],[Preţ unitar (fără TVA)]]</f>
        <v>368.59999999999997</v>
      </c>
      <c r="L73" s="50">
        <f>Таблица7[[#This Row],[Cantitatea real contractată]]*Таблица7[[#This Row],[Preţ unitar (cu TVA)]]</f>
        <v>398.08800000000002</v>
      </c>
      <c r="M73" s="50" t="s">
        <v>396</v>
      </c>
      <c r="N73" s="50" t="s">
        <v>395</v>
      </c>
      <c r="O73" s="50"/>
      <c r="P73" s="50"/>
    </row>
    <row r="74" spans="2:16" ht="15" customHeight="1" x14ac:dyDescent="0.25">
      <c r="B74" s="50"/>
      <c r="C74" s="50"/>
      <c r="D74" s="51">
        <v>5.2</v>
      </c>
      <c r="E74" s="50" t="s">
        <v>348</v>
      </c>
      <c r="F74" s="50">
        <v>38</v>
      </c>
      <c r="G74" s="50">
        <f>Таблица7[[#This Row],[Cantitatea solicitată]]*Таблица7[[#This Row],[Preţ unitar (cu TVA)]]</f>
        <v>398.08800000000002</v>
      </c>
      <c r="H74" s="50">
        <v>9.6999999999999993</v>
      </c>
      <c r="I74" s="50">
        <v>10.476000000000001</v>
      </c>
      <c r="J74" s="50">
        <v>38</v>
      </c>
      <c r="K74" s="50">
        <f>Таблица7[[#This Row],[Cantitatea real contractată]]*Таблица7[[#This Row],[Preţ unitar (fără TVA)]]</f>
        <v>368.59999999999997</v>
      </c>
      <c r="L74" s="50">
        <f>Таблица7[[#This Row],[Cantitatea real contractată]]*Таблица7[[#This Row],[Preţ unitar (cu TVA)]]</f>
        <v>398.08800000000002</v>
      </c>
      <c r="M74" s="50" t="s">
        <v>396</v>
      </c>
      <c r="N74" s="50" t="s">
        <v>398</v>
      </c>
      <c r="O74" s="50"/>
      <c r="P74" s="50"/>
    </row>
    <row r="75" spans="2:16" ht="15" customHeight="1" x14ac:dyDescent="0.25">
      <c r="B75" s="50"/>
      <c r="C75" s="50"/>
      <c r="D75" s="51">
        <v>6.2</v>
      </c>
      <c r="E75" s="50" t="s">
        <v>349</v>
      </c>
      <c r="F75" s="50">
        <v>112</v>
      </c>
      <c r="G75" s="50">
        <f>Таблица7[[#This Row],[Cantitatea solicitată]]*Таблица7[[#This Row],[Preţ unitar (cu TVA)]]</f>
        <v>1173.3120000000001</v>
      </c>
      <c r="H75" s="50">
        <v>9.6999999999999993</v>
      </c>
      <c r="I75" s="50">
        <v>10.476000000000001</v>
      </c>
      <c r="J75" s="50">
        <v>112</v>
      </c>
      <c r="K75" s="50">
        <f>Таблица7[[#This Row],[Cantitatea real contractată]]*Таблица7[[#This Row],[Preţ unitar (fără TVA)]]</f>
        <v>1086.3999999999999</v>
      </c>
      <c r="L75" s="50">
        <f>Таблица7[[#This Row],[Cantitatea real contractată]]*Таблица7[[#This Row],[Preţ unitar (cu TVA)]]</f>
        <v>1173.3120000000001</v>
      </c>
      <c r="M75" s="50" t="s">
        <v>396</v>
      </c>
      <c r="N75" s="50" t="s">
        <v>399</v>
      </c>
      <c r="O75" s="50"/>
      <c r="P75" s="50"/>
    </row>
    <row r="76" spans="2:16" ht="15" customHeight="1" x14ac:dyDescent="0.25">
      <c r="B76" s="50"/>
      <c r="C76" s="50"/>
      <c r="D76" s="51">
        <v>7.2</v>
      </c>
      <c r="E76" s="50" t="s">
        <v>350</v>
      </c>
      <c r="F76" s="50">
        <v>112</v>
      </c>
      <c r="G76" s="50">
        <f>Таблица7[[#This Row],[Cantitatea solicitată]]*Таблица7[[#This Row],[Preţ unitar (cu TVA)]]</f>
        <v>1173.3120000000001</v>
      </c>
      <c r="H76" s="50">
        <v>9.6999999999999993</v>
      </c>
      <c r="I76" s="50">
        <v>10.476000000000001</v>
      </c>
      <c r="J76" s="50">
        <v>112</v>
      </c>
      <c r="K76" s="50">
        <f>Таблица7[[#This Row],[Cantitatea real contractată]]*Таблица7[[#This Row],[Preţ unitar (fără TVA)]]</f>
        <v>1086.3999999999999</v>
      </c>
      <c r="L76" s="50">
        <f>Таблица7[[#This Row],[Cantitatea real contractată]]*Таблица7[[#This Row],[Preţ unitar (cu TVA)]]</f>
        <v>1173.3120000000001</v>
      </c>
      <c r="M76" s="50" t="s">
        <v>396</v>
      </c>
      <c r="N76" s="50" t="s">
        <v>400</v>
      </c>
      <c r="O76" s="50"/>
      <c r="P76" s="50"/>
    </row>
    <row r="77" spans="2:16" s="35" customFormat="1" x14ac:dyDescent="0.25">
      <c r="B77" s="50" t="s">
        <v>1307</v>
      </c>
      <c r="C77" s="50" t="s">
        <v>742</v>
      </c>
      <c r="D77" s="51"/>
      <c r="E77" s="50"/>
      <c r="F77" s="50"/>
      <c r="G77" s="50">
        <f>Таблица7[[#This Row],[Cantitatea solicitată]]*Таблица7[[#This Row],[Preţ unitar (cu TVA)]]</f>
        <v>0</v>
      </c>
      <c r="H77" s="50"/>
      <c r="I77" s="50"/>
      <c r="J77" s="50"/>
      <c r="K77" s="53">
        <f>SUM(K78:K80)</f>
        <v>514.1</v>
      </c>
      <c r="L77" s="53">
        <f>SUM(L78:L80)</f>
        <v>555.22800000000007</v>
      </c>
      <c r="M77" s="50"/>
      <c r="N77" s="50"/>
      <c r="O77" s="54">
        <v>44817</v>
      </c>
      <c r="P77" s="50" t="s">
        <v>1334</v>
      </c>
    </row>
    <row r="78" spans="2:16" ht="15" customHeight="1" x14ac:dyDescent="0.25">
      <c r="B78" s="50"/>
      <c r="C78" s="50"/>
      <c r="D78" s="51">
        <v>4.2</v>
      </c>
      <c r="E78" s="50" t="s">
        <v>347</v>
      </c>
      <c r="F78" s="50">
        <v>23</v>
      </c>
      <c r="G78" s="50">
        <f>Таблица7[[#This Row],[Cantitatea solicitată]]*Таблица7[[#This Row],[Preţ unitar (cu TVA)]]</f>
        <v>240.94800000000001</v>
      </c>
      <c r="H78" s="50">
        <v>9.6999999999999993</v>
      </c>
      <c r="I78" s="50">
        <v>10.476000000000001</v>
      </c>
      <c r="J78" s="50">
        <v>23</v>
      </c>
      <c r="K78" s="50">
        <f>Таблица7[[#This Row],[Cantitatea real contractată]]*Таблица7[[#This Row],[Preţ unitar (fără TVA)]]</f>
        <v>223.1</v>
      </c>
      <c r="L78" s="50">
        <f>Таблица7[[#This Row],[Cantitatea real contractată]]*Таблица7[[#This Row],[Preţ unitar (cu TVA)]]</f>
        <v>240.94800000000001</v>
      </c>
      <c r="M78" s="50" t="s">
        <v>396</v>
      </c>
      <c r="N78" s="50" t="s">
        <v>395</v>
      </c>
      <c r="O78" s="50"/>
      <c r="P78" s="50"/>
    </row>
    <row r="79" spans="2:16" ht="15" customHeight="1" x14ac:dyDescent="0.25">
      <c r="B79" s="50"/>
      <c r="C79" s="50"/>
      <c r="D79" s="51">
        <v>5.2</v>
      </c>
      <c r="E79" s="50" t="s">
        <v>348</v>
      </c>
      <c r="F79" s="50">
        <v>15</v>
      </c>
      <c r="G79" s="50">
        <f>Таблица7[[#This Row],[Cantitatea solicitată]]*Таблица7[[#This Row],[Preţ unitar (cu TVA)]]</f>
        <v>157.14000000000001</v>
      </c>
      <c r="H79" s="50">
        <v>9.6999999999999993</v>
      </c>
      <c r="I79" s="50">
        <v>10.476000000000001</v>
      </c>
      <c r="J79" s="50">
        <v>15</v>
      </c>
      <c r="K79" s="50">
        <f>Таблица7[[#This Row],[Cantitatea real contractată]]*Таблица7[[#This Row],[Preţ unitar (fără TVA)]]</f>
        <v>145.5</v>
      </c>
      <c r="L79" s="50">
        <f>Таблица7[[#This Row],[Cantitatea real contractată]]*Таблица7[[#This Row],[Preţ unitar (cu TVA)]]</f>
        <v>157.14000000000001</v>
      </c>
      <c r="M79" s="50" t="s">
        <v>396</v>
      </c>
      <c r="N79" s="50" t="s">
        <v>398</v>
      </c>
      <c r="O79" s="50"/>
      <c r="P79" s="50"/>
    </row>
    <row r="80" spans="2:16" ht="15" customHeight="1" x14ac:dyDescent="0.25">
      <c r="B80" s="50"/>
      <c r="C80" s="50"/>
      <c r="D80" s="51">
        <v>6.2</v>
      </c>
      <c r="E80" s="50" t="s">
        <v>349</v>
      </c>
      <c r="F80" s="50">
        <v>15</v>
      </c>
      <c r="G80" s="50">
        <f>Таблица7[[#This Row],[Cantitatea solicitată]]*Таблица7[[#This Row],[Preţ unitar (cu TVA)]]</f>
        <v>157.14000000000001</v>
      </c>
      <c r="H80" s="50">
        <v>9.6999999999999993</v>
      </c>
      <c r="I80" s="50">
        <v>10.476000000000001</v>
      </c>
      <c r="J80" s="50">
        <v>15</v>
      </c>
      <c r="K80" s="50">
        <f>Таблица7[[#This Row],[Cantitatea real contractată]]*Таблица7[[#This Row],[Preţ unitar (fără TVA)]]</f>
        <v>145.5</v>
      </c>
      <c r="L80" s="50">
        <f>Таблица7[[#This Row],[Cantitatea real contractată]]*Таблица7[[#This Row],[Preţ unitar (cu TVA)]]</f>
        <v>157.14000000000001</v>
      </c>
      <c r="M80" s="50" t="s">
        <v>396</v>
      </c>
      <c r="N80" s="50" t="s">
        <v>399</v>
      </c>
      <c r="O80" s="50"/>
      <c r="P80" s="50"/>
    </row>
    <row r="81" spans="2:16" s="30" customFormat="1" x14ac:dyDescent="0.25">
      <c r="B81" s="50" t="s">
        <v>1308</v>
      </c>
      <c r="C81" s="50" t="s">
        <v>743</v>
      </c>
      <c r="D81" s="51"/>
      <c r="E81" s="50"/>
      <c r="F81" s="50"/>
      <c r="G81" s="50">
        <f>Таблица7[[#This Row],[Cantitatea solicitată]]*Таблица7[[#This Row],[Preţ unitar (cu TVA)]]</f>
        <v>0</v>
      </c>
      <c r="H81" s="50"/>
      <c r="I81" s="50"/>
      <c r="J81" s="50"/>
      <c r="K81" s="53">
        <f>SUM(K82:K84)</f>
        <v>2182.5</v>
      </c>
      <c r="L81" s="53">
        <f>SUM(L82:L84)</f>
        <v>2357.1000000000004</v>
      </c>
      <c r="M81" s="50"/>
      <c r="N81" s="50"/>
      <c r="O81" s="54">
        <v>44755</v>
      </c>
      <c r="P81" s="50" t="s">
        <v>1334</v>
      </c>
    </row>
    <row r="82" spans="2:16" ht="15" customHeight="1" x14ac:dyDescent="0.25">
      <c r="B82" s="50"/>
      <c r="C82" s="50"/>
      <c r="D82" s="51">
        <v>5.2</v>
      </c>
      <c r="E82" s="50" t="s">
        <v>348</v>
      </c>
      <c r="F82" s="50">
        <v>75</v>
      </c>
      <c r="G82" s="50">
        <f>Таблица7[[#This Row],[Cantitatea solicitată]]*Таблица7[[#This Row],[Preţ unitar (cu TVA)]]</f>
        <v>785.7</v>
      </c>
      <c r="H82" s="50">
        <v>9.6999999999999993</v>
      </c>
      <c r="I82" s="50">
        <v>10.476000000000001</v>
      </c>
      <c r="J82" s="50">
        <v>75</v>
      </c>
      <c r="K82" s="50">
        <f>Таблица7[[#This Row],[Cantitatea real contractată]]*Таблица7[[#This Row],[Preţ unitar (fără TVA)]]</f>
        <v>727.5</v>
      </c>
      <c r="L82" s="50">
        <f>Таблица7[[#This Row],[Cantitatea real contractată]]*Таблица7[[#This Row],[Preţ unitar (cu TVA)]]</f>
        <v>785.7</v>
      </c>
      <c r="M82" s="50" t="s">
        <v>396</v>
      </c>
      <c r="N82" s="50" t="s">
        <v>398</v>
      </c>
      <c r="O82" s="50"/>
      <c r="P82" s="50"/>
    </row>
    <row r="83" spans="2:16" ht="15" customHeight="1" x14ac:dyDescent="0.25">
      <c r="B83" s="50"/>
      <c r="C83" s="50"/>
      <c r="D83" s="51">
        <v>7.2</v>
      </c>
      <c r="E83" s="50" t="s">
        <v>350</v>
      </c>
      <c r="F83" s="50">
        <v>75</v>
      </c>
      <c r="G83" s="50">
        <f>Таблица7[[#This Row],[Cantitatea solicitată]]*Таблица7[[#This Row],[Preţ unitar (cu TVA)]]</f>
        <v>785.7</v>
      </c>
      <c r="H83" s="50">
        <v>9.6999999999999993</v>
      </c>
      <c r="I83" s="50">
        <v>10.476000000000001</v>
      </c>
      <c r="J83" s="50">
        <v>75</v>
      </c>
      <c r="K83" s="50">
        <f>Таблица7[[#This Row],[Cantitatea real contractată]]*Таблица7[[#This Row],[Preţ unitar (fără TVA)]]</f>
        <v>727.5</v>
      </c>
      <c r="L83" s="50">
        <f>Таблица7[[#This Row],[Cantitatea real contractată]]*Таблица7[[#This Row],[Preţ unitar (cu TVA)]]</f>
        <v>785.7</v>
      </c>
      <c r="M83" s="50" t="s">
        <v>396</v>
      </c>
      <c r="N83" s="50" t="s">
        <v>400</v>
      </c>
      <c r="O83" s="50"/>
      <c r="P83" s="50"/>
    </row>
    <row r="84" spans="2:16" ht="15" customHeight="1" x14ac:dyDescent="0.25">
      <c r="B84" s="50"/>
      <c r="C84" s="50"/>
      <c r="D84" s="51">
        <v>8.1999999999999993</v>
      </c>
      <c r="E84" s="50" t="s">
        <v>351</v>
      </c>
      <c r="F84" s="50">
        <v>75</v>
      </c>
      <c r="G84" s="50">
        <f>Таблица7[[#This Row],[Cantitatea solicitată]]*Таблица7[[#This Row],[Preţ unitar (cu TVA)]]</f>
        <v>785.7</v>
      </c>
      <c r="H84" s="50">
        <v>9.6999999999999993</v>
      </c>
      <c r="I84" s="50">
        <v>10.476000000000001</v>
      </c>
      <c r="J84" s="50">
        <v>75</v>
      </c>
      <c r="K84" s="50">
        <f>Таблица7[[#This Row],[Cantitatea real contractată]]*Таблица7[[#This Row],[Preţ unitar (fără TVA)]]</f>
        <v>727.5</v>
      </c>
      <c r="L84" s="50">
        <f>Таблица7[[#This Row],[Cantitatea real contractată]]*Таблица7[[#This Row],[Preţ unitar (cu TVA)]]</f>
        <v>785.7</v>
      </c>
      <c r="M84" s="50" t="s">
        <v>396</v>
      </c>
      <c r="N84" s="50" t="s">
        <v>401</v>
      </c>
      <c r="O84" s="50"/>
      <c r="P84" s="50"/>
    </row>
    <row r="85" spans="2:16" x14ac:dyDescent="0.25">
      <c r="B85" s="50" t="s">
        <v>1309</v>
      </c>
      <c r="C85" s="50" t="s">
        <v>744</v>
      </c>
      <c r="D85" s="51"/>
      <c r="E85" s="50"/>
      <c r="F85" s="50"/>
      <c r="G85" s="50">
        <f>Таблица7[[#This Row],[Cantitatea solicitată]]*Таблица7[[#This Row],[Preţ unitar (cu TVA)]]</f>
        <v>0</v>
      </c>
      <c r="H85" s="50"/>
      <c r="I85" s="50"/>
      <c r="J85" s="50"/>
      <c r="K85" s="53">
        <f>SUM(K86:K86)</f>
        <v>727.5</v>
      </c>
      <c r="L85" s="53">
        <f>SUM(L86:L86)</f>
        <v>785.7</v>
      </c>
      <c r="M85" s="50"/>
      <c r="N85" s="50"/>
      <c r="O85" s="54">
        <v>44817</v>
      </c>
      <c r="P85" s="50" t="s">
        <v>1334</v>
      </c>
    </row>
    <row r="86" spans="2:16" ht="15" customHeight="1" x14ac:dyDescent="0.25">
      <c r="B86" s="50"/>
      <c r="C86" s="50"/>
      <c r="D86" s="51">
        <v>4.2</v>
      </c>
      <c r="E86" s="50" t="s">
        <v>347</v>
      </c>
      <c r="F86" s="50">
        <v>75</v>
      </c>
      <c r="G86" s="50">
        <f>Таблица7[[#This Row],[Cantitatea solicitată]]*Таблица7[[#This Row],[Preţ unitar (cu TVA)]]</f>
        <v>785.7</v>
      </c>
      <c r="H86" s="50">
        <v>9.6999999999999993</v>
      </c>
      <c r="I86" s="50">
        <v>10.476000000000001</v>
      </c>
      <c r="J86" s="50">
        <v>75</v>
      </c>
      <c r="K86" s="50">
        <f>Таблица7[[#This Row],[Cantitatea real contractată]]*Таблица7[[#This Row],[Preţ unitar (fără TVA)]]</f>
        <v>727.5</v>
      </c>
      <c r="L86" s="50">
        <f>Таблица7[[#This Row],[Cantitatea real contractată]]*Таблица7[[#This Row],[Preţ unitar (cu TVA)]]</f>
        <v>785.7</v>
      </c>
      <c r="M86" s="50" t="s">
        <v>396</v>
      </c>
      <c r="N86" s="50" t="s">
        <v>395</v>
      </c>
      <c r="O86" s="50"/>
      <c r="P86" s="50"/>
    </row>
    <row r="87" spans="2:16" s="30" customFormat="1" x14ac:dyDescent="0.25">
      <c r="B87" s="50" t="s">
        <v>1310</v>
      </c>
      <c r="C87" s="50" t="s">
        <v>747</v>
      </c>
      <c r="D87" s="51"/>
      <c r="E87" s="50"/>
      <c r="F87" s="50"/>
      <c r="G87" s="50">
        <f>Таблица7[[#This Row],[Cantitatea solicitată]]*Таблица7[[#This Row],[Preţ unitar (cu TVA)]]</f>
        <v>0</v>
      </c>
      <c r="H87" s="50"/>
      <c r="I87" s="50"/>
      <c r="J87" s="50"/>
      <c r="K87" s="53">
        <f>SUM(K88:K88)</f>
        <v>358.9</v>
      </c>
      <c r="L87" s="53">
        <f>SUM(L88:L88)</f>
        <v>387.61200000000002</v>
      </c>
      <c r="M87" s="50"/>
      <c r="N87" s="50"/>
      <c r="O87" s="54">
        <v>44755</v>
      </c>
      <c r="P87" s="50" t="s">
        <v>1334</v>
      </c>
    </row>
    <row r="88" spans="2:16" ht="15" customHeight="1" x14ac:dyDescent="0.25">
      <c r="B88" s="50"/>
      <c r="C88" s="50"/>
      <c r="D88" s="51">
        <v>4.2</v>
      </c>
      <c r="E88" s="50" t="s">
        <v>347</v>
      </c>
      <c r="F88" s="50">
        <v>37</v>
      </c>
      <c r="G88" s="50">
        <f>Таблица7[[#This Row],[Cantitatea solicitată]]*Таблица7[[#This Row],[Preţ unitar (cu TVA)]]</f>
        <v>387.61200000000002</v>
      </c>
      <c r="H88" s="50">
        <v>9.6999999999999993</v>
      </c>
      <c r="I88" s="50">
        <v>10.476000000000001</v>
      </c>
      <c r="J88" s="50">
        <v>37</v>
      </c>
      <c r="K88" s="50">
        <f>Таблица7[[#This Row],[Cantitatea real contractată]]*Таблица7[[#This Row],[Preţ unitar (fără TVA)]]</f>
        <v>358.9</v>
      </c>
      <c r="L88" s="50">
        <f>Таблица7[[#This Row],[Cantitatea real contractată]]*Таблица7[[#This Row],[Preţ unitar (cu TVA)]]</f>
        <v>387.61200000000002</v>
      </c>
      <c r="M88" s="50" t="s">
        <v>396</v>
      </c>
      <c r="N88" s="50" t="s">
        <v>395</v>
      </c>
      <c r="O88" s="50"/>
      <c r="P88" s="50"/>
    </row>
    <row r="89" spans="2:16" s="30" customFormat="1" x14ac:dyDescent="0.25">
      <c r="B89" s="50" t="s">
        <v>1311</v>
      </c>
      <c r="C89" s="50" t="s">
        <v>748</v>
      </c>
      <c r="D89" s="51"/>
      <c r="E89" s="50"/>
      <c r="F89" s="50"/>
      <c r="G89" s="50">
        <f>Таблица7[[#This Row],[Cantitatea solicitată]]*Таблица7[[#This Row],[Preţ unitar (cu TVA)]]</f>
        <v>0</v>
      </c>
      <c r="H89" s="50"/>
      <c r="I89" s="50"/>
      <c r="J89" s="50"/>
      <c r="K89" s="53">
        <f>SUM(K90:K90)</f>
        <v>950.59999999999991</v>
      </c>
      <c r="L89" s="53">
        <f>SUM(L90:L90)</f>
        <v>1026.6480000000001</v>
      </c>
      <c r="M89" s="50"/>
      <c r="N89" s="50"/>
      <c r="O89" s="54">
        <v>44755</v>
      </c>
      <c r="P89" s="50" t="s">
        <v>1334</v>
      </c>
    </row>
    <row r="90" spans="2:16" ht="15" customHeight="1" x14ac:dyDescent="0.25">
      <c r="B90" s="50"/>
      <c r="C90" s="50"/>
      <c r="D90" s="51">
        <v>4.2</v>
      </c>
      <c r="E90" s="50" t="s">
        <v>347</v>
      </c>
      <c r="F90" s="50">
        <v>98</v>
      </c>
      <c r="G90" s="50">
        <f>Таблица7[[#This Row],[Cantitatea solicitată]]*Таблица7[[#This Row],[Preţ unitar (cu TVA)]]</f>
        <v>1026.6480000000001</v>
      </c>
      <c r="H90" s="50">
        <v>9.6999999999999993</v>
      </c>
      <c r="I90" s="50">
        <v>10.476000000000001</v>
      </c>
      <c r="J90" s="50">
        <v>98</v>
      </c>
      <c r="K90" s="50">
        <f>Таблица7[[#This Row],[Cantitatea real contractată]]*Таблица7[[#This Row],[Preţ unitar (fără TVA)]]</f>
        <v>950.59999999999991</v>
      </c>
      <c r="L90" s="50">
        <f>Таблица7[[#This Row],[Cantitatea real contractată]]*Таблица7[[#This Row],[Preţ unitar (cu TVA)]]</f>
        <v>1026.6480000000001</v>
      </c>
      <c r="M90" s="50" t="s">
        <v>396</v>
      </c>
      <c r="N90" s="50" t="s">
        <v>395</v>
      </c>
      <c r="O90" s="50"/>
      <c r="P90" s="50"/>
    </row>
    <row r="91" spans="2:16" s="30" customFormat="1" x14ac:dyDescent="0.25">
      <c r="B91" s="50" t="s">
        <v>1312</v>
      </c>
      <c r="C91" s="50" t="s">
        <v>749</v>
      </c>
      <c r="D91" s="51"/>
      <c r="E91" s="50"/>
      <c r="F91" s="50"/>
      <c r="G91" s="50">
        <f>Таблица7[[#This Row],[Cantitatea solicitată]]*Таблица7[[#This Row],[Preţ unitar (cu TVA)]]</f>
        <v>0</v>
      </c>
      <c r="H91" s="50"/>
      <c r="I91" s="50"/>
      <c r="J91" s="50"/>
      <c r="K91" s="53">
        <f>SUM(K92:K95)</f>
        <v>4723.8999999999996</v>
      </c>
      <c r="L91" s="53">
        <f>SUM(L92:L95)</f>
        <v>5101.8119999999999</v>
      </c>
      <c r="M91" s="50"/>
      <c r="N91" s="50"/>
      <c r="O91" s="54">
        <v>44755</v>
      </c>
      <c r="P91" s="50" t="s">
        <v>1334</v>
      </c>
    </row>
    <row r="92" spans="2:16" ht="15" customHeight="1" x14ac:dyDescent="0.25">
      <c r="B92" s="50"/>
      <c r="C92" s="50"/>
      <c r="D92" s="51">
        <v>4.2</v>
      </c>
      <c r="E92" s="50" t="s">
        <v>347</v>
      </c>
      <c r="F92" s="50">
        <v>375</v>
      </c>
      <c r="G92" s="50">
        <f>Таблица7[[#This Row],[Cantitatea solicitată]]*Таблица7[[#This Row],[Preţ unitar (cu TVA)]]</f>
        <v>3928.5000000000005</v>
      </c>
      <c r="H92" s="50">
        <v>9.6999999999999993</v>
      </c>
      <c r="I92" s="50">
        <v>10.476000000000001</v>
      </c>
      <c r="J92" s="50">
        <v>375</v>
      </c>
      <c r="K92" s="50">
        <f>Таблица7[[#This Row],[Cantitatea real contractată]]*Таблица7[[#This Row],[Preţ unitar (fără TVA)]]</f>
        <v>3637.4999999999995</v>
      </c>
      <c r="L92" s="50">
        <f>Таблица7[[#This Row],[Cantitatea real contractată]]*Таблица7[[#This Row],[Preţ unitar (cu TVA)]]</f>
        <v>3928.5000000000005</v>
      </c>
      <c r="M92" s="50" t="s">
        <v>396</v>
      </c>
      <c r="N92" s="50" t="s">
        <v>395</v>
      </c>
      <c r="O92" s="50"/>
      <c r="P92" s="50"/>
    </row>
    <row r="93" spans="2:16" ht="15" customHeight="1" x14ac:dyDescent="0.25">
      <c r="B93" s="50"/>
      <c r="C93" s="50"/>
      <c r="D93" s="51">
        <v>5.2</v>
      </c>
      <c r="E93" s="50" t="s">
        <v>348</v>
      </c>
      <c r="F93" s="50">
        <v>37</v>
      </c>
      <c r="G93" s="50">
        <f>Таблица7[[#This Row],[Cantitatea solicitată]]*Таблица7[[#This Row],[Preţ unitar (cu TVA)]]</f>
        <v>387.61200000000002</v>
      </c>
      <c r="H93" s="50">
        <v>9.6999999999999993</v>
      </c>
      <c r="I93" s="50">
        <v>10.476000000000001</v>
      </c>
      <c r="J93" s="50">
        <v>37</v>
      </c>
      <c r="K93" s="50">
        <f>Таблица7[[#This Row],[Cantitatea real contractată]]*Таблица7[[#This Row],[Preţ unitar (fără TVA)]]</f>
        <v>358.9</v>
      </c>
      <c r="L93" s="50">
        <f>Таблица7[[#This Row],[Cantitatea real contractată]]*Таблица7[[#This Row],[Preţ unitar (cu TVA)]]</f>
        <v>387.61200000000002</v>
      </c>
      <c r="M93" s="50" t="s">
        <v>396</v>
      </c>
      <c r="N93" s="50" t="s">
        <v>398</v>
      </c>
      <c r="O93" s="50"/>
      <c r="P93" s="50"/>
    </row>
    <row r="94" spans="2:16" ht="15" customHeight="1" x14ac:dyDescent="0.25">
      <c r="B94" s="50"/>
      <c r="C94" s="50"/>
      <c r="D94" s="51">
        <v>7.2</v>
      </c>
      <c r="E94" s="50" t="s">
        <v>350</v>
      </c>
      <c r="F94" s="50">
        <v>38</v>
      </c>
      <c r="G94" s="50">
        <f>Таблица7[[#This Row],[Cantitatea solicitată]]*Таблица7[[#This Row],[Preţ unitar (cu TVA)]]</f>
        <v>398.08800000000002</v>
      </c>
      <c r="H94" s="50">
        <v>9.6999999999999993</v>
      </c>
      <c r="I94" s="50">
        <v>10.476000000000001</v>
      </c>
      <c r="J94" s="50">
        <v>38</v>
      </c>
      <c r="K94" s="50">
        <f>Таблица7[[#This Row],[Cantitatea real contractată]]*Таблица7[[#This Row],[Preţ unitar (fără TVA)]]</f>
        <v>368.59999999999997</v>
      </c>
      <c r="L94" s="50">
        <f>Таблица7[[#This Row],[Cantitatea real contractată]]*Таблица7[[#This Row],[Preţ unitar (cu TVA)]]</f>
        <v>398.08800000000002</v>
      </c>
      <c r="M94" s="50" t="s">
        <v>396</v>
      </c>
      <c r="N94" s="50" t="s">
        <v>400</v>
      </c>
      <c r="O94" s="50"/>
      <c r="P94" s="50"/>
    </row>
    <row r="95" spans="2:16" ht="15" customHeight="1" x14ac:dyDescent="0.25">
      <c r="B95" s="50"/>
      <c r="C95" s="50"/>
      <c r="D95" s="51">
        <v>8.1999999999999993</v>
      </c>
      <c r="E95" s="50" t="s">
        <v>351</v>
      </c>
      <c r="F95" s="50">
        <v>37</v>
      </c>
      <c r="G95" s="50">
        <f>Таблица7[[#This Row],[Cantitatea solicitată]]*Таблица7[[#This Row],[Preţ unitar (cu TVA)]]</f>
        <v>387.61200000000002</v>
      </c>
      <c r="H95" s="50">
        <v>9.6999999999999993</v>
      </c>
      <c r="I95" s="50">
        <v>10.476000000000001</v>
      </c>
      <c r="J95" s="50">
        <v>37</v>
      </c>
      <c r="K95" s="50">
        <f>Таблица7[[#This Row],[Cantitatea real contractată]]*Таблица7[[#This Row],[Preţ unitar (fără TVA)]]</f>
        <v>358.9</v>
      </c>
      <c r="L95" s="50">
        <f>Таблица7[[#This Row],[Cantitatea real contractată]]*Таблица7[[#This Row],[Preţ unitar (cu TVA)]]</f>
        <v>387.61200000000002</v>
      </c>
      <c r="M95" s="50" t="s">
        <v>396</v>
      </c>
      <c r="N95" s="50" t="s">
        <v>401</v>
      </c>
      <c r="O95" s="50"/>
      <c r="P95" s="50"/>
    </row>
    <row r="96" spans="2:16" s="35" customFormat="1" x14ac:dyDescent="0.25">
      <c r="B96" s="50" t="s">
        <v>1313</v>
      </c>
      <c r="C96" s="50" t="s">
        <v>751</v>
      </c>
      <c r="D96" s="51"/>
      <c r="E96" s="50"/>
      <c r="F96" s="50"/>
      <c r="G96" s="50">
        <f>Таблица7[[#This Row],[Cantitatea solicitată]]*Таблица7[[#This Row],[Preţ unitar (cu TVA)]]</f>
        <v>0</v>
      </c>
      <c r="H96" s="50"/>
      <c r="I96" s="50"/>
      <c r="J96" s="50"/>
      <c r="K96" s="53">
        <f>SUM(K97:K97)</f>
        <v>727.5</v>
      </c>
      <c r="L96" s="53">
        <f>SUM(L97:L97)</f>
        <v>785.7</v>
      </c>
      <c r="M96" s="50"/>
      <c r="N96" s="50"/>
      <c r="O96" s="54">
        <v>44817</v>
      </c>
      <c r="P96" s="50" t="s">
        <v>1334</v>
      </c>
    </row>
    <row r="97" spans="2:16" ht="15" customHeight="1" x14ac:dyDescent="0.25">
      <c r="B97" s="50"/>
      <c r="C97" s="50"/>
      <c r="D97" s="51">
        <v>6.2</v>
      </c>
      <c r="E97" s="50" t="s">
        <v>349</v>
      </c>
      <c r="F97" s="50">
        <v>75</v>
      </c>
      <c r="G97" s="50">
        <f>Таблица7[[#This Row],[Cantitatea solicitată]]*Таблица7[[#This Row],[Preţ unitar (cu TVA)]]</f>
        <v>785.7</v>
      </c>
      <c r="H97" s="50">
        <v>9.6999999999999993</v>
      </c>
      <c r="I97" s="50">
        <v>10.476000000000001</v>
      </c>
      <c r="J97" s="50">
        <v>75</v>
      </c>
      <c r="K97" s="50">
        <f>Таблица7[[#This Row],[Cantitatea real contractată]]*Таблица7[[#This Row],[Preţ unitar (fără TVA)]]</f>
        <v>727.5</v>
      </c>
      <c r="L97" s="50">
        <f>Таблица7[[#This Row],[Cantitatea real contractată]]*Таблица7[[#This Row],[Preţ unitar (cu TVA)]]</f>
        <v>785.7</v>
      </c>
      <c r="M97" s="50" t="s">
        <v>396</v>
      </c>
      <c r="N97" s="50" t="s">
        <v>399</v>
      </c>
      <c r="O97" s="50"/>
      <c r="P97" s="50"/>
    </row>
    <row r="98" spans="2:16" s="30" customFormat="1" x14ac:dyDescent="0.25">
      <c r="B98" s="50" t="s">
        <v>1314</v>
      </c>
      <c r="C98" s="50" t="s">
        <v>752</v>
      </c>
      <c r="D98" s="51"/>
      <c r="E98" s="50"/>
      <c r="F98" s="50"/>
      <c r="G98" s="50">
        <f>Таблица7[[#This Row],[Cantitatea solicitată]]*Таблица7[[#This Row],[Preţ unitar (cu TVA)]]</f>
        <v>0</v>
      </c>
      <c r="H98" s="50"/>
      <c r="I98" s="50"/>
      <c r="J98" s="50"/>
      <c r="K98" s="53">
        <f>SUM(K99:K99)</f>
        <v>727.5</v>
      </c>
      <c r="L98" s="53">
        <f>SUM(L99:L99)</f>
        <v>785.7</v>
      </c>
      <c r="M98" s="50"/>
      <c r="N98" s="50"/>
      <c r="O98" s="54">
        <v>44755</v>
      </c>
      <c r="P98" s="50" t="s">
        <v>1334</v>
      </c>
    </row>
    <row r="99" spans="2:16" ht="15" customHeight="1" x14ac:dyDescent="0.25">
      <c r="B99" s="50"/>
      <c r="C99" s="50"/>
      <c r="D99" s="51">
        <v>8.1999999999999993</v>
      </c>
      <c r="E99" s="50" t="s">
        <v>351</v>
      </c>
      <c r="F99" s="50">
        <v>75</v>
      </c>
      <c r="G99" s="50">
        <f>Таблица7[[#This Row],[Cantitatea solicitată]]*Таблица7[[#This Row],[Preţ unitar (cu TVA)]]</f>
        <v>785.7</v>
      </c>
      <c r="H99" s="50">
        <v>9.6999999999999993</v>
      </c>
      <c r="I99" s="50">
        <v>10.476000000000001</v>
      </c>
      <c r="J99" s="50">
        <v>75</v>
      </c>
      <c r="K99" s="50">
        <f>Таблица7[[#This Row],[Cantitatea real contractată]]*Таблица7[[#This Row],[Preţ unitar (fără TVA)]]</f>
        <v>727.5</v>
      </c>
      <c r="L99" s="50">
        <f>Таблица7[[#This Row],[Cantitatea real contractată]]*Таблица7[[#This Row],[Preţ unitar (cu TVA)]]</f>
        <v>785.7</v>
      </c>
      <c r="M99" s="50" t="s">
        <v>396</v>
      </c>
      <c r="N99" s="50" t="s">
        <v>401</v>
      </c>
      <c r="O99" s="50"/>
      <c r="P99" s="50"/>
    </row>
    <row r="100" spans="2:16" s="30" customFormat="1" x14ac:dyDescent="0.25">
      <c r="B100" s="50" t="s">
        <v>1315</v>
      </c>
      <c r="C100" s="50" t="s">
        <v>755</v>
      </c>
      <c r="D100" s="51"/>
      <c r="E100" s="50"/>
      <c r="F100" s="50"/>
      <c r="G100" s="50">
        <f>Таблица7[[#This Row],[Cantitatea solicitată]]*Таблица7[[#This Row],[Preţ unitar (cu TVA)]]</f>
        <v>0</v>
      </c>
      <c r="H100" s="50"/>
      <c r="I100" s="50"/>
      <c r="J100" s="50"/>
      <c r="K100" s="53">
        <f>SUM(K101:K103)</f>
        <v>1823.5999999999997</v>
      </c>
      <c r="L100" s="53">
        <f>SUM(L101:L103)</f>
        <v>1969.4880000000001</v>
      </c>
      <c r="M100" s="50"/>
      <c r="N100" s="50"/>
      <c r="O100" s="54">
        <v>44755</v>
      </c>
      <c r="P100" s="50" t="s">
        <v>1334</v>
      </c>
    </row>
    <row r="101" spans="2:16" ht="15" customHeight="1" x14ac:dyDescent="0.25">
      <c r="B101" s="50"/>
      <c r="C101" s="50"/>
      <c r="D101" s="51">
        <v>4.2</v>
      </c>
      <c r="E101" s="50" t="s">
        <v>347</v>
      </c>
      <c r="F101" s="50">
        <v>112</v>
      </c>
      <c r="G101" s="50">
        <f>Таблица7[[#This Row],[Cantitatea solicitată]]*Таблица7[[#This Row],[Preţ unitar (cu TVA)]]</f>
        <v>1173.3120000000001</v>
      </c>
      <c r="H101" s="50">
        <v>9.6999999999999993</v>
      </c>
      <c r="I101" s="50">
        <v>10.476000000000001</v>
      </c>
      <c r="J101" s="50">
        <v>112</v>
      </c>
      <c r="K101" s="50">
        <f>Таблица7[[#This Row],[Cantitatea real contractată]]*Таблица7[[#This Row],[Preţ unitar (fără TVA)]]</f>
        <v>1086.3999999999999</v>
      </c>
      <c r="L101" s="50">
        <f>Таблица7[[#This Row],[Cantitatea real contractată]]*Таблица7[[#This Row],[Preţ unitar (cu TVA)]]</f>
        <v>1173.3120000000001</v>
      </c>
      <c r="M101" s="50" t="s">
        <v>396</v>
      </c>
      <c r="N101" s="50" t="s">
        <v>395</v>
      </c>
      <c r="O101" s="50"/>
      <c r="P101" s="50"/>
    </row>
    <row r="102" spans="2:16" ht="15" customHeight="1" x14ac:dyDescent="0.25">
      <c r="B102" s="50"/>
      <c r="C102" s="50"/>
      <c r="D102" s="51">
        <v>6.2</v>
      </c>
      <c r="E102" s="50" t="s">
        <v>349</v>
      </c>
      <c r="F102" s="50">
        <v>38</v>
      </c>
      <c r="G102" s="50">
        <f>Таблица7[[#This Row],[Cantitatea solicitată]]*Таблица7[[#This Row],[Preţ unitar (cu TVA)]]</f>
        <v>398.08800000000002</v>
      </c>
      <c r="H102" s="50">
        <v>9.6999999999999993</v>
      </c>
      <c r="I102" s="50">
        <v>10.476000000000001</v>
      </c>
      <c r="J102" s="50">
        <v>38</v>
      </c>
      <c r="K102" s="50">
        <f>Таблица7[[#This Row],[Cantitatea real contractată]]*Таблица7[[#This Row],[Preţ unitar (fără TVA)]]</f>
        <v>368.59999999999997</v>
      </c>
      <c r="L102" s="50">
        <f>Таблица7[[#This Row],[Cantitatea real contractată]]*Таблица7[[#This Row],[Preţ unitar (cu TVA)]]</f>
        <v>398.08800000000002</v>
      </c>
      <c r="M102" s="50" t="s">
        <v>396</v>
      </c>
      <c r="N102" s="50" t="s">
        <v>399</v>
      </c>
      <c r="O102" s="50"/>
      <c r="P102" s="50"/>
    </row>
    <row r="103" spans="2:16" ht="15" customHeight="1" x14ac:dyDescent="0.25">
      <c r="B103" s="50"/>
      <c r="C103" s="50"/>
      <c r="D103" s="51">
        <v>7.2</v>
      </c>
      <c r="E103" s="50" t="s">
        <v>350</v>
      </c>
      <c r="F103" s="50">
        <v>38</v>
      </c>
      <c r="G103" s="50">
        <f>Таблица7[[#This Row],[Cantitatea solicitată]]*Таблица7[[#This Row],[Preţ unitar (cu TVA)]]</f>
        <v>398.08800000000002</v>
      </c>
      <c r="H103" s="50">
        <v>9.6999999999999993</v>
      </c>
      <c r="I103" s="50">
        <v>10.476000000000001</v>
      </c>
      <c r="J103" s="50">
        <v>38</v>
      </c>
      <c r="K103" s="50">
        <f>Таблица7[[#This Row],[Cantitatea real contractată]]*Таблица7[[#This Row],[Preţ unitar (fără TVA)]]</f>
        <v>368.59999999999997</v>
      </c>
      <c r="L103" s="50">
        <f>Таблица7[[#This Row],[Cantitatea real contractată]]*Таблица7[[#This Row],[Preţ unitar (cu TVA)]]</f>
        <v>398.08800000000002</v>
      </c>
      <c r="M103" s="50" t="s">
        <v>396</v>
      </c>
      <c r="N103" s="50" t="s">
        <v>400</v>
      </c>
      <c r="O103" s="50"/>
      <c r="P103" s="50"/>
    </row>
    <row r="104" spans="2:16" s="30" customFormat="1" x14ac:dyDescent="0.25">
      <c r="B104" s="50" t="s">
        <v>1316</v>
      </c>
      <c r="C104" s="50" t="s">
        <v>756</v>
      </c>
      <c r="D104" s="51"/>
      <c r="E104" s="50"/>
      <c r="F104" s="50"/>
      <c r="G104" s="50">
        <f>Таблица7[[#This Row],[Cantitatea solicitată]]*Таблица7[[#This Row],[Preţ unitar (cu TVA)]]</f>
        <v>0</v>
      </c>
      <c r="H104" s="50"/>
      <c r="I104" s="50"/>
      <c r="J104" s="50"/>
      <c r="K104" s="53">
        <f>SUM(K105:K106)</f>
        <v>1096.0999999999999</v>
      </c>
      <c r="L104" s="53">
        <f>SUM(L105:L106)</f>
        <v>1183.788</v>
      </c>
      <c r="M104" s="50"/>
      <c r="N104" s="50"/>
      <c r="O104" s="54">
        <v>44755</v>
      </c>
      <c r="P104" s="50" t="s">
        <v>1334</v>
      </c>
    </row>
    <row r="105" spans="2:16" ht="15" customHeight="1" x14ac:dyDescent="0.25">
      <c r="B105" s="50"/>
      <c r="C105" s="50"/>
      <c r="D105" s="51">
        <v>4.2</v>
      </c>
      <c r="E105" s="50" t="s">
        <v>347</v>
      </c>
      <c r="F105" s="50">
        <v>75</v>
      </c>
      <c r="G105" s="50">
        <f>Таблица7[[#This Row],[Cantitatea solicitată]]*Таблица7[[#This Row],[Preţ unitar (cu TVA)]]</f>
        <v>785.7</v>
      </c>
      <c r="H105" s="50">
        <v>9.6999999999999993</v>
      </c>
      <c r="I105" s="50">
        <v>10.476000000000001</v>
      </c>
      <c r="J105" s="50">
        <v>75</v>
      </c>
      <c r="K105" s="50">
        <f>Таблица7[[#This Row],[Cantitatea real contractată]]*Таблица7[[#This Row],[Preţ unitar (fără TVA)]]</f>
        <v>727.5</v>
      </c>
      <c r="L105" s="50">
        <f>Таблица7[[#This Row],[Cantitatea real contractată]]*Таблица7[[#This Row],[Preţ unitar (cu TVA)]]</f>
        <v>785.7</v>
      </c>
      <c r="M105" s="50" t="s">
        <v>396</v>
      </c>
      <c r="N105" s="50" t="s">
        <v>395</v>
      </c>
      <c r="O105" s="50"/>
      <c r="P105" s="50"/>
    </row>
    <row r="106" spans="2:16" ht="15" customHeight="1" x14ac:dyDescent="0.25">
      <c r="B106" s="50"/>
      <c r="C106" s="50"/>
      <c r="D106" s="51">
        <v>5.2</v>
      </c>
      <c r="E106" s="50" t="s">
        <v>348</v>
      </c>
      <c r="F106" s="50">
        <v>38</v>
      </c>
      <c r="G106" s="50">
        <f>Таблица7[[#This Row],[Cantitatea solicitată]]*Таблица7[[#This Row],[Preţ unitar (cu TVA)]]</f>
        <v>398.08800000000002</v>
      </c>
      <c r="H106" s="50">
        <v>9.6999999999999993</v>
      </c>
      <c r="I106" s="50">
        <v>10.476000000000001</v>
      </c>
      <c r="J106" s="50">
        <v>38</v>
      </c>
      <c r="K106" s="50">
        <f>Таблица7[[#This Row],[Cantitatea real contractată]]*Таблица7[[#This Row],[Preţ unitar (fără TVA)]]</f>
        <v>368.59999999999997</v>
      </c>
      <c r="L106" s="50">
        <f>Таблица7[[#This Row],[Cantitatea real contractată]]*Таблица7[[#This Row],[Preţ unitar (cu TVA)]]</f>
        <v>398.08800000000002</v>
      </c>
      <c r="M106" s="50" t="s">
        <v>396</v>
      </c>
      <c r="N106" s="50" t="s">
        <v>398</v>
      </c>
      <c r="O106" s="50"/>
      <c r="P106" s="50"/>
    </row>
    <row r="107" spans="2:16" s="30" customFormat="1" x14ac:dyDescent="0.25">
      <c r="B107" s="50" t="s">
        <v>1317</v>
      </c>
      <c r="C107" s="50" t="s">
        <v>758</v>
      </c>
      <c r="D107" s="51"/>
      <c r="E107" s="50"/>
      <c r="F107" s="50"/>
      <c r="G107" s="50">
        <f>Таблица7[[#This Row],[Cantitatea solicitată]]*Таблица7[[#This Row],[Preţ unitar (cu TVA)]]</f>
        <v>0</v>
      </c>
      <c r="H107" s="50"/>
      <c r="I107" s="50"/>
      <c r="J107" s="50"/>
      <c r="K107" s="53">
        <f>SUM(K108:K108)</f>
        <v>145.5</v>
      </c>
      <c r="L107" s="53">
        <f>SUM(L108:L108)</f>
        <v>157.14000000000001</v>
      </c>
      <c r="M107" s="50"/>
      <c r="N107" s="50"/>
      <c r="O107" s="54">
        <v>44755</v>
      </c>
      <c r="P107" s="50" t="s">
        <v>1334</v>
      </c>
    </row>
    <row r="108" spans="2:16" ht="15" customHeight="1" x14ac:dyDescent="0.25">
      <c r="B108" s="50"/>
      <c r="C108" s="50"/>
      <c r="D108" s="51">
        <v>5.2</v>
      </c>
      <c r="E108" s="50" t="s">
        <v>348</v>
      </c>
      <c r="F108" s="50">
        <v>15</v>
      </c>
      <c r="G108" s="50">
        <f>Таблица7[[#This Row],[Cantitatea solicitată]]*Таблица7[[#This Row],[Preţ unitar (cu TVA)]]</f>
        <v>157.14000000000001</v>
      </c>
      <c r="H108" s="50">
        <v>9.6999999999999993</v>
      </c>
      <c r="I108" s="50">
        <v>10.476000000000001</v>
      </c>
      <c r="J108" s="50">
        <v>15</v>
      </c>
      <c r="K108" s="50">
        <f>Таблица7[[#This Row],[Cantitatea real contractată]]*Таблица7[[#This Row],[Preţ unitar (fără TVA)]]</f>
        <v>145.5</v>
      </c>
      <c r="L108" s="50">
        <f>Таблица7[[#This Row],[Cantitatea real contractată]]*Таблица7[[#This Row],[Preţ unitar (cu TVA)]]</f>
        <v>157.14000000000001</v>
      </c>
      <c r="M108" s="50" t="s">
        <v>396</v>
      </c>
      <c r="N108" s="50" t="s">
        <v>398</v>
      </c>
      <c r="O108" s="50"/>
      <c r="P108" s="50"/>
    </row>
    <row r="109" spans="2:16" s="30" customFormat="1" x14ac:dyDescent="0.25">
      <c r="B109" s="50" t="s">
        <v>1318</v>
      </c>
      <c r="C109" s="50" t="s">
        <v>759</v>
      </c>
      <c r="D109" s="51"/>
      <c r="E109" s="50"/>
      <c r="F109" s="50"/>
      <c r="G109" s="50">
        <f>Таблица7[[#This Row],[Cantitatea solicitată]]*Таблица7[[#This Row],[Preţ unitar (cu TVA)]]</f>
        <v>0</v>
      </c>
      <c r="H109" s="50"/>
      <c r="I109" s="50"/>
      <c r="J109" s="50"/>
      <c r="K109" s="53">
        <f>SUM(K110:K113)</f>
        <v>2260.1</v>
      </c>
      <c r="L109" s="53">
        <f>SUM(L110:L113)</f>
        <v>2440.9080000000004</v>
      </c>
      <c r="M109" s="50"/>
      <c r="N109" s="50"/>
      <c r="O109" s="54">
        <v>44755</v>
      </c>
      <c r="P109" s="50" t="s">
        <v>1334</v>
      </c>
    </row>
    <row r="110" spans="2:16" ht="15" customHeight="1" x14ac:dyDescent="0.25">
      <c r="B110" s="50"/>
      <c r="C110" s="50"/>
      <c r="D110" s="51">
        <v>4.2</v>
      </c>
      <c r="E110" s="50" t="s">
        <v>347</v>
      </c>
      <c r="F110" s="50">
        <v>75</v>
      </c>
      <c r="G110" s="50">
        <f>Таблица7[[#This Row],[Cantitatea solicitată]]*Таблица7[[#This Row],[Preţ unitar (cu TVA)]]</f>
        <v>785.7</v>
      </c>
      <c r="H110" s="50">
        <v>9.6999999999999993</v>
      </c>
      <c r="I110" s="50">
        <v>10.476000000000001</v>
      </c>
      <c r="J110" s="50">
        <v>75</v>
      </c>
      <c r="K110" s="50">
        <f>Таблица7[[#This Row],[Cantitatea real contractată]]*Таблица7[[#This Row],[Preţ unitar (fără TVA)]]</f>
        <v>727.5</v>
      </c>
      <c r="L110" s="50">
        <f>Таблица7[[#This Row],[Cantitatea real contractată]]*Таблица7[[#This Row],[Preţ unitar (cu TVA)]]</f>
        <v>785.7</v>
      </c>
      <c r="M110" s="50" t="s">
        <v>396</v>
      </c>
      <c r="N110" s="50" t="s">
        <v>395</v>
      </c>
      <c r="O110" s="50"/>
      <c r="P110" s="50"/>
    </row>
    <row r="111" spans="2:16" ht="15" customHeight="1" x14ac:dyDescent="0.25">
      <c r="B111" s="50"/>
      <c r="C111" s="50"/>
      <c r="D111" s="51">
        <v>5.2</v>
      </c>
      <c r="E111" s="50" t="s">
        <v>348</v>
      </c>
      <c r="F111" s="50">
        <v>75</v>
      </c>
      <c r="G111" s="50">
        <f>Таблица7[[#This Row],[Cantitatea solicitată]]*Таблица7[[#This Row],[Preţ unitar (cu TVA)]]</f>
        <v>785.7</v>
      </c>
      <c r="H111" s="50">
        <v>9.6999999999999993</v>
      </c>
      <c r="I111" s="50">
        <v>10.476000000000001</v>
      </c>
      <c r="J111" s="50">
        <v>75</v>
      </c>
      <c r="K111" s="50">
        <f>Таблица7[[#This Row],[Cantitatea real contractată]]*Таблица7[[#This Row],[Preţ unitar (fără TVA)]]</f>
        <v>727.5</v>
      </c>
      <c r="L111" s="50">
        <f>Таблица7[[#This Row],[Cantitatea real contractată]]*Таблица7[[#This Row],[Preţ unitar (cu TVA)]]</f>
        <v>785.7</v>
      </c>
      <c r="M111" s="50" t="s">
        <v>396</v>
      </c>
      <c r="N111" s="50" t="s">
        <v>398</v>
      </c>
      <c r="O111" s="50"/>
      <c r="P111" s="50"/>
    </row>
    <row r="112" spans="2:16" ht="15" customHeight="1" x14ac:dyDescent="0.25">
      <c r="B112" s="50"/>
      <c r="C112" s="50"/>
      <c r="D112" s="51">
        <v>6.2</v>
      </c>
      <c r="E112" s="50" t="s">
        <v>349</v>
      </c>
      <c r="F112" s="50">
        <v>75</v>
      </c>
      <c r="G112" s="50">
        <f>Таблица7[[#This Row],[Cantitatea solicitată]]*Таблица7[[#This Row],[Preţ unitar (cu TVA)]]</f>
        <v>785.7</v>
      </c>
      <c r="H112" s="50">
        <v>9.6999999999999993</v>
      </c>
      <c r="I112" s="50">
        <v>10.476000000000001</v>
      </c>
      <c r="J112" s="50">
        <v>75</v>
      </c>
      <c r="K112" s="50">
        <f>Таблица7[[#This Row],[Cantitatea real contractată]]*Таблица7[[#This Row],[Preţ unitar (fără TVA)]]</f>
        <v>727.5</v>
      </c>
      <c r="L112" s="50">
        <f>Таблица7[[#This Row],[Cantitatea real contractată]]*Таблица7[[#This Row],[Preţ unitar (cu TVA)]]</f>
        <v>785.7</v>
      </c>
      <c r="M112" s="50" t="s">
        <v>396</v>
      </c>
      <c r="N112" s="50" t="s">
        <v>399</v>
      </c>
      <c r="O112" s="50"/>
      <c r="P112" s="50"/>
    </row>
    <row r="113" spans="2:16" ht="15" customHeight="1" x14ac:dyDescent="0.25">
      <c r="B113" s="50"/>
      <c r="C113" s="50"/>
      <c r="D113" s="51">
        <v>8.1999999999999993</v>
      </c>
      <c r="E113" s="50" t="s">
        <v>351</v>
      </c>
      <c r="F113" s="50">
        <v>8</v>
      </c>
      <c r="G113" s="50">
        <f>Таблица7[[#This Row],[Cantitatea solicitată]]*Таблица7[[#This Row],[Preţ unitar (cu TVA)]]</f>
        <v>83.808000000000007</v>
      </c>
      <c r="H113" s="50">
        <v>9.6999999999999993</v>
      </c>
      <c r="I113" s="50">
        <v>10.476000000000001</v>
      </c>
      <c r="J113" s="50">
        <v>8</v>
      </c>
      <c r="K113" s="50">
        <f>Таблица7[[#This Row],[Cantitatea real contractată]]*Таблица7[[#This Row],[Preţ unitar (fără TVA)]]</f>
        <v>77.599999999999994</v>
      </c>
      <c r="L113" s="50">
        <f>Таблица7[[#This Row],[Cantitatea real contractată]]*Таблица7[[#This Row],[Preţ unitar (cu TVA)]]</f>
        <v>83.808000000000007</v>
      </c>
      <c r="M113" s="50" t="s">
        <v>396</v>
      </c>
      <c r="N113" s="50" t="s">
        <v>401</v>
      </c>
      <c r="O113" s="50"/>
      <c r="P113" s="50"/>
    </row>
    <row r="114" spans="2:16" s="30" customFormat="1" x14ac:dyDescent="0.25">
      <c r="B114" s="50" t="s">
        <v>1319</v>
      </c>
      <c r="C114" s="50" t="s">
        <v>760</v>
      </c>
      <c r="D114" s="51"/>
      <c r="E114" s="50"/>
      <c r="F114" s="50"/>
      <c r="G114" s="50">
        <f>Таблица7[[#This Row],[Cantitatea solicitată]]*Таблица7[[#This Row],[Preţ unitar (cu TVA)]]</f>
        <v>0</v>
      </c>
      <c r="H114" s="50"/>
      <c r="I114" s="50"/>
      <c r="J114" s="50"/>
      <c r="K114" s="53">
        <f>SUM(K115:K119)</f>
        <v>795.39999999999986</v>
      </c>
      <c r="L114" s="53">
        <f>SUM(L115:L119)</f>
        <v>859.03200000000004</v>
      </c>
      <c r="M114" s="50"/>
      <c r="N114" s="50"/>
      <c r="O114" s="54">
        <v>44755</v>
      </c>
      <c r="P114" s="50" t="s">
        <v>1334</v>
      </c>
    </row>
    <row r="115" spans="2:16" ht="15" customHeight="1" x14ac:dyDescent="0.25">
      <c r="B115" s="50"/>
      <c r="C115" s="50"/>
      <c r="D115" s="51">
        <v>4.2</v>
      </c>
      <c r="E115" s="50" t="s">
        <v>347</v>
      </c>
      <c r="F115" s="50">
        <v>38</v>
      </c>
      <c r="G115" s="50">
        <f>Таблица7[[#This Row],[Cantitatea solicitată]]*Таблица7[[#This Row],[Preţ unitar (cu TVA)]]</f>
        <v>398.08800000000002</v>
      </c>
      <c r="H115" s="50">
        <v>9.6999999999999993</v>
      </c>
      <c r="I115" s="50">
        <v>10.476000000000001</v>
      </c>
      <c r="J115" s="50">
        <v>38</v>
      </c>
      <c r="K115" s="50">
        <f>Таблица7[[#This Row],[Cantitatea real contractată]]*Таблица7[[#This Row],[Preţ unitar (fără TVA)]]</f>
        <v>368.59999999999997</v>
      </c>
      <c r="L115" s="50">
        <f>Таблица7[[#This Row],[Cantitatea real contractată]]*Таблица7[[#This Row],[Preţ unitar (cu TVA)]]</f>
        <v>398.08800000000002</v>
      </c>
      <c r="M115" s="50" t="s">
        <v>396</v>
      </c>
      <c r="N115" s="50" t="s">
        <v>395</v>
      </c>
      <c r="O115" s="50"/>
      <c r="P115" s="50"/>
    </row>
    <row r="116" spans="2:16" ht="15" customHeight="1" x14ac:dyDescent="0.25">
      <c r="B116" s="50"/>
      <c r="C116" s="50"/>
      <c r="D116" s="51">
        <v>5.2</v>
      </c>
      <c r="E116" s="50" t="s">
        <v>348</v>
      </c>
      <c r="F116" s="50">
        <v>7</v>
      </c>
      <c r="G116" s="50">
        <f>Таблица7[[#This Row],[Cantitatea solicitată]]*Таблица7[[#This Row],[Preţ unitar (cu TVA)]]</f>
        <v>73.332000000000008</v>
      </c>
      <c r="H116" s="50">
        <v>9.6999999999999993</v>
      </c>
      <c r="I116" s="50">
        <v>10.476000000000001</v>
      </c>
      <c r="J116" s="50">
        <v>7</v>
      </c>
      <c r="K116" s="50">
        <f>Таблица7[[#This Row],[Cantitatea real contractată]]*Таблица7[[#This Row],[Preţ unitar (fără TVA)]]</f>
        <v>67.899999999999991</v>
      </c>
      <c r="L116" s="50">
        <f>Таблица7[[#This Row],[Cantitatea real contractată]]*Таблица7[[#This Row],[Preţ unitar (cu TVA)]]</f>
        <v>73.332000000000008</v>
      </c>
      <c r="M116" s="50" t="s">
        <v>396</v>
      </c>
      <c r="N116" s="50" t="s">
        <v>398</v>
      </c>
      <c r="O116" s="50"/>
      <c r="P116" s="50"/>
    </row>
    <row r="117" spans="2:16" ht="15" customHeight="1" x14ac:dyDescent="0.25">
      <c r="B117" s="50"/>
      <c r="C117" s="50"/>
      <c r="D117" s="51">
        <v>6.2</v>
      </c>
      <c r="E117" s="50" t="s">
        <v>349</v>
      </c>
      <c r="F117" s="50">
        <v>22</v>
      </c>
      <c r="G117" s="50">
        <f>Таблица7[[#This Row],[Cantitatea solicitată]]*Таблица7[[#This Row],[Preţ unitar (cu TVA)]]</f>
        <v>230.47200000000001</v>
      </c>
      <c r="H117" s="50">
        <v>9.6999999999999993</v>
      </c>
      <c r="I117" s="50">
        <v>10.476000000000001</v>
      </c>
      <c r="J117" s="50">
        <v>22</v>
      </c>
      <c r="K117" s="50">
        <f>Таблица7[[#This Row],[Cantitatea real contractată]]*Таблица7[[#This Row],[Preţ unitar (fără TVA)]]</f>
        <v>213.39999999999998</v>
      </c>
      <c r="L117" s="50">
        <f>Таблица7[[#This Row],[Cantitatea real contractată]]*Таблица7[[#This Row],[Preţ unitar (cu TVA)]]</f>
        <v>230.47200000000001</v>
      </c>
      <c r="M117" s="50" t="s">
        <v>396</v>
      </c>
      <c r="N117" s="50" t="s">
        <v>399</v>
      </c>
      <c r="O117" s="50"/>
      <c r="P117" s="50"/>
    </row>
    <row r="118" spans="2:16" ht="15" customHeight="1" x14ac:dyDescent="0.25">
      <c r="B118" s="50"/>
      <c r="C118" s="50"/>
      <c r="D118" s="51">
        <v>7.2</v>
      </c>
      <c r="E118" s="50" t="s">
        <v>350</v>
      </c>
      <c r="F118" s="50">
        <v>7</v>
      </c>
      <c r="G118" s="50">
        <f>Таблица7[[#This Row],[Cantitatea solicitată]]*Таблица7[[#This Row],[Preţ unitar (cu TVA)]]</f>
        <v>73.332000000000008</v>
      </c>
      <c r="H118" s="50">
        <v>9.6999999999999993</v>
      </c>
      <c r="I118" s="50">
        <v>10.476000000000001</v>
      </c>
      <c r="J118" s="50">
        <v>7</v>
      </c>
      <c r="K118" s="50">
        <f>Таблица7[[#This Row],[Cantitatea real contractată]]*Таблица7[[#This Row],[Preţ unitar (fără TVA)]]</f>
        <v>67.899999999999991</v>
      </c>
      <c r="L118" s="50">
        <f>Таблица7[[#This Row],[Cantitatea real contractată]]*Таблица7[[#This Row],[Preţ unitar (cu TVA)]]</f>
        <v>73.332000000000008</v>
      </c>
      <c r="M118" s="50" t="s">
        <v>396</v>
      </c>
      <c r="N118" s="50" t="s">
        <v>400</v>
      </c>
      <c r="O118" s="50"/>
      <c r="P118" s="50"/>
    </row>
    <row r="119" spans="2:16" ht="15" customHeight="1" x14ac:dyDescent="0.25">
      <c r="B119" s="50"/>
      <c r="C119" s="50"/>
      <c r="D119" s="51">
        <v>8.1999999999999993</v>
      </c>
      <c r="E119" s="50" t="s">
        <v>351</v>
      </c>
      <c r="F119" s="50">
        <v>8</v>
      </c>
      <c r="G119" s="50">
        <f>Таблица7[[#This Row],[Cantitatea solicitată]]*Таблица7[[#This Row],[Preţ unitar (cu TVA)]]</f>
        <v>83.808000000000007</v>
      </c>
      <c r="H119" s="50">
        <v>9.6999999999999993</v>
      </c>
      <c r="I119" s="50">
        <v>10.476000000000001</v>
      </c>
      <c r="J119" s="50">
        <v>8</v>
      </c>
      <c r="K119" s="50">
        <f>Таблица7[[#This Row],[Cantitatea real contractată]]*Таблица7[[#This Row],[Preţ unitar (fără TVA)]]</f>
        <v>77.599999999999994</v>
      </c>
      <c r="L119" s="50">
        <f>Таблица7[[#This Row],[Cantitatea real contractată]]*Таблица7[[#This Row],[Preţ unitar (cu TVA)]]</f>
        <v>83.808000000000007</v>
      </c>
      <c r="M119" s="50" t="s">
        <v>396</v>
      </c>
      <c r="N119" s="50" t="s">
        <v>401</v>
      </c>
      <c r="O119" s="50"/>
      <c r="P119" s="50"/>
    </row>
    <row r="120" spans="2:16" s="30" customFormat="1" x14ac:dyDescent="0.25">
      <c r="B120" s="50" t="s">
        <v>1320</v>
      </c>
      <c r="C120" s="50" t="s">
        <v>761</v>
      </c>
      <c r="D120" s="51"/>
      <c r="E120" s="50"/>
      <c r="F120" s="50"/>
      <c r="G120" s="50">
        <f>Таблица7[[#This Row],[Cantitatea solicitată]]*Таблица7[[#This Row],[Preţ unitar (cu TVA)]]</f>
        <v>0</v>
      </c>
      <c r="H120" s="50"/>
      <c r="I120" s="50"/>
      <c r="J120" s="50"/>
      <c r="K120" s="53">
        <f>SUM(K121:K123)</f>
        <v>3996.3999999999996</v>
      </c>
      <c r="L120" s="53">
        <f>SUM(L121:L123)</f>
        <v>4316.112000000001</v>
      </c>
      <c r="M120" s="50"/>
      <c r="N120" s="50"/>
      <c r="O120" s="54">
        <v>44755</v>
      </c>
      <c r="P120" s="50" t="s">
        <v>1334</v>
      </c>
    </row>
    <row r="121" spans="2:16" ht="15" customHeight="1" x14ac:dyDescent="0.25">
      <c r="B121" s="50"/>
      <c r="C121" s="50"/>
      <c r="D121" s="51">
        <v>4.2</v>
      </c>
      <c r="E121" s="50" t="s">
        <v>347</v>
      </c>
      <c r="F121" s="50">
        <v>112</v>
      </c>
      <c r="G121" s="50">
        <f>Таблица7[[#This Row],[Cantitatea solicitată]]*Таблица7[[#This Row],[Preţ unitar (cu TVA)]]</f>
        <v>1173.3120000000001</v>
      </c>
      <c r="H121" s="50">
        <v>9.6999999999999993</v>
      </c>
      <c r="I121" s="50">
        <v>10.476000000000001</v>
      </c>
      <c r="J121" s="50">
        <v>112</v>
      </c>
      <c r="K121" s="50">
        <f>Таблица7[[#This Row],[Cantitatea real contractată]]*Таблица7[[#This Row],[Preţ unitar (fără TVA)]]</f>
        <v>1086.3999999999999</v>
      </c>
      <c r="L121" s="50">
        <f>Таблица7[[#This Row],[Cantitatea real contractată]]*Таблица7[[#This Row],[Preţ unitar (cu TVA)]]</f>
        <v>1173.3120000000001</v>
      </c>
      <c r="M121" s="50" t="s">
        <v>396</v>
      </c>
      <c r="N121" s="50" t="s">
        <v>395</v>
      </c>
      <c r="O121" s="50"/>
      <c r="P121" s="50"/>
    </row>
    <row r="122" spans="2:16" ht="15" customHeight="1" x14ac:dyDescent="0.25">
      <c r="B122" s="50"/>
      <c r="C122" s="50"/>
      <c r="D122" s="51">
        <v>5.2</v>
      </c>
      <c r="E122" s="50" t="s">
        <v>348</v>
      </c>
      <c r="F122" s="50">
        <v>75</v>
      </c>
      <c r="G122" s="50">
        <f>Таблица7[[#This Row],[Cantitatea solicitată]]*Таблица7[[#This Row],[Preţ unitar (cu TVA)]]</f>
        <v>785.7</v>
      </c>
      <c r="H122" s="50">
        <v>9.6999999999999993</v>
      </c>
      <c r="I122" s="50">
        <v>10.476000000000001</v>
      </c>
      <c r="J122" s="50">
        <v>75</v>
      </c>
      <c r="K122" s="50">
        <f>Таблица7[[#This Row],[Cantitatea real contractată]]*Таблица7[[#This Row],[Preţ unitar (fără TVA)]]</f>
        <v>727.5</v>
      </c>
      <c r="L122" s="50">
        <f>Таблица7[[#This Row],[Cantitatea real contractată]]*Таблица7[[#This Row],[Preţ unitar (cu TVA)]]</f>
        <v>785.7</v>
      </c>
      <c r="M122" s="50" t="s">
        <v>396</v>
      </c>
      <c r="N122" s="50" t="s">
        <v>398</v>
      </c>
      <c r="O122" s="50"/>
      <c r="P122" s="50"/>
    </row>
    <row r="123" spans="2:16" ht="15" customHeight="1" x14ac:dyDescent="0.25">
      <c r="B123" s="50"/>
      <c r="C123" s="50"/>
      <c r="D123" s="51">
        <v>6.2</v>
      </c>
      <c r="E123" s="50" t="s">
        <v>349</v>
      </c>
      <c r="F123" s="50">
        <v>225</v>
      </c>
      <c r="G123" s="50">
        <f>Таблица7[[#This Row],[Cantitatea solicitată]]*Таблица7[[#This Row],[Preţ unitar (cu TVA)]]</f>
        <v>2357.1000000000004</v>
      </c>
      <c r="H123" s="50">
        <v>9.6999999999999993</v>
      </c>
      <c r="I123" s="50">
        <v>10.476000000000001</v>
      </c>
      <c r="J123" s="50">
        <v>225</v>
      </c>
      <c r="K123" s="50">
        <f>Таблица7[[#This Row],[Cantitatea real contractată]]*Таблица7[[#This Row],[Preţ unitar (fără TVA)]]</f>
        <v>2182.5</v>
      </c>
      <c r="L123" s="50">
        <f>Таблица7[[#This Row],[Cantitatea real contractată]]*Таблица7[[#This Row],[Preţ unitar (cu TVA)]]</f>
        <v>2357.1000000000004</v>
      </c>
      <c r="M123" s="50" t="s">
        <v>396</v>
      </c>
      <c r="N123" s="50" t="s">
        <v>399</v>
      </c>
      <c r="O123" s="50"/>
      <c r="P123" s="50"/>
    </row>
    <row r="124" spans="2:16" s="30" customFormat="1" x14ac:dyDescent="0.25">
      <c r="B124" s="50" t="s">
        <v>1321</v>
      </c>
      <c r="C124" s="50" t="s">
        <v>766</v>
      </c>
      <c r="D124" s="51"/>
      <c r="E124" s="50"/>
      <c r="F124" s="50"/>
      <c r="G124" s="50">
        <f>Таблица7[[#This Row],[Cantitatea solicitată]]*Таблица7[[#This Row],[Preţ unitar (cu TVA)]]</f>
        <v>0</v>
      </c>
      <c r="H124" s="50"/>
      <c r="I124" s="50"/>
      <c r="J124" s="50"/>
      <c r="K124" s="53">
        <f>SUM(K125:K125)</f>
        <v>436.49999999999994</v>
      </c>
      <c r="L124" s="53">
        <f>SUM(L125:L125)</f>
        <v>471.42</v>
      </c>
      <c r="M124" s="50"/>
      <c r="N124" s="50"/>
      <c r="O124" s="54">
        <v>44755</v>
      </c>
      <c r="P124" s="50" t="s">
        <v>1334</v>
      </c>
    </row>
    <row r="125" spans="2:16" ht="15" customHeight="1" x14ac:dyDescent="0.25">
      <c r="B125" s="50"/>
      <c r="C125" s="50"/>
      <c r="D125" s="51">
        <v>4.2</v>
      </c>
      <c r="E125" s="50" t="s">
        <v>347</v>
      </c>
      <c r="F125" s="50">
        <v>45</v>
      </c>
      <c r="G125" s="50">
        <f>Таблица7[[#This Row],[Cantitatea solicitată]]*Таблица7[[#This Row],[Preţ unitar (cu TVA)]]</f>
        <v>471.42</v>
      </c>
      <c r="H125" s="50">
        <v>9.6999999999999993</v>
      </c>
      <c r="I125" s="50">
        <v>10.476000000000001</v>
      </c>
      <c r="J125" s="50">
        <v>45</v>
      </c>
      <c r="K125" s="50">
        <f>Таблица7[[#This Row],[Cantitatea real contractată]]*Таблица7[[#This Row],[Preţ unitar (fără TVA)]]</f>
        <v>436.49999999999994</v>
      </c>
      <c r="L125" s="50">
        <f>Таблица7[[#This Row],[Cantitatea real contractată]]*Таблица7[[#This Row],[Preţ unitar (cu TVA)]]</f>
        <v>471.42</v>
      </c>
      <c r="M125" s="50" t="s">
        <v>396</v>
      </c>
      <c r="N125" s="50" t="s">
        <v>395</v>
      </c>
      <c r="O125" s="50"/>
      <c r="P125" s="50"/>
    </row>
    <row r="126" spans="2:16" s="30" customFormat="1" x14ac:dyDescent="0.25">
      <c r="B126" s="50" t="s">
        <v>1322</v>
      </c>
      <c r="C126" s="50" t="s">
        <v>767</v>
      </c>
      <c r="D126" s="51"/>
      <c r="E126" s="50"/>
      <c r="F126" s="50"/>
      <c r="G126" s="50">
        <f>Таблица7[[#This Row],[Cantitatea solicitată]]*Таблица7[[#This Row],[Preţ unitar (cu TVA)]]</f>
        <v>0</v>
      </c>
      <c r="H126" s="50"/>
      <c r="I126" s="50"/>
      <c r="J126" s="50"/>
      <c r="K126" s="53">
        <f>SUM(K127:K127)</f>
        <v>145.5</v>
      </c>
      <c r="L126" s="53">
        <f>SUM(L127:L127)</f>
        <v>157.14000000000001</v>
      </c>
      <c r="M126" s="50"/>
      <c r="N126" s="50"/>
      <c r="O126" s="54">
        <v>44755</v>
      </c>
      <c r="P126" s="50" t="s">
        <v>1334</v>
      </c>
    </row>
    <row r="127" spans="2:16" ht="15" customHeight="1" x14ac:dyDescent="0.25">
      <c r="B127" s="50"/>
      <c r="C127" s="50"/>
      <c r="D127" s="51">
        <v>4.2</v>
      </c>
      <c r="E127" s="50" t="s">
        <v>347</v>
      </c>
      <c r="F127" s="50">
        <v>15</v>
      </c>
      <c r="G127" s="50">
        <f>Таблица7[[#This Row],[Cantitatea solicitată]]*Таблица7[[#This Row],[Preţ unitar (cu TVA)]]</f>
        <v>157.14000000000001</v>
      </c>
      <c r="H127" s="50">
        <v>9.6999999999999993</v>
      </c>
      <c r="I127" s="50">
        <v>10.476000000000001</v>
      </c>
      <c r="J127" s="50">
        <v>15</v>
      </c>
      <c r="K127" s="50">
        <f>Таблица7[[#This Row],[Cantitatea real contractată]]*Таблица7[[#This Row],[Preţ unitar (fără TVA)]]</f>
        <v>145.5</v>
      </c>
      <c r="L127" s="50">
        <f>Таблица7[[#This Row],[Cantitatea real contractată]]*Таблица7[[#This Row],[Preţ unitar (cu TVA)]]</f>
        <v>157.14000000000001</v>
      </c>
      <c r="M127" s="50" t="s">
        <v>396</v>
      </c>
      <c r="N127" s="50" t="s">
        <v>395</v>
      </c>
      <c r="O127" s="54"/>
      <c r="P127" s="50"/>
    </row>
    <row r="130" spans="2:7" x14ac:dyDescent="0.25">
      <c r="B130" s="30"/>
      <c r="C130" s="29" t="s">
        <v>1341</v>
      </c>
    </row>
    <row r="131" spans="2:7" x14ac:dyDescent="0.25">
      <c r="B131" s="35"/>
      <c r="C131" s="35"/>
      <c r="D131" s="86"/>
      <c r="E131" s="35"/>
      <c r="F131" s="35"/>
      <c r="G131" s="35"/>
    </row>
    <row r="132" spans="2:7" x14ac:dyDescent="0.25">
      <c r="B132" s="35"/>
      <c r="C132" s="35"/>
      <c r="D132" s="86"/>
      <c r="E132" s="35"/>
      <c r="F132" s="35"/>
      <c r="G132" s="35"/>
    </row>
    <row r="133" spans="2:7" x14ac:dyDescent="0.25">
      <c r="B133" s="35"/>
      <c r="C133" s="36"/>
      <c r="D133" s="86"/>
      <c r="E133" s="35"/>
      <c r="F133" s="35"/>
      <c r="G133" s="35"/>
    </row>
    <row r="134" spans="2:7" x14ac:dyDescent="0.25">
      <c r="B134" s="35"/>
      <c r="C134" s="36"/>
      <c r="D134" s="86"/>
      <c r="E134" s="35"/>
      <c r="F134" s="35"/>
      <c r="G134" s="35"/>
    </row>
    <row r="135" spans="2:7" x14ac:dyDescent="0.25">
      <c r="B135" s="35"/>
      <c r="C135" s="36"/>
      <c r="D135" s="86"/>
      <c r="E135" s="35"/>
      <c r="F135" s="35"/>
      <c r="G135" s="35"/>
    </row>
    <row r="136" spans="2:7" x14ac:dyDescent="0.25">
      <c r="B136" s="35"/>
      <c r="C136" s="36"/>
      <c r="D136" s="86"/>
      <c r="E136" s="35"/>
      <c r="F136" s="35"/>
      <c r="G136" s="35"/>
    </row>
    <row r="137" spans="2:7" x14ac:dyDescent="0.25">
      <c r="B137" s="35"/>
      <c r="C137" s="36"/>
      <c r="D137" s="86"/>
      <c r="E137" s="35"/>
      <c r="F137" s="35"/>
      <c r="G137" s="35"/>
    </row>
    <row r="138" spans="2:7" x14ac:dyDescent="0.25">
      <c r="B138" s="35"/>
      <c r="C138" s="36"/>
      <c r="D138" s="86"/>
      <c r="E138" s="35"/>
      <c r="F138" s="35"/>
      <c r="G138" s="35"/>
    </row>
    <row r="139" spans="2:7" x14ac:dyDescent="0.25">
      <c r="B139" s="35"/>
      <c r="C139" s="36"/>
      <c r="D139" s="86"/>
      <c r="E139" s="35"/>
      <c r="F139" s="35"/>
      <c r="G139" s="35"/>
    </row>
    <row r="140" spans="2:7" x14ac:dyDescent="0.25">
      <c r="B140" s="35"/>
      <c r="C140" s="36"/>
      <c r="D140" s="86"/>
      <c r="E140" s="35"/>
      <c r="F140" s="35"/>
      <c r="G140" s="35"/>
    </row>
    <row r="141" spans="2:7" x14ac:dyDescent="0.25">
      <c r="B141" s="35"/>
      <c r="C141" s="36"/>
      <c r="D141" s="86"/>
      <c r="E141" s="35"/>
      <c r="F141" s="35"/>
      <c r="G141" s="35"/>
    </row>
    <row r="142" spans="2:7" x14ac:dyDescent="0.25">
      <c r="B142" s="35"/>
      <c r="C142" s="36"/>
      <c r="D142" s="86"/>
      <c r="E142" s="35"/>
      <c r="F142" s="35"/>
      <c r="G142" s="35"/>
    </row>
    <row r="143" spans="2:7" x14ac:dyDescent="0.25">
      <c r="B143" s="35"/>
      <c r="C143" s="36"/>
      <c r="D143" s="86"/>
      <c r="E143" s="35"/>
      <c r="F143" s="35"/>
      <c r="G143" s="35"/>
    </row>
    <row r="144" spans="2:7" x14ac:dyDescent="0.25">
      <c r="B144" s="35"/>
      <c r="C144" s="36"/>
      <c r="D144" s="86"/>
      <c r="E144" s="35"/>
      <c r="F144" s="35"/>
      <c r="G144" s="35"/>
    </row>
    <row r="145" spans="2:7" x14ac:dyDescent="0.25">
      <c r="B145" s="35"/>
      <c r="C145" s="36"/>
      <c r="D145" s="86"/>
      <c r="E145" s="35"/>
      <c r="F145" s="35"/>
      <c r="G145" s="35"/>
    </row>
    <row r="146" spans="2:7" x14ac:dyDescent="0.25">
      <c r="B146" s="35"/>
      <c r="C146" s="36"/>
      <c r="D146" s="86"/>
      <c r="E146" s="35"/>
      <c r="F146" s="35"/>
      <c r="G146" s="35"/>
    </row>
    <row r="147" spans="2:7" x14ac:dyDescent="0.25">
      <c r="B147" s="35"/>
      <c r="C147" s="36"/>
      <c r="D147" s="86"/>
      <c r="E147" s="35"/>
      <c r="F147" s="35"/>
      <c r="G147" s="35"/>
    </row>
    <row r="148" spans="2:7" x14ac:dyDescent="0.25">
      <c r="B148" s="35"/>
      <c r="C148" s="36"/>
      <c r="D148" s="86"/>
      <c r="E148" s="35"/>
      <c r="F148" s="35"/>
      <c r="G148" s="35"/>
    </row>
    <row r="149" spans="2:7" x14ac:dyDescent="0.25">
      <c r="B149" s="35"/>
      <c r="C149" s="36"/>
      <c r="D149" s="86"/>
      <c r="E149" s="35"/>
      <c r="F149" s="35"/>
      <c r="G149" s="35"/>
    </row>
    <row r="150" spans="2:7" x14ac:dyDescent="0.25">
      <c r="B150" s="35"/>
      <c r="C150" s="36"/>
      <c r="D150" s="86"/>
      <c r="E150" s="35"/>
      <c r="F150" s="35"/>
      <c r="G150" s="35"/>
    </row>
    <row r="151" spans="2:7" x14ac:dyDescent="0.25">
      <c r="B151" s="35"/>
      <c r="C151" s="36"/>
      <c r="D151" s="86"/>
      <c r="E151" s="35"/>
      <c r="F151" s="35"/>
      <c r="G151" s="35"/>
    </row>
    <row r="152" spans="2:7" x14ac:dyDescent="0.25">
      <c r="B152" s="35"/>
      <c r="C152" s="36"/>
      <c r="D152" s="86"/>
      <c r="E152" s="35"/>
      <c r="F152" s="35"/>
      <c r="G152" s="35"/>
    </row>
    <row r="153" spans="2:7" x14ac:dyDescent="0.25">
      <c r="B153" s="35"/>
      <c r="C153" s="36"/>
      <c r="D153" s="86"/>
      <c r="E153" s="35"/>
      <c r="F153" s="35"/>
      <c r="G153" s="35"/>
    </row>
    <row r="154" spans="2:7" x14ac:dyDescent="0.25">
      <c r="B154" s="35"/>
      <c r="C154" s="36"/>
      <c r="D154" s="86"/>
      <c r="E154" s="35"/>
      <c r="F154" s="35"/>
      <c r="G154" s="35"/>
    </row>
    <row r="155" spans="2:7" x14ac:dyDescent="0.25">
      <c r="B155" s="35"/>
      <c r="C155" s="36"/>
      <c r="D155" s="86"/>
      <c r="E155" s="35"/>
      <c r="F155" s="35"/>
      <c r="G155" s="35"/>
    </row>
    <row r="156" spans="2:7" x14ac:dyDescent="0.25">
      <c r="B156" s="35"/>
      <c r="C156" s="36"/>
      <c r="D156" s="86"/>
      <c r="E156" s="35"/>
      <c r="F156" s="35"/>
      <c r="G156" s="35"/>
    </row>
    <row r="157" spans="2:7" x14ac:dyDescent="0.25">
      <c r="B157" s="35"/>
      <c r="C157" s="36"/>
      <c r="D157" s="86"/>
      <c r="E157" s="35"/>
      <c r="F157" s="35"/>
      <c r="G157" s="35"/>
    </row>
    <row r="158" spans="2:7" x14ac:dyDescent="0.25">
      <c r="B158" s="35"/>
      <c r="C158" s="36"/>
      <c r="D158" s="86"/>
      <c r="E158" s="35"/>
      <c r="F158" s="35"/>
      <c r="G158" s="35"/>
    </row>
    <row r="159" spans="2:7" x14ac:dyDescent="0.25">
      <c r="B159" s="35"/>
      <c r="C159" s="36"/>
      <c r="D159" s="86"/>
      <c r="E159" s="35"/>
      <c r="F159" s="35"/>
      <c r="G159" s="35"/>
    </row>
    <row r="160" spans="2:7" x14ac:dyDescent="0.25">
      <c r="B160" s="35"/>
      <c r="C160" s="36"/>
      <c r="D160" s="86"/>
      <c r="E160" s="35"/>
      <c r="F160" s="35"/>
      <c r="G160" s="35"/>
    </row>
    <row r="161" spans="2:7" x14ac:dyDescent="0.25">
      <c r="B161" s="35"/>
      <c r="C161" s="36"/>
      <c r="D161" s="86"/>
      <c r="E161" s="35"/>
      <c r="F161" s="35"/>
      <c r="G161" s="35"/>
    </row>
    <row r="162" spans="2:7" x14ac:dyDescent="0.25">
      <c r="B162" s="35"/>
      <c r="C162" s="36"/>
      <c r="D162" s="86"/>
      <c r="E162" s="35"/>
      <c r="F162" s="35"/>
      <c r="G162" s="35"/>
    </row>
    <row r="163" spans="2:7" x14ac:dyDescent="0.25">
      <c r="B163" s="35"/>
      <c r="C163" s="36"/>
      <c r="D163" s="86"/>
      <c r="E163" s="35"/>
      <c r="F163" s="35"/>
      <c r="G163" s="35"/>
    </row>
    <row r="164" spans="2:7" x14ac:dyDescent="0.25">
      <c r="B164" s="35"/>
      <c r="C164" s="36"/>
      <c r="D164" s="86"/>
      <c r="E164" s="35"/>
      <c r="F164" s="35"/>
      <c r="G164" s="35"/>
    </row>
    <row r="165" spans="2:7" x14ac:dyDescent="0.25">
      <c r="B165" s="35"/>
      <c r="C165" s="36"/>
      <c r="D165" s="86"/>
      <c r="E165" s="35"/>
      <c r="F165" s="35"/>
      <c r="G165" s="35"/>
    </row>
    <row r="166" spans="2:7" x14ac:dyDescent="0.25">
      <c r="B166" s="35"/>
      <c r="C166" s="36"/>
      <c r="D166" s="86"/>
      <c r="E166" s="35"/>
      <c r="F166" s="35"/>
      <c r="G166" s="35"/>
    </row>
    <row r="167" spans="2:7" x14ac:dyDescent="0.25">
      <c r="B167" s="35"/>
      <c r="C167" s="36"/>
      <c r="D167" s="86"/>
      <c r="E167" s="35"/>
      <c r="F167" s="35"/>
      <c r="G167" s="35"/>
    </row>
    <row r="168" spans="2:7" x14ac:dyDescent="0.25">
      <c r="B168" s="35"/>
      <c r="C168" s="36"/>
      <c r="D168" s="86"/>
      <c r="E168" s="35"/>
      <c r="F168" s="35"/>
      <c r="G168" s="35"/>
    </row>
    <row r="169" spans="2:7" x14ac:dyDescent="0.25">
      <c r="B169" s="35"/>
      <c r="C169" s="91"/>
      <c r="D169" s="86"/>
      <c r="E169" s="35"/>
      <c r="F169" s="35"/>
      <c r="G169" s="35"/>
    </row>
    <row r="170" spans="2:7" x14ac:dyDescent="0.25">
      <c r="B170" s="35"/>
      <c r="C170" s="35"/>
      <c r="D170" s="86"/>
      <c r="E170" s="35"/>
      <c r="F170" s="35"/>
      <c r="G170" s="35"/>
    </row>
    <row r="171" spans="2:7" x14ac:dyDescent="0.25">
      <c r="B171" s="35"/>
      <c r="C171" s="35"/>
      <c r="D171" s="86"/>
      <c r="E171" s="35"/>
      <c r="F171" s="35"/>
      <c r="G171" s="3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W90"/>
  <sheetViews>
    <sheetView zoomScale="70" zoomScaleNormal="70" workbookViewId="0">
      <pane xSplit="2" ySplit="1" topLeftCell="MD32" activePane="bottomRight" state="frozen"/>
      <selection pane="topRight" activeCell="C1" sqref="C1"/>
      <selection pane="bottomLeft" activeCell="A2" sqref="A2"/>
      <selection pane="bottomRight" activeCell="B39" sqref="B39"/>
    </sheetView>
  </sheetViews>
  <sheetFormatPr defaultColWidth="9.140625" defaultRowHeight="24.95" customHeight="1" x14ac:dyDescent="0.25"/>
  <cols>
    <col min="1" max="1" width="10" style="15" bestFit="1" customWidth="1"/>
    <col min="2" max="2" width="31.85546875" style="2" customWidth="1"/>
    <col min="3" max="3" width="37" style="3" customWidth="1"/>
    <col min="4" max="4" width="24.7109375" style="3" customWidth="1"/>
    <col min="5" max="5" width="15.7109375" style="3" customWidth="1"/>
    <col min="6" max="6" width="15.85546875" style="3" customWidth="1"/>
    <col min="7" max="7" width="14.140625" style="3" customWidth="1"/>
    <col min="8" max="8" width="15.140625" style="3" customWidth="1"/>
    <col min="9" max="9" width="14.7109375" style="3" customWidth="1"/>
    <col min="10" max="10" width="13.42578125" style="3" customWidth="1"/>
    <col min="11" max="11" width="22.85546875" style="3" customWidth="1"/>
    <col min="12" max="12" width="43.28515625" style="3" customWidth="1"/>
    <col min="13" max="13" width="29.140625" style="3" customWidth="1"/>
    <col min="14" max="14" width="25.28515625" style="3" customWidth="1"/>
    <col min="15" max="15" width="31.5703125" style="3" customWidth="1"/>
    <col min="16" max="16" width="36.28515625" style="3" customWidth="1"/>
    <col min="17" max="17" width="19.140625" style="3" customWidth="1"/>
    <col min="18" max="18" width="37" style="3" customWidth="1"/>
    <col min="19" max="19" width="40" style="3" customWidth="1"/>
    <col min="20" max="20" width="48.140625" style="3" customWidth="1"/>
    <col min="21" max="21" width="21.42578125" style="3" customWidth="1"/>
    <col min="22" max="22" width="12.42578125" style="3" customWidth="1"/>
    <col min="23" max="23" width="14.7109375" style="3" customWidth="1"/>
    <col min="24" max="24" width="14.85546875" style="3" customWidth="1"/>
    <col min="25" max="25" width="23.85546875" style="3" customWidth="1"/>
    <col min="26" max="26" width="15.85546875" style="3" customWidth="1"/>
    <col min="27" max="27" width="30" style="3" customWidth="1"/>
    <col min="28" max="28" width="31.28515625" style="3" customWidth="1"/>
    <col min="29" max="29" width="12" style="3" customWidth="1"/>
    <col min="30" max="30" width="12.42578125" style="3" bestFit="1" customWidth="1"/>
    <col min="31" max="31" width="21.5703125" style="3" customWidth="1"/>
    <col min="32" max="32" width="20.140625" style="3" customWidth="1"/>
    <col min="33" max="33" width="18.42578125" style="3" customWidth="1"/>
    <col min="34" max="34" width="20.140625" style="3" customWidth="1"/>
    <col min="35" max="35" width="54.42578125" style="3" customWidth="1"/>
    <col min="36" max="36" width="15.140625" style="3" customWidth="1"/>
    <col min="37" max="37" width="28" style="3" customWidth="1"/>
    <col min="38" max="38" width="30.140625" style="3" customWidth="1"/>
    <col min="39" max="39" width="20.140625" style="3" customWidth="1"/>
    <col min="40" max="40" width="21.28515625" style="3" customWidth="1"/>
    <col min="41" max="41" width="27.5703125" style="3" customWidth="1"/>
    <col min="42" max="42" width="19.140625" style="3" customWidth="1"/>
    <col min="43" max="43" width="11.42578125" style="3" bestFit="1" customWidth="1"/>
    <col min="44" max="44" width="15.140625" style="3" customWidth="1"/>
    <col min="45" max="45" width="11.42578125" style="3" bestFit="1" customWidth="1"/>
    <col min="46" max="46" width="17" style="3" customWidth="1"/>
    <col min="47" max="47" width="15.7109375" style="3" customWidth="1"/>
    <col min="48" max="48" width="17" style="3" customWidth="1"/>
    <col min="49" max="49" width="12.140625" style="3" bestFit="1" customWidth="1"/>
    <col min="50" max="50" width="13.7109375" style="3" customWidth="1"/>
    <col min="51" max="51" width="14.7109375" style="3" customWidth="1"/>
    <col min="52" max="52" width="15.85546875" style="3" customWidth="1"/>
    <col min="53" max="53" width="13.28515625" style="3" customWidth="1"/>
    <col min="54" max="54" width="11.85546875" style="3" customWidth="1"/>
    <col min="55" max="55" width="16.5703125" style="3" customWidth="1"/>
    <col min="56" max="56" width="13.28515625" style="3" customWidth="1"/>
    <col min="57" max="57" width="19" style="3" customWidth="1"/>
    <col min="58" max="58" width="13.28515625" style="3" customWidth="1"/>
    <col min="59" max="59" width="13" style="3" customWidth="1"/>
    <col min="60" max="60" width="11.42578125" style="3" customWidth="1"/>
    <col min="61" max="61" width="14.140625" style="3" customWidth="1"/>
    <col min="62" max="62" width="13.42578125" style="3" customWidth="1"/>
    <col min="63" max="63" width="14.28515625" style="3" customWidth="1"/>
    <col min="64" max="64" width="12.42578125" style="3" customWidth="1"/>
    <col min="65" max="65" width="17.7109375" style="3" customWidth="1"/>
    <col min="66" max="66" width="13.85546875" style="3" customWidth="1"/>
    <col min="67" max="67" width="12.85546875" style="3" customWidth="1"/>
    <col min="68" max="68" width="11.42578125" style="3" bestFit="1" customWidth="1"/>
    <col min="69" max="69" width="14.140625" style="3" customWidth="1"/>
    <col min="70" max="70" width="11.42578125" style="3" customWidth="1"/>
    <col min="71" max="71" width="12.42578125" style="3" customWidth="1"/>
    <col min="72" max="72" width="13" style="3" customWidth="1"/>
    <col min="73" max="73" width="14.140625" style="3" customWidth="1"/>
    <col min="74" max="74" width="15.28515625" style="3" customWidth="1"/>
    <col min="75" max="75" width="13.28515625" style="3" customWidth="1"/>
    <col min="76" max="76" width="14.28515625" style="3" customWidth="1"/>
    <col min="77" max="77" width="30.85546875" style="3" customWidth="1"/>
    <col min="78" max="78" width="13" style="3" customWidth="1"/>
    <col min="79" max="79" width="12.42578125" style="3" customWidth="1"/>
    <col min="80" max="80" width="13.85546875" style="3" customWidth="1"/>
    <col min="81" max="81" width="15.28515625" style="3" customWidth="1"/>
    <col min="82" max="82" width="13.85546875" style="3" customWidth="1"/>
    <col min="83" max="83" width="15.140625" style="3" customWidth="1"/>
    <col min="84" max="84" width="13.7109375" style="3" customWidth="1"/>
    <col min="85" max="85" width="14.140625" style="3" customWidth="1"/>
    <col min="86" max="86" width="14.7109375" style="3" customWidth="1"/>
    <col min="87" max="87" width="17.140625" style="3" customWidth="1"/>
    <col min="88" max="88" width="17" style="3" customWidth="1"/>
    <col min="89" max="89" width="13.7109375" style="3" customWidth="1"/>
    <col min="90" max="90" width="28.7109375" style="3" customWidth="1"/>
    <col min="91" max="91" width="14.28515625" style="3" customWidth="1"/>
    <col min="92" max="92" width="15.140625" style="3" customWidth="1"/>
    <col min="93" max="93" width="14.7109375" style="3" customWidth="1"/>
    <col min="94" max="94" width="12.42578125" style="3" customWidth="1"/>
    <col min="95" max="96" width="13.42578125" style="3" customWidth="1"/>
    <col min="97" max="97" width="13.7109375" style="3" customWidth="1"/>
    <col min="98" max="98" width="12.7109375" style="3" customWidth="1"/>
    <col min="99" max="99" width="14.140625" style="3" customWidth="1"/>
    <col min="100" max="100" width="13.42578125" style="3" customWidth="1"/>
    <col min="101" max="101" width="13.28515625" style="3" customWidth="1"/>
    <col min="102" max="102" width="14.140625" style="3" customWidth="1"/>
    <col min="103" max="103" width="13.42578125" style="3" customWidth="1"/>
    <col min="104" max="104" width="12" style="3" customWidth="1"/>
    <col min="105" max="105" width="12.85546875" style="3" customWidth="1"/>
    <col min="106" max="106" width="13.28515625" style="3" customWidth="1"/>
    <col min="107" max="108" width="19.42578125" style="3" customWidth="1"/>
    <col min="109" max="109" width="12.85546875" style="3" customWidth="1"/>
    <col min="110" max="110" width="13.28515625" style="3" customWidth="1"/>
    <col min="111" max="111" width="13.7109375" style="3" customWidth="1"/>
    <col min="112" max="112" width="21.28515625" style="3" customWidth="1"/>
    <col min="113" max="113" width="13" style="3" customWidth="1"/>
    <col min="114" max="114" width="13.85546875" style="3" customWidth="1"/>
    <col min="115" max="115" width="15.85546875" style="3" customWidth="1"/>
    <col min="116" max="116" width="15.28515625" style="3" customWidth="1"/>
    <col min="117" max="117" width="15.140625" style="3" customWidth="1"/>
    <col min="118" max="118" width="12.85546875" style="3" customWidth="1"/>
    <col min="119" max="119" width="13.7109375" style="3" customWidth="1"/>
    <col min="120" max="120" width="19.5703125" style="3" customWidth="1"/>
    <col min="121" max="121" width="13" style="3" customWidth="1"/>
    <col min="122" max="122" width="11.85546875" style="3" customWidth="1"/>
    <col min="123" max="123" width="12" style="3" customWidth="1"/>
    <col min="124" max="124" width="13" style="3" customWidth="1"/>
    <col min="125" max="125" width="13.85546875" style="3" customWidth="1"/>
    <col min="126" max="126" width="24.85546875" style="3" customWidth="1"/>
    <col min="127" max="127" width="12.42578125" style="3" customWidth="1"/>
    <col min="128" max="128" width="12" style="3" customWidth="1"/>
    <col min="129" max="129" width="19" style="3" customWidth="1"/>
    <col min="130" max="130" width="15.140625" style="3" customWidth="1"/>
    <col min="131" max="131" width="13.85546875" style="3" customWidth="1"/>
    <col min="132" max="132" width="14.42578125" style="3" customWidth="1"/>
    <col min="133" max="133" width="16.28515625" style="3" customWidth="1"/>
    <col min="134" max="134" width="13.28515625" style="3" customWidth="1"/>
    <col min="135" max="135" width="13" style="3" customWidth="1"/>
    <col min="136" max="136" width="13.42578125" style="3" customWidth="1"/>
    <col min="137" max="137" width="13" style="3" customWidth="1"/>
    <col min="138" max="138" width="18.140625" style="3" customWidth="1"/>
    <col min="139" max="139" width="33" style="3" customWidth="1"/>
    <col min="140" max="141" width="13.28515625" style="3" customWidth="1"/>
    <col min="142" max="142" width="13.7109375" style="3" customWidth="1"/>
    <col min="143" max="143" width="12.42578125" style="3" customWidth="1"/>
    <col min="144" max="145" width="13.28515625" style="3" customWidth="1"/>
    <col min="146" max="146" width="13" style="3" customWidth="1"/>
    <col min="147" max="147" width="11.85546875" style="3" customWidth="1"/>
    <col min="148" max="148" width="12" style="3" customWidth="1"/>
    <col min="149" max="149" width="12.42578125" style="3" customWidth="1"/>
    <col min="150" max="150" width="12" style="3" customWidth="1"/>
    <col min="151" max="151" width="12.42578125" style="3" customWidth="1"/>
    <col min="152" max="152" width="11" style="3" customWidth="1"/>
    <col min="153" max="153" width="15.85546875" style="3" customWidth="1"/>
    <col min="154" max="154" width="11.42578125" style="3" customWidth="1"/>
    <col min="155" max="155" width="19.42578125" style="3" customWidth="1"/>
    <col min="156" max="156" width="12.7109375" style="3" customWidth="1"/>
    <col min="157" max="157" width="12.42578125" style="3" customWidth="1"/>
    <col min="158" max="158" width="15.7109375" style="3" customWidth="1"/>
    <col min="159" max="159" width="15.28515625" style="3" customWidth="1"/>
    <col min="160" max="160" width="18" style="3" customWidth="1"/>
    <col min="161" max="162" width="15.140625" style="3" customWidth="1"/>
    <col min="163" max="163" width="12.85546875" style="3" customWidth="1"/>
    <col min="164" max="164" width="12.28515625" style="3" customWidth="1"/>
    <col min="165" max="165" width="14.42578125" style="3" customWidth="1"/>
    <col min="166" max="166" width="17.5703125" style="3" customWidth="1"/>
    <col min="167" max="167" width="12.42578125" style="3" customWidth="1"/>
    <col min="168" max="168" width="14.42578125" style="3" customWidth="1"/>
    <col min="169" max="169" width="38.5703125" style="3" customWidth="1"/>
    <col min="170" max="170" width="14.140625" style="3" customWidth="1"/>
    <col min="171" max="171" width="14.42578125" style="3" customWidth="1"/>
    <col min="172" max="172" width="16.28515625" style="3" customWidth="1"/>
    <col min="173" max="173" width="11.85546875" style="3" customWidth="1"/>
    <col min="174" max="174" width="13.28515625" style="3" customWidth="1"/>
    <col min="175" max="175" width="13.7109375" style="3" customWidth="1"/>
    <col min="176" max="176" width="15.28515625" style="3" customWidth="1"/>
    <col min="177" max="177" width="14.85546875" style="3" customWidth="1"/>
    <col min="178" max="178" width="11.42578125" style="3" bestFit="1" customWidth="1"/>
    <col min="179" max="179" width="14.140625" style="3" customWidth="1"/>
    <col min="180" max="180" width="19.140625" style="3" customWidth="1"/>
    <col min="181" max="181" width="12.28515625" style="3" customWidth="1"/>
    <col min="182" max="182" width="12" style="3" customWidth="1"/>
    <col min="183" max="183" width="14.85546875" style="3" customWidth="1"/>
    <col min="184" max="184" width="12.7109375" style="3" customWidth="1"/>
    <col min="185" max="185" width="14.28515625" style="3" customWidth="1"/>
    <col min="186" max="186" width="11.5703125" style="3" customWidth="1"/>
    <col min="187" max="187" width="20" style="3" customWidth="1"/>
    <col min="188" max="188" width="15.140625" style="3" customWidth="1"/>
    <col min="189" max="189" width="11.42578125" style="3" customWidth="1"/>
    <col min="190" max="191" width="13" style="3" customWidth="1"/>
    <col min="192" max="192" width="15.140625" style="3" customWidth="1"/>
    <col min="193" max="193" width="12" style="3" customWidth="1"/>
    <col min="194" max="194" width="18.5703125" style="3" customWidth="1"/>
    <col min="195" max="195" width="12" style="3" customWidth="1"/>
    <col min="196" max="196" width="12.7109375" style="3" customWidth="1"/>
    <col min="197" max="197" width="13" style="3" customWidth="1"/>
    <col min="198" max="198" width="10.5703125" style="3" customWidth="1"/>
    <col min="199" max="199" width="17" style="3" customWidth="1"/>
    <col min="200" max="200" width="13.28515625" style="3" customWidth="1"/>
    <col min="201" max="201" width="12.42578125" style="3" customWidth="1"/>
    <col min="202" max="203" width="14.42578125" style="3" customWidth="1"/>
    <col min="204" max="205" width="12.7109375" style="3" customWidth="1"/>
    <col min="206" max="206" width="13.28515625" style="3" customWidth="1"/>
    <col min="207" max="207" width="13.42578125" style="3" customWidth="1"/>
    <col min="208" max="208" width="11" style="3" customWidth="1"/>
    <col min="209" max="209" width="21.42578125" style="3" customWidth="1"/>
    <col min="210" max="210" width="18.42578125" style="3" customWidth="1"/>
    <col min="211" max="211" width="10.5703125" style="3" customWidth="1"/>
    <col min="212" max="212" width="15.140625" style="3" customWidth="1"/>
    <col min="213" max="213" width="12" style="3" customWidth="1"/>
    <col min="214" max="214" width="17" style="3" customWidth="1"/>
    <col min="215" max="215" width="11" style="3" customWidth="1"/>
    <col min="216" max="216" width="13.42578125" style="3" customWidth="1"/>
    <col min="217" max="217" width="16.28515625" style="3" customWidth="1"/>
    <col min="218" max="218" width="13.85546875" style="3" customWidth="1"/>
    <col min="219" max="219" width="14.42578125" style="3" customWidth="1"/>
    <col min="220" max="220" width="10.42578125" style="3" customWidth="1"/>
    <col min="221" max="221" width="12.7109375" style="3" customWidth="1"/>
    <col min="222" max="222" width="13.42578125" style="3" customWidth="1"/>
    <col min="223" max="223" width="25.5703125" style="3" customWidth="1"/>
    <col min="224" max="224" width="13" style="3" customWidth="1"/>
    <col min="225" max="225" width="20.85546875" style="3" customWidth="1"/>
    <col min="226" max="226" width="13.28515625" style="3" customWidth="1"/>
    <col min="227" max="227" width="10.140625" style="3" customWidth="1"/>
    <col min="228" max="229" width="14.140625" style="3" customWidth="1"/>
    <col min="230" max="230" width="11.85546875" style="3" customWidth="1"/>
    <col min="231" max="231" width="11.5703125" style="3" customWidth="1"/>
    <col min="232" max="232" width="12" style="3" customWidth="1"/>
    <col min="233" max="233" width="12.85546875" style="3" customWidth="1"/>
    <col min="234" max="235" width="13.42578125" style="3" customWidth="1"/>
    <col min="236" max="236" width="12.28515625" style="3" customWidth="1"/>
    <col min="237" max="237" width="18" style="3" customWidth="1"/>
    <col min="238" max="238" width="13.28515625" style="3" customWidth="1"/>
    <col min="239" max="239" width="16.28515625" style="3" customWidth="1"/>
    <col min="240" max="240" width="12.28515625" style="3" customWidth="1"/>
    <col min="241" max="241" width="12.42578125" style="3" customWidth="1"/>
    <col min="242" max="242" width="25.85546875" style="3" customWidth="1"/>
    <col min="243" max="243" width="12.7109375" style="3" customWidth="1"/>
    <col min="244" max="244" width="16.7109375" style="3" customWidth="1"/>
    <col min="245" max="245" width="13.85546875" style="3" customWidth="1"/>
    <col min="246" max="246" width="10.85546875" style="3" customWidth="1"/>
    <col min="247" max="247" width="12" style="3" customWidth="1"/>
    <col min="248" max="248" width="14.42578125" style="3" customWidth="1"/>
    <col min="249" max="249" width="15.140625" style="3" customWidth="1"/>
    <col min="250" max="250" width="12.7109375" style="3" customWidth="1"/>
    <col min="251" max="251" width="12.42578125" style="3" customWidth="1"/>
    <col min="252" max="252" width="12.85546875" style="3" customWidth="1"/>
    <col min="253" max="253" width="12.42578125" style="3" customWidth="1"/>
    <col min="254" max="254" width="15.7109375" style="3" customWidth="1"/>
    <col min="255" max="255" width="20" style="3" customWidth="1"/>
    <col min="256" max="256" width="17.140625" style="3" customWidth="1"/>
    <col min="257" max="258" width="14.42578125" style="3" customWidth="1"/>
    <col min="259" max="259" width="19" style="3" customWidth="1"/>
    <col min="260" max="260" width="15.140625" style="3" customWidth="1"/>
    <col min="261" max="261" width="14.140625" style="3" customWidth="1"/>
    <col min="262" max="262" width="14.7109375" style="3" customWidth="1"/>
    <col min="263" max="263" width="16.7109375" style="3" customWidth="1"/>
    <col min="264" max="264" width="14.28515625" style="3" customWidth="1"/>
    <col min="265" max="265" width="14.7109375" style="3" customWidth="1"/>
    <col min="266" max="266" width="14.42578125" style="3" customWidth="1"/>
    <col min="267" max="267" width="13.28515625" style="3" customWidth="1"/>
    <col min="268" max="268" width="12.42578125" style="3" customWidth="1"/>
    <col min="269" max="269" width="13.42578125" style="3" customWidth="1"/>
    <col min="270" max="270" width="14.140625" style="3" customWidth="1"/>
    <col min="271" max="271" width="14.7109375" style="3" customWidth="1"/>
    <col min="272" max="272" width="13.42578125" style="3" customWidth="1"/>
    <col min="273" max="273" width="18.5703125" style="3" customWidth="1"/>
    <col min="274" max="274" width="15.28515625" style="3" customWidth="1"/>
    <col min="275" max="275" width="14.42578125" style="3" customWidth="1"/>
    <col min="276" max="276" width="14.85546875" style="3" customWidth="1"/>
    <col min="277" max="277" width="11.140625" style="3" bestFit="1" customWidth="1"/>
    <col min="278" max="278" width="10" style="3" bestFit="1" customWidth="1"/>
    <col min="279" max="279" width="20.5703125" style="3" customWidth="1"/>
    <col min="280" max="280" width="12.42578125" style="3" bestFit="1" customWidth="1"/>
    <col min="281" max="281" width="23.42578125" style="3" customWidth="1"/>
    <col min="282" max="282" width="28.42578125" style="3" customWidth="1"/>
    <col min="283" max="283" width="27.7109375" style="3" customWidth="1"/>
    <col min="284" max="284" width="19.85546875" style="3" customWidth="1"/>
    <col min="285" max="285" width="15.5703125" style="3" customWidth="1"/>
    <col min="286" max="286" width="27.28515625" style="3" customWidth="1"/>
    <col min="287" max="287" width="33.85546875" style="3" customWidth="1"/>
    <col min="288" max="288" width="35.140625" style="3" customWidth="1"/>
    <col min="289" max="289" width="24.42578125" style="3" customWidth="1"/>
    <col min="290" max="290" width="11.42578125" style="3" bestFit="1" customWidth="1"/>
    <col min="291" max="291" width="19.5703125" style="3" customWidth="1"/>
    <col min="292" max="292" width="18.140625" style="3" customWidth="1"/>
    <col min="293" max="293" width="16.5703125" style="3" customWidth="1"/>
    <col min="294" max="294" width="11.5703125" style="3" customWidth="1"/>
    <col min="295" max="295" width="19.85546875" style="3" customWidth="1"/>
    <col min="296" max="296" width="12" style="3" customWidth="1"/>
    <col min="297" max="297" width="15.140625" style="3" customWidth="1"/>
    <col min="298" max="298" width="13" style="3" customWidth="1"/>
    <col min="299" max="299" width="19" style="3" customWidth="1"/>
    <col min="300" max="300" width="23.28515625" style="3" customWidth="1"/>
    <col min="301" max="301" width="13.85546875" style="3" customWidth="1"/>
    <col min="302" max="302" width="13.7109375" style="3" customWidth="1"/>
    <col min="303" max="303" width="36.5703125" style="3" customWidth="1"/>
    <col min="304" max="304" width="11.42578125" style="3" bestFit="1" customWidth="1"/>
    <col min="305" max="305" width="10.140625" style="3" bestFit="1" customWidth="1"/>
    <col min="306" max="306" width="11.140625" style="3" bestFit="1" customWidth="1"/>
    <col min="307" max="307" width="12.85546875" style="3" customWidth="1"/>
    <col min="308" max="308" width="18.42578125" style="3" customWidth="1"/>
    <col min="309" max="309" width="16.140625" style="3" customWidth="1"/>
    <col min="310" max="310" width="17" style="3" customWidth="1"/>
    <col min="311" max="311" width="17.28515625" style="3" customWidth="1"/>
    <col min="312" max="312" width="29" style="3" customWidth="1"/>
    <col min="313" max="313" width="17" style="3" customWidth="1"/>
    <col min="314" max="314" width="12.42578125" style="3" customWidth="1"/>
    <col min="315" max="315" width="11.42578125" style="3" bestFit="1" customWidth="1"/>
    <col min="316" max="316" width="13" style="3" customWidth="1"/>
    <col min="317" max="317" width="14.140625" style="3" customWidth="1"/>
    <col min="318" max="318" width="13" style="3" customWidth="1"/>
    <col min="319" max="319" width="17.5703125" style="3" customWidth="1"/>
    <col min="320" max="320" width="13.7109375" style="3" customWidth="1"/>
    <col min="321" max="321" width="12.7109375" style="3" customWidth="1"/>
    <col min="322" max="322" width="13.28515625" style="3" customWidth="1"/>
    <col min="323" max="323" width="15.28515625" style="3" customWidth="1"/>
    <col min="324" max="324" width="12.85546875" style="3" customWidth="1"/>
    <col min="325" max="325" width="11.85546875" style="3" customWidth="1"/>
    <col min="326" max="326" width="11.42578125" style="3" bestFit="1" customWidth="1"/>
    <col min="327" max="327" width="12.85546875" style="3" customWidth="1"/>
    <col min="328" max="328" width="12.28515625" style="3" customWidth="1"/>
    <col min="329" max="329" width="26.5703125" style="3" customWidth="1"/>
    <col min="330" max="330" width="13" style="3" customWidth="1"/>
    <col min="331" max="331" width="11.42578125" style="3" customWidth="1"/>
    <col min="332" max="332" width="14.42578125" style="3" customWidth="1"/>
    <col min="333" max="333" width="11" style="3" customWidth="1"/>
    <col min="334" max="334" width="11.42578125" style="3" bestFit="1" customWidth="1"/>
    <col min="335" max="335" width="12" style="3" customWidth="1"/>
    <col min="336" max="336" width="12.7109375" style="3" customWidth="1"/>
    <col min="337" max="337" width="13.28515625" style="3" customWidth="1"/>
    <col min="338" max="338" width="15.140625" style="3" customWidth="1"/>
    <col min="339" max="339" width="12.42578125" style="3" bestFit="1" customWidth="1"/>
    <col min="340" max="340" width="16.28515625" style="3" customWidth="1"/>
    <col min="341" max="342" width="13" style="3" customWidth="1"/>
    <col min="343" max="343" width="14.140625" style="3" customWidth="1"/>
    <col min="344" max="344" width="13.42578125" style="3" customWidth="1"/>
    <col min="345" max="345" width="15.140625" style="3" customWidth="1"/>
    <col min="346" max="346" width="15.42578125" style="3" bestFit="1" customWidth="1"/>
    <col min="347" max="349" width="11.42578125" style="3" customWidth="1"/>
    <col min="350" max="350" width="10" style="17" bestFit="1" customWidth="1"/>
    <col min="351" max="351" width="9.140625" style="17"/>
    <col min="352" max="352" width="14.7109375" style="17" customWidth="1"/>
    <col min="353" max="353" width="13.42578125" style="17" bestFit="1" customWidth="1"/>
    <col min="354" max="354" width="21.28515625" style="17" customWidth="1"/>
    <col min="355" max="355" width="20.42578125" style="17" customWidth="1"/>
    <col min="356" max="356" width="17.28515625" style="17" customWidth="1"/>
    <col min="357" max="357" width="16.5703125" style="17" customWidth="1"/>
    <col min="358" max="358" width="98.7109375" style="17" bestFit="1" customWidth="1"/>
    <col min="359" max="359" width="9.5703125" style="17" customWidth="1"/>
    <col min="360" max="360" width="9.140625" style="17"/>
    <col min="361" max="16384" width="9.140625" style="3"/>
  </cols>
  <sheetData>
    <row r="1" spans="1:360" s="2" customFormat="1" ht="106.5" customHeight="1" x14ac:dyDescent="0.25">
      <c r="A1" s="23" t="s">
        <v>384</v>
      </c>
      <c r="B1" s="1" t="s">
        <v>385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  <c r="GH1" s="1" t="s">
        <v>187</v>
      </c>
      <c r="GI1" s="1" t="s">
        <v>188</v>
      </c>
      <c r="GJ1" s="1" t="s">
        <v>189</v>
      </c>
      <c r="GK1" s="1" t="s">
        <v>190</v>
      </c>
      <c r="GL1" s="1" t="s">
        <v>191</v>
      </c>
      <c r="GM1" s="1" t="s">
        <v>192</v>
      </c>
      <c r="GN1" s="1" t="s">
        <v>193</v>
      </c>
      <c r="GO1" s="1" t="s">
        <v>194</v>
      </c>
      <c r="GP1" s="1" t="s">
        <v>195</v>
      </c>
      <c r="GQ1" s="1" t="s">
        <v>196</v>
      </c>
      <c r="GR1" s="1" t="s">
        <v>197</v>
      </c>
      <c r="GS1" s="1" t="s">
        <v>198</v>
      </c>
      <c r="GT1" s="1" t="s">
        <v>199</v>
      </c>
      <c r="GU1" s="1" t="s">
        <v>200</v>
      </c>
      <c r="GV1" s="1" t="s">
        <v>201</v>
      </c>
      <c r="GW1" s="1" t="s">
        <v>202</v>
      </c>
      <c r="GX1" s="1" t="s">
        <v>203</v>
      </c>
      <c r="GY1" s="1" t="s">
        <v>204</v>
      </c>
      <c r="GZ1" s="1" t="s">
        <v>205</v>
      </c>
      <c r="HA1" s="1" t="s">
        <v>206</v>
      </c>
      <c r="HB1" s="1" t="s">
        <v>207</v>
      </c>
      <c r="HC1" s="1" t="s">
        <v>208</v>
      </c>
      <c r="HD1" s="1" t="s">
        <v>209</v>
      </c>
      <c r="HE1" s="1" t="s">
        <v>210</v>
      </c>
      <c r="HF1" s="1" t="s">
        <v>211</v>
      </c>
      <c r="HG1" s="1" t="s">
        <v>212</v>
      </c>
      <c r="HH1" s="1" t="s">
        <v>213</v>
      </c>
      <c r="HI1" s="1" t="s">
        <v>214</v>
      </c>
      <c r="HJ1" s="1" t="s">
        <v>215</v>
      </c>
      <c r="HK1" s="1" t="s">
        <v>216</v>
      </c>
      <c r="HL1" s="1" t="s">
        <v>217</v>
      </c>
      <c r="HM1" s="1" t="s">
        <v>218</v>
      </c>
      <c r="HN1" s="1" t="s">
        <v>219</v>
      </c>
      <c r="HO1" s="1" t="s">
        <v>220</v>
      </c>
      <c r="HP1" s="1" t="s">
        <v>221</v>
      </c>
      <c r="HQ1" s="1" t="s">
        <v>222</v>
      </c>
      <c r="HR1" s="1" t="s">
        <v>223</v>
      </c>
      <c r="HS1" s="1" t="s">
        <v>224</v>
      </c>
      <c r="HT1" s="1" t="s">
        <v>225</v>
      </c>
      <c r="HU1" s="1" t="s">
        <v>226</v>
      </c>
      <c r="HV1" s="1" t="s">
        <v>227</v>
      </c>
      <c r="HW1" s="1" t="s">
        <v>228</v>
      </c>
      <c r="HX1" s="1" t="s">
        <v>229</v>
      </c>
      <c r="HY1" s="1" t="s">
        <v>230</v>
      </c>
      <c r="HZ1" s="1" t="s">
        <v>231</v>
      </c>
      <c r="IA1" s="1" t="s">
        <v>232</v>
      </c>
      <c r="IB1" s="1" t="s">
        <v>233</v>
      </c>
      <c r="IC1" s="1" t="s">
        <v>234</v>
      </c>
      <c r="ID1" s="1" t="s">
        <v>235</v>
      </c>
      <c r="IE1" s="1" t="s">
        <v>236</v>
      </c>
      <c r="IF1" s="1" t="s">
        <v>237</v>
      </c>
      <c r="IG1" s="1" t="s">
        <v>238</v>
      </c>
      <c r="IH1" s="1" t="s">
        <v>239</v>
      </c>
      <c r="II1" s="1" t="s">
        <v>240</v>
      </c>
      <c r="IJ1" s="1" t="s">
        <v>241</v>
      </c>
      <c r="IK1" s="1" t="s">
        <v>242</v>
      </c>
      <c r="IL1" s="1" t="s">
        <v>243</v>
      </c>
      <c r="IM1" s="1" t="s">
        <v>244</v>
      </c>
      <c r="IN1" s="1" t="s">
        <v>245</v>
      </c>
      <c r="IO1" s="1" t="s">
        <v>246</v>
      </c>
      <c r="IP1" s="1" t="s">
        <v>247</v>
      </c>
      <c r="IQ1" s="1" t="s">
        <v>248</v>
      </c>
      <c r="IR1" s="1" t="s">
        <v>249</v>
      </c>
      <c r="IS1" s="1" t="s">
        <v>250</v>
      </c>
      <c r="IT1" s="1" t="s">
        <v>251</v>
      </c>
      <c r="IU1" s="1" t="s">
        <v>252</v>
      </c>
      <c r="IV1" s="1" t="s">
        <v>253</v>
      </c>
      <c r="IW1" s="1" t="s">
        <v>254</v>
      </c>
      <c r="IX1" s="1" t="s">
        <v>255</v>
      </c>
      <c r="IY1" s="1" t="s">
        <v>256</v>
      </c>
      <c r="IZ1" s="1" t="s">
        <v>257</v>
      </c>
      <c r="JA1" s="1" t="s">
        <v>258</v>
      </c>
      <c r="JB1" s="1" t="s">
        <v>259</v>
      </c>
      <c r="JC1" s="1" t="s">
        <v>260</v>
      </c>
      <c r="JD1" s="1" t="s">
        <v>261</v>
      </c>
      <c r="JE1" s="1" t="s">
        <v>262</v>
      </c>
      <c r="JF1" s="1" t="s">
        <v>263</v>
      </c>
      <c r="JG1" s="1" t="s">
        <v>264</v>
      </c>
      <c r="JH1" s="1" t="s">
        <v>265</v>
      </c>
      <c r="JI1" s="1" t="s">
        <v>266</v>
      </c>
      <c r="JJ1" s="1" t="s">
        <v>267</v>
      </c>
      <c r="JK1" s="1" t="s">
        <v>268</v>
      </c>
      <c r="JL1" s="1" t="s">
        <v>269</v>
      </c>
      <c r="JM1" s="1" t="s">
        <v>270</v>
      </c>
      <c r="JN1" s="1" t="s">
        <v>271</v>
      </c>
      <c r="JO1" s="1" t="s">
        <v>272</v>
      </c>
      <c r="JP1" s="1" t="s">
        <v>273</v>
      </c>
      <c r="JQ1" s="1" t="s">
        <v>274</v>
      </c>
      <c r="JR1" s="1" t="s">
        <v>275</v>
      </c>
      <c r="JS1" s="1" t="s">
        <v>276</v>
      </c>
      <c r="JT1" s="1" t="s">
        <v>277</v>
      </c>
      <c r="JU1" s="1" t="s">
        <v>278</v>
      </c>
      <c r="JV1" s="1" t="s">
        <v>279</v>
      </c>
      <c r="JW1" s="1" t="s">
        <v>280</v>
      </c>
      <c r="JX1" s="1" t="s">
        <v>281</v>
      </c>
      <c r="JY1" s="1" t="s">
        <v>282</v>
      </c>
      <c r="JZ1" s="1" t="s">
        <v>283</v>
      </c>
      <c r="KA1" s="1" t="s">
        <v>284</v>
      </c>
      <c r="KB1" s="1" t="s">
        <v>285</v>
      </c>
      <c r="KC1" s="1" t="s">
        <v>286</v>
      </c>
      <c r="KD1" s="1" t="s">
        <v>287</v>
      </c>
      <c r="KE1" s="1" t="s">
        <v>288</v>
      </c>
      <c r="KF1" s="1" t="s">
        <v>289</v>
      </c>
      <c r="KG1" s="1" t="s">
        <v>290</v>
      </c>
      <c r="KH1" s="1" t="s">
        <v>291</v>
      </c>
      <c r="KI1" s="1" t="s">
        <v>292</v>
      </c>
      <c r="KJ1" s="1" t="s">
        <v>293</v>
      </c>
      <c r="KK1" s="1" t="s">
        <v>294</v>
      </c>
      <c r="KL1" s="1" t="s">
        <v>295</v>
      </c>
      <c r="KM1" s="1" t="s">
        <v>296</v>
      </c>
      <c r="KN1" s="1" t="s">
        <v>297</v>
      </c>
      <c r="KO1" s="1" t="s">
        <v>298</v>
      </c>
      <c r="KP1" s="1" t="s">
        <v>299</v>
      </c>
      <c r="KQ1" s="1" t="s">
        <v>300</v>
      </c>
      <c r="KR1" s="1" t="s">
        <v>301</v>
      </c>
      <c r="KS1" s="1" t="s">
        <v>302</v>
      </c>
      <c r="KT1" s="1" t="s">
        <v>303</v>
      </c>
      <c r="KU1" s="1" t="s">
        <v>304</v>
      </c>
      <c r="KV1" s="1" t="s">
        <v>305</v>
      </c>
      <c r="KW1" s="1" t="s">
        <v>306</v>
      </c>
      <c r="KX1" s="1" t="s">
        <v>307</v>
      </c>
      <c r="KY1" s="1" t="s">
        <v>308</v>
      </c>
      <c r="KZ1" s="1" t="s">
        <v>309</v>
      </c>
      <c r="LA1" s="1" t="s">
        <v>310</v>
      </c>
      <c r="LB1" s="1" t="s">
        <v>311</v>
      </c>
      <c r="LC1" s="1" t="s">
        <v>312</v>
      </c>
      <c r="LD1" s="1" t="s">
        <v>313</v>
      </c>
      <c r="LE1" s="1" t="s">
        <v>314</v>
      </c>
      <c r="LF1" s="1" t="s">
        <v>315</v>
      </c>
      <c r="LG1" s="1" t="s">
        <v>316</v>
      </c>
      <c r="LH1" s="1" t="s">
        <v>317</v>
      </c>
      <c r="LI1" s="1" t="s">
        <v>318</v>
      </c>
      <c r="LJ1" s="1" t="s">
        <v>319</v>
      </c>
      <c r="LK1" s="1" t="s">
        <v>320</v>
      </c>
      <c r="LL1" s="1" t="s">
        <v>321</v>
      </c>
      <c r="LM1" s="1" t="s">
        <v>322</v>
      </c>
      <c r="LN1" s="1" t="s">
        <v>323</v>
      </c>
      <c r="LO1" s="1" t="s">
        <v>324</v>
      </c>
      <c r="LP1" s="1" t="s">
        <v>325</v>
      </c>
      <c r="LQ1" s="1" t="s">
        <v>326</v>
      </c>
      <c r="LR1" s="1" t="s">
        <v>327</v>
      </c>
      <c r="LS1" s="1" t="s">
        <v>328</v>
      </c>
      <c r="LT1" s="1" t="s">
        <v>329</v>
      </c>
      <c r="LU1" s="1" t="s">
        <v>330</v>
      </c>
      <c r="LV1" s="1" t="s">
        <v>331</v>
      </c>
      <c r="LW1" s="1" t="s">
        <v>332</v>
      </c>
      <c r="LX1" s="1" t="s">
        <v>333</v>
      </c>
      <c r="LY1" s="1" t="s">
        <v>334</v>
      </c>
      <c r="LZ1" s="1" t="s">
        <v>335</v>
      </c>
      <c r="MA1" s="1" t="s">
        <v>336</v>
      </c>
      <c r="MB1" s="1" t="s">
        <v>337</v>
      </c>
      <c r="MC1" s="1" t="s">
        <v>338</v>
      </c>
      <c r="MD1" s="1" t="s">
        <v>339</v>
      </c>
      <c r="ME1" s="1" t="s">
        <v>340</v>
      </c>
      <c r="MF1" s="1" t="s">
        <v>341</v>
      </c>
      <c r="MG1" s="1" t="s">
        <v>342</v>
      </c>
      <c r="MH1" s="1" t="s">
        <v>343</v>
      </c>
      <c r="MI1" s="2" t="s">
        <v>421</v>
      </c>
      <c r="MJ1" s="2" t="s">
        <v>422</v>
      </c>
      <c r="MK1" s="2" t="s">
        <v>423</v>
      </c>
      <c r="ML1" s="16" t="s">
        <v>386</v>
      </c>
      <c r="MM1" s="16" t="s">
        <v>387</v>
      </c>
      <c r="MN1" s="16" t="s">
        <v>388</v>
      </c>
      <c r="MO1" s="16" t="s">
        <v>420</v>
      </c>
      <c r="MP1" s="16" t="s">
        <v>389</v>
      </c>
      <c r="MQ1" s="16" t="s">
        <v>390</v>
      </c>
      <c r="MR1" s="16" t="s">
        <v>391</v>
      </c>
      <c r="MS1" s="16" t="s">
        <v>392</v>
      </c>
      <c r="MT1" s="16" t="s">
        <v>393</v>
      </c>
      <c r="MU1" s="16" t="s">
        <v>394</v>
      </c>
      <c r="MV1" s="16"/>
    </row>
    <row r="2" spans="1:360" ht="24.95" customHeight="1" x14ac:dyDescent="0.25">
      <c r="A2" s="24">
        <v>1</v>
      </c>
      <c r="B2" s="1" t="s">
        <v>344</v>
      </c>
      <c r="C2" s="10">
        <v>0</v>
      </c>
      <c r="D2" s="10"/>
      <c r="E2" s="10"/>
      <c r="F2" s="10">
        <v>300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>
        <v>0</v>
      </c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>
        <v>0</v>
      </c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>
        <v>0</v>
      </c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>
        <v>500</v>
      </c>
      <c r="JW2" s="10">
        <v>200</v>
      </c>
      <c r="JX2" s="10"/>
      <c r="JY2" s="10"/>
      <c r="JZ2" s="10"/>
      <c r="KA2" s="10">
        <v>0</v>
      </c>
      <c r="KB2" s="10"/>
      <c r="KC2" s="10"/>
      <c r="KD2" s="10"/>
      <c r="KE2" s="10"/>
      <c r="KF2" s="10"/>
      <c r="KG2" s="10"/>
      <c r="KH2" s="10"/>
      <c r="KI2" s="10">
        <v>200</v>
      </c>
      <c r="KJ2" s="10"/>
      <c r="KK2" s="10">
        <v>150</v>
      </c>
      <c r="KL2" s="10"/>
      <c r="KM2" s="10">
        <v>10</v>
      </c>
      <c r="KN2" s="10">
        <v>18</v>
      </c>
      <c r="KO2" s="10"/>
      <c r="KP2" s="10"/>
      <c r="KQ2" s="10"/>
      <c r="KR2" s="10"/>
      <c r="KS2" s="10"/>
      <c r="KT2" s="10">
        <v>20</v>
      </c>
      <c r="KU2" s="10">
        <v>100</v>
      </c>
      <c r="KV2" s="10"/>
      <c r="KW2" s="10"/>
      <c r="KX2" s="10">
        <v>5</v>
      </c>
      <c r="KY2" s="10"/>
      <c r="KZ2" s="10"/>
      <c r="LA2" s="10"/>
      <c r="LB2" s="10"/>
      <c r="LC2" s="10">
        <v>35</v>
      </c>
      <c r="LD2" s="10"/>
      <c r="LE2" s="10">
        <v>0</v>
      </c>
      <c r="LF2" s="10">
        <v>25</v>
      </c>
      <c r="LG2" s="10"/>
      <c r="LH2" s="10"/>
      <c r="LI2" s="10"/>
      <c r="LJ2" s="10"/>
      <c r="LK2" s="10"/>
      <c r="LL2" s="10"/>
      <c r="LM2" s="10"/>
      <c r="LN2" s="10">
        <v>80</v>
      </c>
      <c r="LO2" s="10">
        <v>70</v>
      </c>
      <c r="LP2" s="10"/>
      <c r="LQ2" s="10"/>
      <c r="LR2" s="10"/>
      <c r="LS2" s="10"/>
      <c r="LT2" s="10">
        <v>5</v>
      </c>
      <c r="LU2" s="10">
        <v>50</v>
      </c>
      <c r="LV2" s="10">
        <v>0</v>
      </c>
      <c r="LW2" s="10"/>
      <c r="LX2" s="10"/>
      <c r="LY2" s="10"/>
      <c r="LZ2" s="10">
        <v>10</v>
      </c>
      <c r="MA2" s="10"/>
      <c r="MB2" s="10"/>
      <c r="MC2" s="10">
        <v>20</v>
      </c>
      <c r="MD2" s="10"/>
      <c r="ME2" s="10"/>
      <c r="MF2" s="10"/>
      <c r="MG2" s="10"/>
      <c r="MH2" s="10">
        <f>SUM(C2:MG2)</f>
        <v>1798</v>
      </c>
      <c r="ML2" s="16"/>
      <c r="MM2" s="16"/>
      <c r="MN2" s="16"/>
      <c r="MO2" s="16"/>
      <c r="MP2" s="16"/>
      <c r="MQ2" s="16"/>
      <c r="MR2" s="16"/>
      <c r="MS2" s="16"/>
      <c r="MT2" s="16"/>
      <c r="MU2" s="16"/>
    </row>
    <row r="3" spans="1:360" s="7" customFormat="1" ht="24.95" customHeight="1" x14ac:dyDescent="0.25">
      <c r="A3" s="25">
        <v>1</v>
      </c>
      <c r="B3" s="6" t="s">
        <v>344</v>
      </c>
      <c r="C3" s="11">
        <f t="shared" ref="C3:BN3" si="0">(C2/12)*9</f>
        <v>0</v>
      </c>
      <c r="D3" s="11">
        <f t="shared" si="0"/>
        <v>0</v>
      </c>
      <c r="E3" s="11">
        <f t="shared" si="0"/>
        <v>0</v>
      </c>
      <c r="F3" s="11">
        <f t="shared" si="0"/>
        <v>225</v>
      </c>
      <c r="G3" s="11">
        <f t="shared" si="0"/>
        <v>0</v>
      </c>
      <c r="H3" s="11">
        <f t="shared" si="0"/>
        <v>0</v>
      </c>
      <c r="I3" s="11">
        <f t="shared" si="0"/>
        <v>0</v>
      </c>
      <c r="J3" s="11">
        <f t="shared" si="0"/>
        <v>0</v>
      </c>
      <c r="K3" s="11">
        <f t="shared" si="0"/>
        <v>0</v>
      </c>
      <c r="L3" s="11">
        <f t="shared" si="0"/>
        <v>0</v>
      </c>
      <c r="M3" s="11">
        <f t="shared" si="0"/>
        <v>0</v>
      </c>
      <c r="N3" s="11">
        <f t="shared" si="0"/>
        <v>0</v>
      </c>
      <c r="O3" s="11">
        <f t="shared" si="0"/>
        <v>0</v>
      </c>
      <c r="P3" s="11">
        <f t="shared" si="0"/>
        <v>0</v>
      </c>
      <c r="Q3" s="11">
        <f t="shared" si="0"/>
        <v>0</v>
      </c>
      <c r="R3" s="11">
        <f t="shared" si="0"/>
        <v>0</v>
      </c>
      <c r="S3" s="11">
        <f t="shared" si="0"/>
        <v>0</v>
      </c>
      <c r="T3" s="11">
        <f t="shared" si="0"/>
        <v>0</v>
      </c>
      <c r="U3" s="11">
        <f t="shared" si="0"/>
        <v>0</v>
      </c>
      <c r="V3" s="11">
        <f t="shared" si="0"/>
        <v>0</v>
      </c>
      <c r="W3" s="11">
        <f t="shared" si="0"/>
        <v>0</v>
      </c>
      <c r="X3" s="11">
        <f t="shared" si="0"/>
        <v>0</v>
      </c>
      <c r="Y3" s="11">
        <f t="shared" si="0"/>
        <v>0</v>
      </c>
      <c r="Z3" s="11">
        <f t="shared" si="0"/>
        <v>0</v>
      </c>
      <c r="AA3" s="11">
        <f t="shared" si="0"/>
        <v>0</v>
      </c>
      <c r="AB3" s="11">
        <f t="shared" si="0"/>
        <v>0</v>
      </c>
      <c r="AC3" s="11">
        <f t="shared" si="0"/>
        <v>0</v>
      </c>
      <c r="AD3" s="11">
        <f t="shared" si="0"/>
        <v>0</v>
      </c>
      <c r="AE3" s="11">
        <f t="shared" si="0"/>
        <v>0</v>
      </c>
      <c r="AF3" s="11">
        <f t="shared" si="0"/>
        <v>0</v>
      </c>
      <c r="AG3" s="11">
        <f t="shared" si="0"/>
        <v>0</v>
      </c>
      <c r="AH3" s="11">
        <f t="shared" si="0"/>
        <v>0</v>
      </c>
      <c r="AI3" s="11">
        <f t="shared" si="0"/>
        <v>0</v>
      </c>
      <c r="AJ3" s="11">
        <f t="shared" si="0"/>
        <v>0</v>
      </c>
      <c r="AK3" s="11">
        <f t="shared" si="0"/>
        <v>0</v>
      </c>
      <c r="AL3" s="11">
        <f t="shared" si="0"/>
        <v>0</v>
      </c>
      <c r="AM3" s="11">
        <f t="shared" si="0"/>
        <v>0</v>
      </c>
      <c r="AN3" s="11">
        <f t="shared" si="0"/>
        <v>0</v>
      </c>
      <c r="AO3" s="11">
        <f t="shared" si="0"/>
        <v>0</v>
      </c>
      <c r="AP3" s="11">
        <f t="shared" si="0"/>
        <v>0</v>
      </c>
      <c r="AQ3" s="11">
        <f t="shared" si="0"/>
        <v>0</v>
      </c>
      <c r="AR3" s="11">
        <f t="shared" si="0"/>
        <v>0</v>
      </c>
      <c r="AS3" s="11">
        <f t="shared" si="0"/>
        <v>0</v>
      </c>
      <c r="AT3" s="11">
        <f t="shared" si="0"/>
        <v>0</v>
      </c>
      <c r="AU3" s="11">
        <f t="shared" si="0"/>
        <v>0</v>
      </c>
      <c r="AV3" s="11">
        <f t="shared" si="0"/>
        <v>0</v>
      </c>
      <c r="AW3" s="11">
        <f t="shared" si="0"/>
        <v>0</v>
      </c>
      <c r="AX3" s="11">
        <f t="shared" si="0"/>
        <v>0</v>
      </c>
      <c r="AY3" s="11">
        <f t="shared" si="0"/>
        <v>0</v>
      </c>
      <c r="AZ3" s="11">
        <f t="shared" si="0"/>
        <v>0</v>
      </c>
      <c r="BA3" s="11">
        <f t="shared" si="0"/>
        <v>0</v>
      </c>
      <c r="BB3" s="11">
        <f t="shared" si="0"/>
        <v>0</v>
      </c>
      <c r="BC3" s="11">
        <f t="shared" si="0"/>
        <v>0</v>
      </c>
      <c r="BD3" s="11">
        <f t="shared" si="0"/>
        <v>0</v>
      </c>
      <c r="BE3" s="11">
        <f t="shared" si="0"/>
        <v>0</v>
      </c>
      <c r="BF3" s="11">
        <f t="shared" si="0"/>
        <v>0</v>
      </c>
      <c r="BG3" s="11">
        <f t="shared" si="0"/>
        <v>0</v>
      </c>
      <c r="BH3" s="11">
        <f t="shared" si="0"/>
        <v>0</v>
      </c>
      <c r="BI3" s="11">
        <f t="shared" si="0"/>
        <v>0</v>
      </c>
      <c r="BJ3" s="11">
        <f t="shared" si="0"/>
        <v>0</v>
      </c>
      <c r="BK3" s="11">
        <f t="shared" si="0"/>
        <v>0</v>
      </c>
      <c r="BL3" s="11">
        <f t="shared" si="0"/>
        <v>0</v>
      </c>
      <c r="BM3" s="11">
        <f t="shared" si="0"/>
        <v>0</v>
      </c>
      <c r="BN3" s="11">
        <f t="shared" si="0"/>
        <v>0</v>
      </c>
      <c r="BO3" s="11">
        <f t="shared" ref="BO3:DZ3" si="1">(BO2/12)*9</f>
        <v>0</v>
      </c>
      <c r="BP3" s="11">
        <f t="shared" si="1"/>
        <v>0</v>
      </c>
      <c r="BQ3" s="11">
        <f t="shared" si="1"/>
        <v>0</v>
      </c>
      <c r="BR3" s="11">
        <f t="shared" si="1"/>
        <v>0</v>
      </c>
      <c r="BS3" s="11">
        <f t="shared" si="1"/>
        <v>0</v>
      </c>
      <c r="BT3" s="11">
        <f t="shared" si="1"/>
        <v>0</v>
      </c>
      <c r="BU3" s="11">
        <f t="shared" si="1"/>
        <v>0</v>
      </c>
      <c r="BV3" s="11">
        <f t="shared" si="1"/>
        <v>0</v>
      </c>
      <c r="BW3" s="11">
        <f t="shared" si="1"/>
        <v>0</v>
      </c>
      <c r="BX3" s="11">
        <f t="shared" si="1"/>
        <v>0</v>
      </c>
      <c r="BY3" s="11">
        <f t="shared" si="1"/>
        <v>0</v>
      </c>
      <c r="BZ3" s="11">
        <f t="shared" si="1"/>
        <v>0</v>
      </c>
      <c r="CA3" s="11">
        <f t="shared" si="1"/>
        <v>0</v>
      </c>
      <c r="CB3" s="11">
        <f t="shared" si="1"/>
        <v>0</v>
      </c>
      <c r="CC3" s="11">
        <f t="shared" si="1"/>
        <v>0</v>
      </c>
      <c r="CD3" s="11">
        <f t="shared" si="1"/>
        <v>0</v>
      </c>
      <c r="CE3" s="11">
        <f t="shared" si="1"/>
        <v>0</v>
      </c>
      <c r="CF3" s="11">
        <f t="shared" si="1"/>
        <v>0</v>
      </c>
      <c r="CG3" s="11">
        <f t="shared" si="1"/>
        <v>0</v>
      </c>
      <c r="CH3" s="11">
        <f t="shared" si="1"/>
        <v>0</v>
      </c>
      <c r="CI3" s="11">
        <f t="shared" si="1"/>
        <v>0</v>
      </c>
      <c r="CJ3" s="11">
        <f t="shared" si="1"/>
        <v>0</v>
      </c>
      <c r="CK3" s="11">
        <f t="shared" si="1"/>
        <v>0</v>
      </c>
      <c r="CL3" s="11">
        <f t="shared" si="1"/>
        <v>0</v>
      </c>
      <c r="CM3" s="11">
        <f t="shared" si="1"/>
        <v>0</v>
      </c>
      <c r="CN3" s="11">
        <f t="shared" si="1"/>
        <v>0</v>
      </c>
      <c r="CO3" s="11">
        <f t="shared" si="1"/>
        <v>0</v>
      </c>
      <c r="CP3" s="11">
        <f t="shared" si="1"/>
        <v>0</v>
      </c>
      <c r="CQ3" s="11">
        <f t="shared" si="1"/>
        <v>0</v>
      </c>
      <c r="CR3" s="11">
        <f t="shared" si="1"/>
        <v>0</v>
      </c>
      <c r="CS3" s="11">
        <f t="shared" si="1"/>
        <v>0</v>
      </c>
      <c r="CT3" s="11">
        <f t="shared" si="1"/>
        <v>0</v>
      </c>
      <c r="CU3" s="11">
        <f t="shared" si="1"/>
        <v>0</v>
      </c>
      <c r="CV3" s="11">
        <f t="shared" si="1"/>
        <v>0</v>
      </c>
      <c r="CW3" s="11">
        <f t="shared" si="1"/>
        <v>0</v>
      </c>
      <c r="CX3" s="11">
        <f t="shared" si="1"/>
        <v>0</v>
      </c>
      <c r="CY3" s="11">
        <f t="shared" si="1"/>
        <v>0</v>
      </c>
      <c r="CZ3" s="11">
        <f t="shared" si="1"/>
        <v>0</v>
      </c>
      <c r="DA3" s="11">
        <f t="shared" si="1"/>
        <v>0</v>
      </c>
      <c r="DB3" s="11">
        <f t="shared" si="1"/>
        <v>0</v>
      </c>
      <c r="DC3" s="11">
        <f t="shared" si="1"/>
        <v>0</v>
      </c>
      <c r="DD3" s="11">
        <f t="shared" si="1"/>
        <v>0</v>
      </c>
      <c r="DE3" s="11">
        <f t="shared" si="1"/>
        <v>0</v>
      </c>
      <c r="DF3" s="11">
        <f t="shared" si="1"/>
        <v>0</v>
      </c>
      <c r="DG3" s="11">
        <f t="shared" si="1"/>
        <v>0</v>
      </c>
      <c r="DH3" s="11">
        <f t="shared" si="1"/>
        <v>0</v>
      </c>
      <c r="DI3" s="11">
        <f t="shared" si="1"/>
        <v>0</v>
      </c>
      <c r="DJ3" s="11">
        <f t="shared" si="1"/>
        <v>0</v>
      </c>
      <c r="DK3" s="11">
        <f t="shared" si="1"/>
        <v>0</v>
      </c>
      <c r="DL3" s="11">
        <f t="shared" si="1"/>
        <v>0</v>
      </c>
      <c r="DM3" s="11">
        <f t="shared" si="1"/>
        <v>0</v>
      </c>
      <c r="DN3" s="11">
        <f t="shared" si="1"/>
        <v>0</v>
      </c>
      <c r="DO3" s="11">
        <f t="shared" si="1"/>
        <v>0</v>
      </c>
      <c r="DP3" s="11">
        <f t="shared" si="1"/>
        <v>0</v>
      </c>
      <c r="DQ3" s="11">
        <f t="shared" si="1"/>
        <v>0</v>
      </c>
      <c r="DR3" s="11">
        <f t="shared" si="1"/>
        <v>0</v>
      </c>
      <c r="DS3" s="11">
        <f t="shared" si="1"/>
        <v>0</v>
      </c>
      <c r="DT3" s="11">
        <f t="shared" si="1"/>
        <v>0</v>
      </c>
      <c r="DU3" s="11">
        <f t="shared" si="1"/>
        <v>0</v>
      </c>
      <c r="DV3" s="11">
        <f t="shared" si="1"/>
        <v>0</v>
      </c>
      <c r="DW3" s="11">
        <f t="shared" si="1"/>
        <v>0</v>
      </c>
      <c r="DX3" s="11">
        <f t="shared" si="1"/>
        <v>0</v>
      </c>
      <c r="DY3" s="11">
        <f t="shared" si="1"/>
        <v>0</v>
      </c>
      <c r="DZ3" s="11">
        <f t="shared" si="1"/>
        <v>0</v>
      </c>
      <c r="EA3" s="11">
        <f t="shared" ref="EA3:GL3" si="2">(EA2/12)*9</f>
        <v>0</v>
      </c>
      <c r="EB3" s="11">
        <f t="shared" si="2"/>
        <v>0</v>
      </c>
      <c r="EC3" s="11">
        <f t="shared" si="2"/>
        <v>0</v>
      </c>
      <c r="ED3" s="11">
        <f t="shared" si="2"/>
        <v>0</v>
      </c>
      <c r="EE3" s="11">
        <f t="shared" si="2"/>
        <v>0</v>
      </c>
      <c r="EF3" s="11">
        <f t="shared" si="2"/>
        <v>0</v>
      </c>
      <c r="EG3" s="11">
        <f t="shared" si="2"/>
        <v>0</v>
      </c>
      <c r="EH3" s="11">
        <f t="shared" si="2"/>
        <v>0</v>
      </c>
      <c r="EI3" s="11">
        <f t="shared" si="2"/>
        <v>0</v>
      </c>
      <c r="EJ3" s="11">
        <f t="shared" si="2"/>
        <v>0</v>
      </c>
      <c r="EK3" s="11">
        <f t="shared" si="2"/>
        <v>0</v>
      </c>
      <c r="EL3" s="11">
        <f t="shared" si="2"/>
        <v>0</v>
      </c>
      <c r="EM3" s="11">
        <f t="shared" si="2"/>
        <v>0</v>
      </c>
      <c r="EN3" s="11">
        <f t="shared" si="2"/>
        <v>0</v>
      </c>
      <c r="EO3" s="11">
        <f t="shared" si="2"/>
        <v>0</v>
      </c>
      <c r="EP3" s="11">
        <f t="shared" si="2"/>
        <v>0</v>
      </c>
      <c r="EQ3" s="11">
        <f t="shared" si="2"/>
        <v>0</v>
      </c>
      <c r="ER3" s="11">
        <f t="shared" si="2"/>
        <v>0</v>
      </c>
      <c r="ES3" s="11">
        <f t="shared" si="2"/>
        <v>0</v>
      </c>
      <c r="ET3" s="11">
        <f t="shared" si="2"/>
        <v>0</v>
      </c>
      <c r="EU3" s="11">
        <f t="shared" si="2"/>
        <v>0</v>
      </c>
      <c r="EV3" s="11">
        <f t="shared" si="2"/>
        <v>0</v>
      </c>
      <c r="EW3" s="11">
        <f t="shared" si="2"/>
        <v>0</v>
      </c>
      <c r="EX3" s="11">
        <f t="shared" si="2"/>
        <v>0</v>
      </c>
      <c r="EY3" s="11">
        <f t="shared" si="2"/>
        <v>0</v>
      </c>
      <c r="EZ3" s="11">
        <f t="shared" si="2"/>
        <v>0</v>
      </c>
      <c r="FA3" s="11">
        <f t="shared" si="2"/>
        <v>0</v>
      </c>
      <c r="FB3" s="11">
        <f t="shared" si="2"/>
        <v>0</v>
      </c>
      <c r="FC3" s="11">
        <f t="shared" si="2"/>
        <v>0</v>
      </c>
      <c r="FD3" s="11">
        <f t="shared" si="2"/>
        <v>0</v>
      </c>
      <c r="FE3" s="11">
        <f t="shared" si="2"/>
        <v>0</v>
      </c>
      <c r="FF3" s="11">
        <f t="shared" si="2"/>
        <v>0</v>
      </c>
      <c r="FG3" s="11">
        <f t="shared" si="2"/>
        <v>0</v>
      </c>
      <c r="FH3" s="11">
        <f t="shared" si="2"/>
        <v>0</v>
      </c>
      <c r="FI3" s="11">
        <f t="shared" si="2"/>
        <v>0</v>
      </c>
      <c r="FJ3" s="11">
        <f t="shared" si="2"/>
        <v>0</v>
      </c>
      <c r="FK3" s="11">
        <f t="shared" si="2"/>
        <v>0</v>
      </c>
      <c r="FL3" s="11">
        <f t="shared" si="2"/>
        <v>0</v>
      </c>
      <c r="FM3" s="11">
        <f t="shared" si="2"/>
        <v>0</v>
      </c>
      <c r="FN3" s="11">
        <f t="shared" si="2"/>
        <v>0</v>
      </c>
      <c r="FO3" s="11">
        <f t="shared" si="2"/>
        <v>0</v>
      </c>
      <c r="FP3" s="11">
        <f t="shared" si="2"/>
        <v>0</v>
      </c>
      <c r="FQ3" s="11">
        <f t="shared" si="2"/>
        <v>0</v>
      </c>
      <c r="FR3" s="11">
        <f t="shared" si="2"/>
        <v>0</v>
      </c>
      <c r="FS3" s="11">
        <f t="shared" si="2"/>
        <v>0</v>
      </c>
      <c r="FT3" s="11">
        <f t="shared" si="2"/>
        <v>0</v>
      </c>
      <c r="FU3" s="11">
        <f t="shared" si="2"/>
        <v>0</v>
      </c>
      <c r="FV3" s="11">
        <f t="shared" si="2"/>
        <v>0</v>
      </c>
      <c r="FW3" s="11">
        <f t="shared" si="2"/>
        <v>0</v>
      </c>
      <c r="FX3" s="11">
        <f t="shared" si="2"/>
        <v>0</v>
      </c>
      <c r="FY3" s="11">
        <f t="shared" si="2"/>
        <v>0</v>
      </c>
      <c r="FZ3" s="11">
        <f t="shared" si="2"/>
        <v>0</v>
      </c>
      <c r="GA3" s="11">
        <f t="shared" si="2"/>
        <v>0</v>
      </c>
      <c r="GB3" s="11">
        <f t="shared" si="2"/>
        <v>0</v>
      </c>
      <c r="GC3" s="11">
        <f t="shared" si="2"/>
        <v>0</v>
      </c>
      <c r="GD3" s="11">
        <f t="shared" si="2"/>
        <v>0</v>
      </c>
      <c r="GE3" s="11">
        <f t="shared" si="2"/>
        <v>0</v>
      </c>
      <c r="GF3" s="11">
        <f t="shared" si="2"/>
        <v>0</v>
      </c>
      <c r="GG3" s="11">
        <f t="shared" si="2"/>
        <v>0</v>
      </c>
      <c r="GH3" s="11">
        <f t="shared" si="2"/>
        <v>0</v>
      </c>
      <c r="GI3" s="11">
        <f t="shared" si="2"/>
        <v>0</v>
      </c>
      <c r="GJ3" s="11">
        <f t="shared" si="2"/>
        <v>0</v>
      </c>
      <c r="GK3" s="11">
        <f t="shared" si="2"/>
        <v>0</v>
      </c>
      <c r="GL3" s="11">
        <f t="shared" si="2"/>
        <v>0</v>
      </c>
      <c r="GM3" s="11">
        <f t="shared" ref="GM3:IX3" si="3">(GM2/12)*9</f>
        <v>0</v>
      </c>
      <c r="GN3" s="11">
        <f t="shared" si="3"/>
        <v>0</v>
      </c>
      <c r="GO3" s="11">
        <f t="shared" si="3"/>
        <v>0</v>
      </c>
      <c r="GP3" s="11">
        <f t="shared" si="3"/>
        <v>0</v>
      </c>
      <c r="GQ3" s="11">
        <f t="shared" si="3"/>
        <v>0</v>
      </c>
      <c r="GR3" s="11">
        <f t="shared" si="3"/>
        <v>0</v>
      </c>
      <c r="GS3" s="11">
        <f t="shared" si="3"/>
        <v>0</v>
      </c>
      <c r="GT3" s="11">
        <f t="shared" si="3"/>
        <v>0</v>
      </c>
      <c r="GU3" s="11">
        <f t="shared" si="3"/>
        <v>0</v>
      </c>
      <c r="GV3" s="11">
        <f t="shared" si="3"/>
        <v>0</v>
      </c>
      <c r="GW3" s="11">
        <f t="shared" si="3"/>
        <v>0</v>
      </c>
      <c r="GX3" s="11">
        <f t="shared" si="3"/>
        <v>0</v>
      </c>
      <c r="GY3" s="11">
        <f t="shared" si="3"/>
        <v>0</v>
      </c>
      <c r="GZ3" s="11">
        <f t="shared" si="3"/>
        <v>0</v>
      </c>
      <c r="HA3" s="11">
        <f t="shared" si="3"/>
        <v>0</v>
      </c>
      <c r="HB3" s="11">
        <f t="shared" si="3"/>
        <v>0</v>
      </c>
      <c r="HC3" s="11">
        <f t="shared" si="3"/>
        <v>0</v>
      </c>
      <c r="HD3" s="11">
        <f t="shared" si="3"/>
        <v>0</v>
      </c>
      <c r="HE3" s="11">
        <f t="shared" si="3"/>
        <v>0</v>
      </c>
      <c r="HF3" s="11">
        <f t="shared" si="3"/>
        <v>0</v>
      </c>
      <c r="HG3" s="11">
        <f t="shared" si="3"/>
        <v>0</v>
      </c>
      <c r="HH3" s="11">
        <f t="shared" si="3"/>
        <v>0</v>
      </c>
      <c r="HI3" s="11">
        <f t="shared" si="3"/>
        <v>0</v>
      </c>
      <c r="HJ3" s="11">
        <f t="shared" si="3"/>
        <v>0</v>
      </c>
      <c r="HK3" s="11">
        <f t="shared" si="3"/>
        <v>0</v>
      </c>
      <c r="HL3" s="11">
        <f t="shared" si="3"/>
        <v>0</v>
      </c>
      <c r="HM3" s="11">
        <f t="shared" si="3"/>
        <v>0</v>
      </c>
      <c r="HN3" s="11">
        <f t="shared" si="3"/>
        <v>0</v>
      </c>
      <c r="HO3" s="11">
        <f t="shared" si="3"/>
        <v>0</v>
      </c>
      <c r="HP3" s="11">
        <f t="shared" si="3"/>
        <v>0</v>
      </c>
      <c r="HQ3" s="11">
        <f t="shared" si="3"/>
        <v>0</v>
      </c>
      <c r="HR3" s="11">
        <f t="shared" si="3"/>
        <v>0</v>
      </c>
      <c r="HS3" s="11">
        <f t="shared" si="3"/>
        <v>0</v>
      </c>
      <c r="HT3" s="11">
        <f t="shared" si="3"/>
        <v>0</v>
      </c>
      <c r="HU3" s="11">
        <f t="shared" si="3"/>
        <v>0</v>
      </c>
      <c r="HV3" s="11">
        <f t="shared" si="3"/>
        <v>0</v>
      </c>
      <c r="HW3" s="11">
        <f t="shared" si="3"/>
        <v>0</v>
      </c>
      <c r="HX3" s="11">
        <f t="shared" si="3"/>
        <v>0</v>
      </c>
      <c r="HY3" s="11">
        <f t="shared" si="3"/>
        <v>0</v>
      </c>
      <c r="HZ3" s="11">
        <f t="shared" si="3"/>
        <v>0</v>
      </c>
      <c r="IA3" s="11">
        <f t="shared" si="3"/>
        <v>0</v>
      </c>
      <c r="IB3" s="11">
        <f t="shared" si="3"/>
        <v>0</v>
      </c>
      <c r="IC3" s="11">
        <f t="shared" si="3"/>
        <v>0</v>
      </c>
      <c r="ID3" s="11">
        <f t="shared" si="3"/>
        <v>0</v>
      </c>
      <c r="IE3" s="11">
        <f t="shared" si="3"/>
        <v>0</v>
      </c>
      <c r="IF3" s="11">
        <f t="shared" si="3"/>
        <v>0</v>
      </c>
      <c r="IG3" s="11">
        <f t="shared" si="3"/>
        <v>0</v>
      </c>
      <c r="IH3" s="11">
        <f t="shared" si="3"/>
        <v>0</v>
      </c>
      <c r="II3" s="11">
        <f t="shared" si="3"/>
        <v>0</v>
      </c>
      <c r="IJ3" s="11">
        <f t="shared" si="3"/>
        <v>0</v>
      </c>
      <c r="IK3" s="11">
        <f t="shared" si="3"/>
        <v>0</v>
      </c>
      <c r="IL3" s="11">
        <f t="shared" si="3"/>
        <v>0</v>
      </c>
      <c r="IM3" s="11">
        <f t="shared" si="3"/>
        <v>0</v>
      </c>
      <c r="IN3" s="11">
        <f t="shared" si="3"/>
        <v>0</v>
      </c>
      <c r="IO3" s="11">
        <f t="shared" si="3"/>
        <v>0</v>
      </c>
      <c r="IP3" s="11">
        <f t="shared" si="3"/>
        <v>0</v>
      </c>
      <c r="IQ3" s="11">
        <f t="shared" si="3"/>
        <v>0</v>
      </c>
      <c r="IR3" s="11">
        <f t="shared" si="3"/>
        <v>0</v>
      </c>
      <c r="IS3" s="11">
        <f t="shared" si="3"/>
        <v>0</v>
      </c>
      <c r="IT3" s="11">
        <f t="shared" si="3"/>
        <v>0</v>
      </c>
      <c r="IU3" s="11">
        <f t="shared" si="3"/>
        <v>0</v>
      </c>
      <c r="IV3" s="11">
        <f t="shared" si="3"/>
        <v>0</v>
      </c>
      <c r="IW3" s="11">
        <f t="shared" si="3"/>
        <v>0</v>
      </c>
      <c r="IX3" s="11">
        <f t="shared" si="3"/>
        <v>0</v>
      </c>
      <c r="IY3" s="11">
        <f t="shared" ref="IY3:LJ3" si="4">(IY2/12)*9</f>
        <v>0</v>
      </c>
      <c r="IZ3" s="11">
        <f t="shared" si="4"/>
        <v>0</v>
      </c>
      <c r="JA3" s="11">
        <f t="shared" si="4"/>
        <v>0</v>
      </c>
      <c r="JB3" s="11">
        <f t="shared" si="4"/>
        <v>0</v>
      </c>
      <c r="JC3" s="11">
        <f t="shared" si="4"/>
        <v>0</v>
      </c>
      <c r="JD3" s="11">
        <f t="shared" si="4"/>
        <v>0</v>
      </c>
      <c r="JE3" s="11">
        <f t="shared" si="4"/>
        <v>0</v>
      </c>
      <c r="JF3" s="11">
        <f t="shared" si="4"/>
        <v>0</v>
      </c>
      <c r="JG3" s="11">
        <f t="shared" si="4"/>
        <v>0</v>
      </c>
      <c r="JH3" s="11">
        <f t="shared" si="4"/>
        <v>0</v>
      </c>
      <c r="JI3" s="11">
        <f t="shared" si="4"/>
        <v>0</v>
      </c>
      <c r="JJ3" s="11">
        <f t="shared" si="4"/>
        <v>0</v>
      </c>
      <c r="JK3" s="11">
        <f t="shared" si="4"/>
        <v>0</v>
      </c>
      <c r="JL3" s="11">
        <f t="shared" si="4"/>
        <v>0</v>
      </c>
      <c r="JM3" s="11">
        <f t="shared" si="4"/>
        <v>0</v>
      </c>
      <c r="JN3" s="11">
        <f t="shared" si="4"/>
        <v>0</v>
      </c>
      <c r="JO3" s="11">
        <f t="shared" si="4"/>
        <v>0</v>
      </c>
      <c r="JP3" s="11">
        <f t="shared" si="4"/>
        <v>0</v>
      </c>
      <c r="JQ3" s="11">
        <f t="shared" si="4"/>
        <v>0</v>
      </c>
      <c r="JR3" s="11">
        <f t="shared" si="4"/>
        <v>0</v>
      </c>
      <c r="JS3" s="11">
        <f t="shared" si="4"/>
        <v>0</v>
      </c>
      <c r="JT3" s="11">
        <f t="shared" si="4"/>
        <v>0</v>
      </c>
      <c r="JU3" s="11">
        <f t="shared" si="4"/>
        <v>0</v>
      </c>
      <c r="JV3" s="11">
        <f t="shared" si="4"/>
        <v>375</v>
      </c>
      <c r="JW3" s="11">
        <f t="shared" si="4"/>
        <v>150</v>
      </c>
      <c r="JX3" s="11">
        <f t="shared" si="4"/>
        <v>0</v>
      </c>
      <c r="JY3" s="11">
        <f t="shared" si="4"/>
        <v>0</v>
      </c>
      <c r="JZ3" s="11">
        <f t="shared" si="4"/>
        <v>0</v>
      </c>
      <c r="KA3" s="11">
        <f t="shared" si="4"/>
        <v>0</v>
      </c>
      <c r="KB3" s="11">
        <f t="shared" si="4"/>
        <v>0</v>
      </c>
      <c r="KC3" s="11">
        <f t="shared" si="4"/>
        <v>0</v>
      </c>
      <c r="KD3" s="11">
        <f t="shared" si="4"/>
        <v>0</v>
      </c>
      <c r="KE3" s="11">
        <f t="shared" si="4"/>
        <v>0</v>
      </c>
      <c r="KF3" s="11">
        <f t="shared" si="4"/>
        <v>0</v>
      </c>
      <c r="KG3" s="11">
        <f t="shared" si="4"/>
        <v>0</v>
      </c>
      <c r="KH3" s="11">
        <f t="shared" si="4"/>
        <v>0</v>
      </c>
      <c r="KI3" s="11">
        <f t="shared" si="4"/>
        <v>150</v>
      </c>
      <c r="KJ3" s="11">
        <f t="shared" si="4"/>
        <v>0</v>
      </c>
      <c r="KK3" s="11">
        <f t="shared" si="4"/>
        <v>112.5</v>
      </c>
      <c r="KL3" s="11">
        <f t="shared" si="4"/>
        <v>0</v>
      </c>
      <c r="KM3" s="11">
        <f t="shared" si="4"/>
        <v>7.5</v>
      </c>
      <c r="KN3" s="11">
        <f t="shared" si="4"/>
        <v>13.5</v>
      </c>
      <c r="KO3" s="11">
        <f t="shared" si="4"/>
        <v>0</v>
      </c>
      <c r="KP3" s="11">
        <f t="shared" si="4"/>
        <v>0</v>
      </c>
      <c r="KQ3" s="11">
        <f t="shared" si="4"/>
        <v>0</v>
      </c>
      <c r="KR3" s="11">
        <f t="shared" si="4"/>
        <v>0</v>
      </c>
      <c r="KS3" s="11">
        <f t="shared" si="4"/>
        <v>0</v>
      </c>
      <c r="KT3" s="11">
        <f t="shared" si="4"/>
        <v>15</v>
      </c>
      <c r="KU3" s="11">
        <f t="shared" si="4"/>
        <v>75</v>
      </c>
      <c r="KV3" s="11">
        <f t="shared" si="4"/>
        <v>0</v>
      </c>
      <c r="KW3" s="11">
        <f t="shared" si="4"/>
        <v>0</v>
      </c>
      <c r="KX3" s="11">
        <f t="shared" si="4"/>
        <v>3.75</v>
      </c>
      <c r="KY3" s="11">
        <f t="shared" si="4"/>
        <v>0</v>
      </c>
      <c r="KZ3" s="11">
        <f t="shared" si="4"/>
        <v>0</v>
      </c>
      <c r="LA3" s="11">
        <f t="shared" si="4"/>
        <v>0</v>
      </c>
      <c r="LB3" s="11">
        <f t="shared" si="4"/>
        <v>0</v>
      </c>
      <c r="LC3" s="11">
        <f t="shared" si="4"/>
        <v>26.25</v>
      </c>
      <c r="LD3" s="11">
        <f t="shared" si="4"/>
        <v>0</v>
      </c>
      <c r="LE3" s="11">
        <f t="shared" si="4"/>
        <v>0</v>
      </c>
      <c r="LF3" s="11">
        <f t="shared" si="4"/>
        <v>18.75</v>
      </c>
      <c r="LG3" s="11">
        <f t="shared" si="4"/>
        <v>0</v>
      </c>
      <c r="LH3" s="11">
        <f t="shared" si="4"/>
        <v>0</v>
      </c>
      <c r="LI3" s="11">
        <f t="shared" si="4"/>
        <v>0</v>
      </c>
      <c r="LJ3" s="11">
        <f t="shared" si="4"/>
        <v>0</v>
      </c>
      <c r="LK3" s="11">
        <f t="shared" ref="LK3:MG3" si="5">(LK2/12)*9</f>
        <v>0</v>
      </c>
      <c r="LL3" s="11">
        <f t="shared" si="5"/>
        <v>0</v>
      </c>
      <c r="LM3" s="11">
        <f t="shared" si="5"/>
        <v>0</v>
      </c>
      <c r="LN3" s="11">
        <f t="shared" si="5"/>
        <v>60</v>
      </c>
      <c r="LO3" s="11">
        <f t="shared" si="5"/>
        <v>52.5</v>
      </c>
      <c r="LP3" s="11">
        <f t="shared" si="5"/>
        <v>0</v>
      </c>
      <c r="LQ3" s="11">
        <f t="shared" si="5"/>
        <v>0</v>
      </c>
      <c r="LR3" s="11">
        <f t="shared" si="5"/>
        <v>0</v>
      </c>
      <c r="LS3" s="11">
        <f t="shared" si="5"/>
        <v>0</v>
      </c>
      <c r="LT3" s="11">
        <f t="shared" si="5"/>
        <v>3.75</v>
      </c>
      <c r="LU3" s="11">
        <f t="shared" si="5"/>
        <v>37.5</v>
      </c>
      <c r="LV3" s="11">
        <f t="shared" si="5"/>
        <v>0</v>
      </c>
      <c r="LW3" s="11">
        <f t="shared" si="5"/>
        <v>0</v>
      </c>
      <c r="LX3" s="11">
        <f t="shared" si="5"/>
        <v>0</v>
      </c>
      <c r="LY3" s="11">
        <f t="shared" si="5"/>
        <v>0</v>
      </c>
      <c r="LZ3" s="11">
        <f t="shared" si="5"/>
        <v>7.5</v>
      </c>
      <c r="MA3" s="11">
        <f t="shared" si="5"/>
        <v>0</v>
      </c>
      <c r="MB3" s="11">
        <f t="shared" si="5"/>
        <v>0</v>
      </c>
      <c r="MC3" s="11">
        <f t="shared" si="5"/>
        <v>15</v>
      </c>
      <c r="MD3" s="11">
        <f t="shared" si="5"/>
        <v>0</v>
      </c>
      <c r="ME3" s="11">
        <f t="shared" si="5"/>
        <v>0</v>
      </c>
      <c r="MF3" s="11">
        <f t="shared" si="5"/>
        <v>0</v>
      </c>
      <c r="MG3" s="11">
        <f t="shared" si="5"/>
        <v>0</v>
      </c>
      <c r="MH3" s="11">
        <f>SUM(C3:MG3)</f>
        <v>1348.5</v>
      </c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7"/>
    </row>
    <row r="4" spans="1:360" ht="24.95" customHeight="1" x14ac:dyDescent="0.25">
      <c r="A4" s="24">
        <v>2</v>
      </c>
      <c r="B4" s="1" t="s">
        <v>345</v>
      </c>
      <c r="C4" s="10">
        <v>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>
        <v>0</v>
      </c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>
        <v>0</v>
      </c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>
        <v>0</v>
      </c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>
        <v>50</v>
      </c>
      <c r="JW4" s="10">
        <v>20</v>
      </c>
      <c r="JX4" s="10"/>
      <c r="JY4" s="10"/>
      <c r="JZ4" s="10"/>
      <c r="KA4" s="10">
        <v>0</v>
      </c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>
        <v>10</v>
      </c>
      <c r="KN4" s="10"/>
      <c r="KO4" s="10"/>
      <c r="KP4" s="10"/>
      <c r="KQ4" s="10"/>
      <c r="KR4" s="10"/>
      <c r="KS4" s="10"/>
      <c r="KT4" s="10">
        <v>30</v>
      </c>
      <c r="KU4" s="10">
        <v>100</v>
      </c>
      <c r="KV4" s="10"/>
      <c r="KW4" s="10">
        <v>50</v>
      </c>
      <c r="KX4" s="10"/>
      <c r="KY4" s="10"/>
      <c r="KZ4" s="10"/>
      <c r="LA4" s="10"/>
      <c r="LB4" s="10"/>
      <c r="LC4" s="10"/>
      <c r="LD4" s="10"/>
      <c r="LE4" s="10">
        <v>0</v>
      </c>
      <c r="LF4" s="10">
        <v>25</v>
      </c>
      <c r="LG4" s="10"/>
      <c r="LH4" s="10"/>
      <c r="LI4" s="10"/>
      <c r="LJ4" s="10"/>
      <c r="LK4" s="10"/>
      <c r="LL4" s="10"/>
      <c r="LM4" s="10"/>
      <c r="LN4" s="10">
        <v>20</v>
      </c>
      <c r="LO4" s="10">
        <v>50</v>
      </c>
      <c r="LP4" s="10"/>
      <c r="LQ4" s="10"/>
      <c r="LR4" s="10"/>
      <c r="LS4" s="10"/>
      <c r="LT4" s="10">
        <v>10</v>
      </c>
      <c r="LU4" s="10">
        <v>50</v>
      </c>
      <c r="LV4" s="10">
        <v>0</v>
      </c>
      <c r="LW4" s="10"/>
      <c r="LX4" s="10"/>
      <c r="LY4" s="10"/>
      <c r="LZ4" s="10">
        <v>10</v>
      </c>
      <c r="MA4" s="10"/>
      <c r="MB4" s="10"/>
      <c r="MC4" s="10">
        <v>20</v>
      </c>
      <c r="MD4" s="10"/>
      <c r="ME4" s="10"/>
      <c r="MF4" s="10">
        <v>84</v>
      </c>
      <c r="MG4" s="10"/>
      <c r="MH4" s="10">
        <f t="shared" ref="MH4:MH67" si="6">SUM(C4:MG4)</f>
        <v>529</v>
      </c>
      <c r="ML4" s="16"/>
      <c r="MM4" s="16"/>
      <c r="MN4" s="16"/>
      <c r="MO4" s="16"/>
      <c r="MP4" s="16"/>
      <c r="MQ4" s="16"/>
      <c r="MR4" s="16"/>
      <c r="MS4" s="16"/>
      <c r="MT4" s="16"/>
      <c r="MU4" s="16"/>
    </row>
    <row r="5" spans="1:360" s="7" customFormat="1" ht="24.95" customHeight="1" x14ac:dyDescent="0.25">
      <c r="A5" s="25">
        <v>2</v>
      </c>
      <c r="B5" s="6" t="s">
        <v>345</v>
      </c>
      <c r="C5" s="11">
        <f t="shared" ref="C5:BN5" si="7">(C4/12)*9</f>
        <v>0</v>
      </c>
      <c r="D5" s="11">
        <f t="shared" si="7"/>
        <v>0</v>
      </c>
      <c r="E5" s="11">
        <f t="shared" si="7"/>
        <v>0</v>
      </c>
      <c r="F5" s="11">
        <f t="shared" si="7"/>
        <v>0</v>
      </c>
      <c r="G5" s="11">
        <f t="shared" si="7"/>
        <v>0</v>
      </c>
      <c r="H5" s="11">
        <f t="shared" si="7"/>
        <v>0</v>
      </c>
      <c r="I5" s="11">
        <f t="shared" si="7"/>
        <v>0</v>
      </c>
      <c r="J5" s="11">
        <f t="shared" si="7"/>
        <v>0</v>
      </c>
      <c r="K5" s="11">
        <f t="shared" si="7"/>
        <v>0</v>
      </c>
      <c r="L5" s="11">
        <f t="shared" si="7"/>
        <v>0</v>
      </c>
      <c r="M5" s="11">
        <f t="shared" si="7"/>
        <v>0</v>
      </c>
      <c r="N5" s="11">
        <f t="shared" si="7"/>
        <v>0</v>
      </c>
      <c r="O5" s="11">
        <f t="shared" si="7"/>
        <v>0</v>
      </c>
      <c r="P5" s="11">
        <f t="shared" si="7"/>
        <v>0</v>
      </c>
      <c r="Q5" s="11">
        <f t="shared" si="7"/>
        <v>0</v>
      </c>
      <c r="R5" s="11">
        <f t="shared" si="7"/>
        <v>0</v>
      </c>
      <c r="S5" s="11">
        <f t="shared" si="7"/>
        <v>0</v>
      </c>
      <c r="T5" s="11">
        <f t="shared" si="7"/>
        <v>0</v>
      </c>
      <c r="U5" s="11">
        <f t="shared" si="7"/>
        <v>0</v>
      </c>
      <c r="V5" s="11">
        <f t="shared" si="7"/>
        <v>0</v>
      </c>
      <c r="W5" s="11">
        <f t="shared" si="7"/>
        <v>0</v>
      </c>
      <c r="X5" s="11">
        <f t="shared" si="7"/>
        <v>0</v>
      </c>
      <c r="Y5" s="11">
        <f t="shared" si="7"/>
        <v>0</v>
      </c>
      <c r="Z5" s="11">
        <f t="shared" si="7"/>
        <v>0</v>
      </c>
      <c r="AA5" s="11">
        <f t="shared" si="7"/>
        <v>0</v>
      </c>
      <c r="AB5" s="11">
        <f t="shared" si="7"/>
        <v>0</v>
      </c>
      <c r="AC5" s="11">
        <f t="shared" si="7"/>
        <v>0</v>
      </c>
      <c r="AD5" s="11">
        <f t="shared" si="7"/>
        <v>0</v>
      </c>
      <c r="AE5" s="11">
        <f t="shared" si="7"/>
        <v>0</v>
      </c>
      <c r="AF5" s="11">
        <f t="shared" si="7"/>
        <v>0</v>
      </c>
      <c r="AG5" s="11">
        <f t="shared" si="7"/>
        <v>0</v>
      </c>
      <c r="AH5" s="11">
        <f t="shared" si="7"/>
        <v>0</v>
      </c>
      <c r="AI5" s="11">
        <f t="shared" si="7"/>
        <v>0</v>
      </c>
      <c r="AJ5" s="11">
        <f t="shared" si="7"/>
        <v>0</v>
      </c>
      <c r="AK5" s="11">
        <f t="shared" si="7"/>
        <v>0</v>
      </c>
      <c r="AL5" s="11">
        <f t="shared" si="7"/>
        <v>0</v>
      </c>
      <c r="AM5" s="11">
        <f t="shared" si="7"/>
        <v>0</v>
      </c>
      <c r="AN5" s="11">
        <f t="shared" si="7"/>
        <v>0</v>
      </c>
      <c r="AO5" s="11">
        <f t="shared" si="7"/>
        <v>0</v>
      </c>
      <c r="AP5" s="11">
        <f t="shared" si="7"/>
        <v>0</v>
      </c>
      <c r="AQ5" s="11">
        <f t="shared" si="7"/>
        <v>0</v>
      </c>
      <c r="AR5" s="11">
        <f t="shared" si="7"/>
        <v>0</v>
      </c>
      <c r="AS5" s="11">
        <f t="shared" si="7"/>
        <v>0</v>
      </c>
      <c r="AT5" s="11">
        <f t="shared" si="7"/>
        <v>0</v>
      </c>
      <c r="AU5" s="11">
        <f t="shared" si="7"/>
        <v>0</v>
      </c>
      <c r="AV5" s="11">
        <f t="shared" si="7"/>
        <v>0</v>
      </c>
      <c r="AW5" s="11">
        <f t="shared" si="7"/>
        <v>0</v>
      </c>
      <c r="AX5" s="11">
        <f t="shared" si="7"/>
        <v>0</v>
      </c>
      <c r="AY5" s="11">
        <f t="shared" si="7"/>
        <v>0</v>
      </c>
      <c r="AZ5" s="11">
        <f t="shared" si="7"/>
        <v>0</v>
      </c>
      <c r="BA5" s="11">
        <f t="shared" si="7"/>
        <v>0</v>
      </c>
      <c r="BB5" s="11">
        <f t="shared" si="7"/>
        <v>0</v>
      </c>
      <c r="BC5" s="11">
        <f t="shared" si="7"/>
        <v>0</v>
      </c>
      <c r="BD5" s="11">
        <f t="shared" si="7"/>
        <v>0</v>
      </c>
      <c r="BE5" s="11">
        <f t="shared" si="7"/>
        <v>0</v>
      </c>
      <c r="BF5" s="11">
        <f t="shared" si="7"/>
        <v>0</v>
      </c>
      <c r="BG5" s="11">
        <f t="shared" si="7"/>
        <v>0</v>
      </c>
      <c r="BH5" s="11">
        <f t="shared" si="7"/>
        <v>0</v>
      </c>
      <c r="BI5" s="11">
        <f t="shared" si="7"/>
        <v>0</v>
      </c>
      <c r="BJ5" s="11">
        <f t="shared" si="7"/>
        <v>0</v>
      </c>
      <c r="BK5" s="11">
        <f t="shared" si="7"/>
        <v>0</v>
      </c>
      <c r="BL5" s="11">
        <f t="shared" si="7"/>
        <v>0</v>
      </c>
      <c r="BM5" s="11">
        <f t="shared" si="7"/>
        <v>0</v>
      </c>
      <c r="BN5" s="11">
        <f t="shared" si="7"/>
        <v>0</v>
      </c>
      <c r="BO5" s="11">
        <f t="shared" ref="BO5:DZ5" si="8">(BO4/12)*9</f>
        <v>0</v>
      </c>
      <c r="BP5" s="11">
        <f t="shared" si="8"/>
        <v>0</v>
      </c>
      <c r="BQ5" s="11">
        <f t="shared" si="8"/>
        <v>0</v>
      </c>
      <c r="BR5" s="11">
        <f t="shared" si="8"/>
        <v>0</v>
      </c>
      <c r="BS5" s="11">
        <f t="shared" si="8"/>
        <v>0</v>
      </c>
      <c r="BT5" s="11">
        <f t="shared" si="8"/>
        <v>0</v>
      </c>
      <c r="BU5" s="11">
        <f t="shared" si="8"/>
        <v>0</v>
      </c>
      <c r="BV5" s="11">
        <f t="shared" si="8"/>
        <v>0</v>
      </c>
      <c r="BW5" s="11">
        <f t="shared" si="8"/>
        <v>0</v>
      </c>
      <c r="BX5" s="11">
        <f t="shared" si="8"/>
        <v>0</v>
      </c>
      <c r="BY5" s="11">
        <f t="shared" si="8"/>
        <v>0</v>
      </c>
      <c r="BZ5" s="11">
        <f t="shared" si="8"/>
        <v>0</v>
      </c>
      <c r="CA5" s="11">
        <f t="shared" si="8"/>
        <v>0</v>
      </c>
      <c r="CB5" s="11">
        <f t="shared" si="8"/>
        <v>0</v>
      </c>
      <c r="CC5" s="11">
        <f t="shared" si="8"/>
        <v>0</v>
      </c>
      <c r="CD5" s="11">
        <f t="shared" si="8"/>
        <v>0</v>
      </c>
      <c r="CE5" s="11">
        <f t="shared" si="8"/>
        <v>0</v>
      </c>
      <c r="CF5" s="11">
        <f t="shared" si="8"/>
        <v>0</v>
      </c>
      <c r="CG5" s="11">
        <f t="shared" si="8"/>
        <v>0</v>
      </c>
      <c r="CH5" s="11">
        <f t="shared" si="8"/>
        <v>0</v>
      </c>
      <c r="CI5" s="11">
        <f t="shared" si="8"/>
        <v>0</v>
      </c>
      <c r="CJ5" s="11">
        <f t="shared" si="8"/>
        <v>0</v>
      </c>
      <c r="CK5" s="11">
        <f t="shared" si="8"/>
        <v>0</v>
      </c>
      <c r="CL5" s="11">
        <f t="shared" si="8"/>
        <v>0</v>
      </c>
      <c r="CM5" s="11">
        <f t="shared" si="8"/>
        <v>0</v>
      </c>
      <c r="CN5" s="11">
        <f t="shared" si="8"/>
        <v>0</v>
      </c>
      <c r="CO5" s="11">
        <f t="shared" si="8"/>
        <v>0</v>
      </c>
      <c r="CP5" s="11">
        <f t="shared" si="8"/>
        <v>0</v>
      </c>
      <c r="CQ5" s="11">
        <f t="shared" si="8"/>
        <v>0</v>
      </c>
      <c r="CR5" s="11">
        <f t="shared" si="8"/>
        <v>0</v>
      </c>
      <c r="CS5" s="11">
        <f t="shared" si="8"/>
        <v>0</v>
      </c>
      <c r="CT5" s="11">
        <f t="shared" si="8"/>
        <v>0</v>
      </c>
      <c r="CU5" s="11">
        <f t="shared" si="8"/>
        <v>0</v>
      </c>
      <c r="CV5" s="11">
        <f t="shared" si="8"/>
        <v>0</v>
      </c>
      <c r="CW5" s="11">
        <f t="shared" si="8"/>
        <v>0</v>
      </c>
      <c r="CX5" s="11">
        <f t="shared" si="8"/>
        <v>0</v>
      </c>
      <c r="CY5" s="11">
        <f t="shared" si="8"/>
        <v>0</v>
      </c>
      <c r="CZ5" s="11">
        <f t="shared" si="8"/>
        <v>0</v>
      </c>
      <c r="DA5" s="11">
        <f t="shared" si="8"/>
        <v>0</v>
      </c>
      <c r="DB5" s="11">
        <f t="shared" si="8"/>
        <v>0</v>
      </c>
      <c r="DC5" s="11">
        <f t="shared" si="8"/>
        <v>0</v>
      </c>
      <c r="DD5" s="11">
        <f t="shared" si="8"/>
        <v>0</v>
      </c>
      <c r="DE5" s="11">
        <f t="shared" si="8"/>
        <v>0</v>
      </c>
      <c r="DF5" s="11">
        <f t="shared" si="8"/>
        <v>0</v>
      </c>
      <c r="DG5" s="11">
        <f t="shared" si="8"/>
        <v>0</v>
      </c>
      <c r="DH5" s="11">
        <f t="shared" si="8"/>
        <v>0</v>
      </c>
      <c r="DI5" s="11">
        <f t="shared" si="8"/>
        <v>0</v>
      </c>
      <c r="DJ5" s="11">
        <f t="shared" si="8"/>
        <v>0</v>
      </c>
      <c r="DK5" s="11">
        <f t="shared" si="8"/>
        <v>0</v>
      </c>
      <c r="DL5" s="11">
        <f t="shared" si="8"/>
        <v>0</v>
      </c>
      <c r="DM5" s="11">
        <f t="shared" si="8"/>
        <v>0</v>
      </c>
      <c r="DN5" s="11">
        <f t="shared" si="8"/>
        <v>0</v>
      </c>
      <c r="DO5" s="11">
        <f t="shared" si="8"/>
        <v>0</v>
      </c>
      <c r="DP5" s="11">
        <f t="shared" si="8"/>
        <v>0</v>
      </c>
      <c r="DQ5" s="11">
        <f t="shared" si="8"/>
        <v>0</v>
      </c>
      <c r="DR5" s="11">
        <f t="shared" si="8"/>
        <v>0</v>
      </c>
      <c r="DS5" s="11">
        <f t="shared" si="8"/>
        <v>0</v>
      </c>
      <c r="DT5" s="11">
        <f t="shared" si="8"/>
        <v>0</v>
      </c>
      <c r="DU5" s="11">
        <f t="shared" si="8"/>
        <v>0</v>
      </c>
      <c r="DV5" s="11">
        <f t="shared" si="8"/>
        <v>0</v>
      </c>
      <c r="DW5" s="11">
        <f t="shared" si="8"/>
        <v>0</v>
      </c>
      <c r="DX5" s="11">
        <f t="shared" si="8"/>
        <v>0</v>
      </c>
      <c r="DY5" s="11">
        <f t="shared" si="8"/>
        <v>0</v>
      </c>
      <c r="DZ5" s="11">
        <f t="shared" si="8"/>
        <v>0</v>
      </c>
      <c r="EA5" s="11">
        <f t="shared" ref="EA5:GL5" si="9">(EA4/12)*9</f>
        <v>0</v>
      </c>
      <c r="EB5" s="11">
        <f t="shared" si="9"/>
        <v>0</v>
      </c>
      <c r="EC5" s="11">
        <f t="shared" si="9"/>
        <v>0</v>
      </c>
      <c r="ED5" s="11">
        <f t="shared" si="9"/>
        <v>0</v>
      </c>
      <c r="EE5" s="11">
        <f t="shared" si="9"/>
        <v>0</v>
      </c>
      <c r="EF5" s="11">
        <f t="shared" si="9"/>
        <v>0</v>
      </c>
      <c r="EG5" s="11">
        <f t="shared" si="9"/>
        <v>0</v>
      </c>
      <c r="EH5" s="11">
        <f t="shared" si="9"/>
        <v>0</v>
      </c>
      <c r="EI5" s="11">
        <f t="shared" si="9"/>
        <v>0</v>
      </c>
      <c r="EJ5" s="11">
        <f t="shared" si="9"/>
        <v>0</v>
      </c>
      <c r="EK5" s="11">
        <f t="shared" si="9"/>
        <v>0</v>
      </c>
      <c r="EL5" s="11">
        <f t="shared" si="9"/>
        <v>0</v>
      </c>
      <c r="EM5" s="11">
        <f t="shared" si="9"/>
        <v>0</v>
      </c>
      <c r="EN5" s="11">
        <f t="shared" si="9"/>
        <v>0</v>
      </c>
      <c r="EO5" s="11">
        <f t="shared" si="9"/>
        <v>0</v>
      </c>
      <c r="EP5" s="11">
        <f t="shared" si="9"/>
        <v>0</v>
      </c>
      <c r="EQ5" s="11">
        <f t="shared" si="9"/>
        <v>0</v>
      </c>
      <c r="ER5" s="11">
        <f t="shared" si="9"/>
        <v>0</v>
      </c>
      <c r="ES5" s="11">
        <f t="shared" si="9"/>
        <v>0</v>
      </c>
      <c r="ET5" s="11">
        <f t="shared" si="9"/>
        <v>0</v>
      </c>
      <c r="EU5" s="11">
        <f t="shared" si="9"/>
        <v>0</v>
      </c>
      <c r="EV5" s="11">
        <f t="shared" si="9"/>
        <v>0</v>
      </c>
      <c r="EW5" s="11">
        <f t="shared" si="9"/>
        <v>0</v>
      </c>
      <c r="EX5" s="11">
        <f t="shared" si="9"/>
        <v>0</v>
      </c>
      <c r="EY5" s="11">
        <f t="shared" si="9"/>
        <v>0</v>
      </c>
      <c r="EZ5" s="11">
        <f t="shared" si="9"/>
        <v>0</v>
      </c>
      <c r="FA5" s="11">
        <f t="shared" si="9"/>
        <v>0</v>
      </c>
      <c r="FB5" s="11">
        <f t="shared" si="9"/>
        <v>0</v>
      </c>
      <c r="FC5" s="11">
        <f t="shared" si="9"/>
        <v>0</v>
      </c>
      <c r="FD5" s="11">
        <f t="shared" si="9"/>
        <v>0</v>
      </c>
      <c r="FE5" s="11">
        <f t="shared" si="9"/>
        <v>0</v>
      </c>
      <c r="FF5" s="11">
        <f t="shared" si="9"/>
        <v>0</v>
      </c>
      <c r="FG5" s="11">
        <f t="shared" si="9"/>
        <v>0</v>
      </c>
      <c r="FH5" s="11">
        <f t="shared" si="9"/>
        <v>0</v>
      </c>
      <c r="FI5" s="11">
        <f t="shared" si="9"/>
        <v>0</v>
      </c>
      <c r="FJ5" s="11">
        <f t="shared" si="9"/>
        <v>0</v>
      </c>
      <c r="FK5" s="11">
        <f t="shared" si="9"/>
        <v>0</v>
      </c>
      <c r="FL5" s="11">
        <f t="shared" si="9"/>
        <v>0</v>
      </c>
      <c r="FM5" s="11">
        <f t="shared" si="9"/>
        <v>0</v>
      </c>
      <c r="FN5" s="11">
        <f t="shared" si="9"/>
        <v>0</v>
      </c>
      <c r="FO5" s="11">
        <f t="shared" si="9"/>
        <v>0</v>
      </c>
      <c r="FP5" s="11">
        <f t="shared" si="9"/>
        <v>0</v>
      </c>
      <c r="FQ5" s="11">
        <f t="shared" si="9"/>
        <v>0</v>
      </c>
      <c r="FR5" s="11">
        <f t="shared" si="9"/>
        <v>0</v>
      </c>
      <c r="FS5" s="11">
        <f t="shared" si="9"/>
        <v>0</v>
      </c>
      <c r="FT5" s="11">
        <f t="shared" si="9"/>
        <v>0</v>
      </c>
      <c r="FU5" s="11">
        <f t="shared" si="9"/>
        <v>0</v>
      </c>
      <c r="FV5" s="11">
        <f t="shared" si="9"/>
        <v>0</v>
      </c>
      <c r="FW5" s="11">
        <f t="shared" si="9"/>
        <v>0</v>
      </c>
      <c r="FX5" s="11">
        <f t="shared" si="9"/>
        <v>0</v>
      </c>
      <c r="FY5" s="11">
        <f t="shared" si="9"/>
        <v>0</v>
      </c>
      <c r="FZ5" s="11">
        <f t="shared" si="9"/>
        <v>0</v>
      </c>
      <c r="GA5" s="11">
        <f t="shared" si="9"/>
        <v>0</v>
      </c>
      <c r="GB5" s="11">
        <f t="shared" si="9"/>
        <v>0</v>
      </c>
      <c r="GC5" s="11">
        <f t="shared" si="9"/>
        <v>0</v>
      </c>
      <c r="GD5" s="11">
        <f t="shared" si="9"/>
        <v>0</v>
      </c>
      <c r="GE5" s="11">
        <f t="shared" si="9"/>
        <v>0</v>
      </c>
      <c r="GF5" s="11">
        <f t="shared" si="9"/>
        <v>0</v>
      </c>
      <c r="GG5" s="11">
        <f t="shared" si="9"/>
        <v>0</v>
      </c>
      <c r="GH5" s="11">
        <f t="shared" si="9"/>
        <v>0</v>
      </c>
      <c r="GI5" s="11">
        <f t="shared" si="9"/>
        <v>0</v>
      </c>
      <c r="GJ5" s="11">
        <f t="shared" si="9"/>
        <v>0</v>
      </c>
      <c r="GK5" s="11">
        <f t="shared" si="9"/>
        <v>0</v>
      </c>
      <c r="GL5" s="11">
        <f t="shared" si="9"/>
        <v>0</v>
      </c>
      <c r="GM5" s="11">
        <f t="shared" ref="GM5:IX5" si="10">(GM4/12)*9</f>
        <v>0</v>
      </c>
      <c r="GN5" s="11">
        <f t="shared" si="10"/>
        <v>0</v>
      </c>
      <c r="GO5" s="11">
        <f t="shared" si="10"/>
        <v>0</v>
      </c>
      <c r="GP5" s="11">
        <f t="shared" si="10"/>
        <v>0</v>
      </c>
      <c r="GQ5" s="11">
        <f t="shared" si="10"/>
        <v>0</v>
      </c>
      <c r="GR5" s="11">
        <f t="shared" si="10"/>
        <v>0</v>
      </c>
      <c r="GS5" s="11">
        <f t="shared" si="10"/>
        <v>0</v>
      </c>
      <c r="GT5" s="11">
        <f t="shared" si="10"/>
        <v>0</v>
      </c>
      <c r="GU5" s="11">
        <f t="shared" si="10"/>
        <v>0</v>
      </c>
      <c r="GV5" s="11">
        <f t="shared" si="10"/>
        <v>0</v>
      </c>
      <c r="GW5" s="11">
        <f t="shared" si="10"/>
        <v>0</v>
      </c>
      <c r="GX5" s="11">
        <f t="shared" si="10"/>
        <v>0</v>
      </c>
      <c r="GY5" s="11">
        <f t="shared" si="10"/>
        <v>0</v>
      </c>
      <c r="GZ5" s="11">
        <f t="shared" si="10"/>
        <v>0</v>
      </c>
      <c r="HA5" s="11">
        <f t="shared" si="10"/>
        <v>0</v>
      </c>
      <c r="HB5" s="11">
        <f t="shared" si="10"/>
        <v>0</v>
      </c>
      <c r="HC5" s="11">
        <f t="shared" si="10"/>
        <v>0</v>
      </c>
      <c r="HD5" s="11">
        <f t="shared" si="10"/>
        <v>0</v>
      </c>
      <c r="HE5" s="11">
        <f t="shared" si="10"/>
        <v>0</v>
      </c>
      <c r="HF5" s="11">
        <f t="shared" si="10"/>
        <v>0</v>
      </c>
      <c r="HG5" s="11">
        <f t="shared" si="10"/>
        <v>0</v>
      </c>
      <c r="HH5" s="11">
        <f t="shared" si="10"/>
        <v>0</v>
      </c>
      <c r="HI5" s="11">
        <f t="shared" si="10"/>
        <v>0</v>
      </c>
      <c r="HJ5" s="11">
        <f t="shared" si="10"/>
        <v>0</v>
      </c>
      <c r="HK5" s="11">
        <f t="shared" si="10"/>
        <v>0</v>
      </c>
      <c r="HL5" s="11">
        <f t="shared" si="10"/>
        <v>0</v>
      </c>
      <c r="HM5" s="11">
        <f t="shared" si="10"/>
        <v>0</v>
      </c>
      <c r="HN5" s="11">
        <f t="shared" si="10"/>
        <v>0</v>
      </c>
      <c r="HO5" s="11">
        <f t="shared" si="10"/>
        <v>0</v>
      </c>
      <c r="HP5" s="11">
        <f t="shared" si="10"/>
        <v>0</v>
      </c>
      <c r="HQ5" s="11">
        <f t="shared" si="10"/>
        <v>0</v>
      </c>
      <c r="HR5" s="11">
        <f t="shared" si="10"/>
        <v>0</v>
      </c>
      <c r="HS5" s="11">
        <f t="shared" si="10"/>
        <v>0</v>
      </c>
      <c r="HT5" s="11">
        <f t="shared" si="10"/>
        <v>0</v>
      </c>
      <c r="HU5" s="11">
        <f t="shared" si="10"/>
        <v>0</v>
      </c>
      <c r="HV5" s="11">
        <f t="shared" si="10"/>
        <v>0</v>
      </c>
      <c r="HW5" s="11">
        <f t="shared" si="10"/>
        <v>0</v>
      </c>
      <c r="HX5" s="11">
        <f t="shared" si="10"/>
        <v>0</v>
      </c>
      <c r="HY5" s="11">
        <f t="shared" si="10"/>
        <v>0</v>
      </c>
      <c r="HZ5" s="11">
        <f t="shared" si="10"/>
        <v>0</v>
      </c>
      <c r="IA5" s="11">
        <f t="shared" si="10"/>
        <v>0</v>
      </c>
      <c r="IB5" s="11">
        <f t="shared" si="10"/>
        <v>0</v>
      </c>
      <c r="IC5" s="11">
        <f t="shared" si="10"/>
        <v>0</v>
      </c>
      <c r="ID5" s="11">
        <f t="shared" si="10"/>
        <v>0</v>
      </c>
      <c r="IE5" s="11">
        <f t="shared" si="10"/>
        <v>0</v>
      </c>
      <c r="IF5" s="11">
        <f t="shared" si="10"/>
        <v>0</v>
      </c>
      <c r="IG5" s="11">
        <f t="shared" si="10"/>
        <v>0</v>
      </c>
      <c r="IH5" s="11">
        <f t="shared" si="10"/>
        <v>0</v>
      </c>
      <c r="II5" s="11">
        <f t="shared" si="10"/>
        <v>0</v>
      </c>
      <c r="IJ5" s="11">
        <f t="shared" si="10"/>
        <v>0</v>
      </c>
      <c r="IK5" s="11">
        <f t="shared" si="10"/>
        <v>0</v>
      </c>
      <c r="IL5" s="11">
        <f t="shared" si="10"/>
        <v>0</v>
      </c>
      <c r="IM5" s="11">
        <f t="shared" si="10"/>
        <v>0</v>
      </c>
      <c r="IN5" s="11">
        <f t="shared" si="10"/>
        <v>0</v>
      </c>
      <c r="IO5" s="11">
        <f t="shared" si="10"/>
        <v>0</v>
      </c>
      <c r="IP5" s="11">
        <f t="shared" si="10"/>
        <v>0</v>
      </c>
      <c r="IQ5" s="11">
        <f t="shared" si="10"/>
        <v>0</v>
      </c>
      <c r="IR5" s="11">
        <f t="shared" si="10"/>
        <v>0</v>
      </c>
      <c r="IS5" s="11">
        <f t="shared" si="10"/>
        <v>0</v>
      </c>
      <c r="IT5" s="11">
        <f t="shared" si="10"/>
        <v>0</v>
      </c>
      <c r="IU5" s="11">
        <f t="shared" si="10"/>
        <v>0</v>
      </c>
      <c r="IV5" s="11">
        <f t="shared" si="10"/>
        <v>0</v>
      </c>
      <c r="IW5" s="11">
        <f t="shared" si="10"/>
        <v>0</v>
      </c>
      <c r="IX5" s="11">
        <f t="shared" si="10"/>
        <v>0</v>
      </c>
      <c r="IY5" s="11">
        <f t="shared" ref="IY5:LJ5" si="11">(IY4/12)*9</f>
        <v>0</v>
      </c>
      <c r="IZ5" s="11">
        <f t="shared" si="11"/>
        <v>0</v>
      </c>
      <c r="JA5" s="11">
        <f t="shared" si="11"/>
        <v>0</v>
      </c>
      <c r="JB5" s="11">
        <f t="shared" si="11"/>
        <v>0</v>
      </c>
      <c r="JC5" s="11">
        <f t="shared" si="11"/>
        <v>0</v>
      </c>
      <c r="JD5" s="11">
        <f t="shared" si="11"/>
        <v>0</v>
      </c>
      <c r="JE5" s="11">
        <f t="shared" si="11"/>
        <v>0</v>
      </c>
      <c r="JF5" s="11">
        <f t="shared" si="11"/>
        <v>0</v>
      </c>
      <c r="JG5" s="11">
        <f t="shared" si="11"/>
        <v>0</v>
      </c>
      <c r="JH5" s="11">
        <f t="shared" si="11"/>
        <v>0</v>
      </c>
      <c r="JI5" s="11">
        <f t="shared" si="11"/>
        <v>0</v>
      </c>
      <c r="JJ5" s="11">
        <f t="shared" si="11"/>
        <v>0</v>
      </c>
      <c r="JK5" s="11">
        <f t="shared" si="11"/>
        <v>0</v>
      </c>
      <c r="JL5" s="11">
        <f t="shared" si="11"/>
        <v>0</v>
      </c>
      <c r="JM5" s="11">
        <f t="shared" si="11"/>
        <v>0</v>
      </c>
      <c r="JN5" s="11">
        <f t="shared" si="11"/>
        <v>0</v>
      </c>
      <c r="JO5" s="11">
        <f t="shared" si="11"/>
        <v>0</v>
      </c>
      <c r="JP5" s="11">
        <f t="shared" si="11"/>
        <v>0</v>
      </c>
      <c r="JQ5" s="11">
        <f t="shared" si="11"/>
        <v>0</v>
      </c>
      <c r="JR5" s="11">
        <f t="shared" si="11"/>
        <v>0</v>
      </c>
      <c r="JS5" s="11">
        <f t="shared" si="11"/>
        <v>0</v>
      </c>
      <c r="JT5" s="11">
        <f t="shared" si="11"/>
        <v>0</v>
      </c>
      <c r="JU5" s="11">
        <f t="shared" si="11"/>
        <v>0</v>
      </c>
      <c r="JV5" s="11">
        <f t="shared" si="11"/>
        <v>37.5</v>
      </c>
      <c r="JW5" s="11">
        <f t="shared" si="11"/>
        <v>15</v>
      </c>
      <c r="JX5" s="11">
        <f t="shared" si="11"/>
        <v>0</v>
      </c>
      <c r="JY5" s="11">
        <f t="shared" si="11"/>
        <v>0</v>
      </c>
      <c r="JZ5" s="11">
        <f t="shared" si="11"/>
        <v>0</v>
      </c>
      <c r="KA5" s="11">
        <f t="shared" si="11"/>
        <v>0</v>
      </c>
      <c r="KB5" s="11">
        <f t="shared" si="11"/>
        <v>0</v>
      </c>
      <c r="KC5" s="11">
        <f t="shared" si="11"/>
        <v>0</v>
      </c>
      <c r="KD5" s="11">
        <f t="shared" si="11"/>
        <v>0</v>
      </c>
      <c r="KE5" s="11">
        <f t="shared" si="11"/>
        <v>0</v>
      </c>
      <c r="KF5" s="11">
        <f t="shared" si="11"/>
        <v>0</v>
      </c>
      <c r="KG5" s="11">
        <f t="shared" si="11"/>
        <v>0</v>
      </c>
      <c r="KH5" s="11">
        <f t="shared" si="11"/>
        <v>0</v>
      </c>
      <c r="KI5" s="11">
        <f t="shared" si="11"/>
        <v>0</v>
      </c>
      <c r="KJ5" s="11">
        <f t="shared" si="11"/>
        <v>0</v>
      </c>
      <c r="KK5" s="11">
        <f t="shared" si="11"/>
        <v>0</v>
      </c>
      <c r="KL5" s="11">
        <f t="shared" si="11"/>
        <v>0</v>
      </c>
      <c r="KM5" s="11">
        <f t="shared" si="11"/>
        <v>7.5</v>
      </c>
      <c r="KN5" s="11">
        <f t="shared" si="11"/>
        <v>0</v>
      </c>
      <c r="KO5" s="11">
        <f t="shared" si="11"/>
        <v>0</v>
      </c>
      <c r="KP5" s="11">
        <f t="shared" si="11"/>
        <v>0</v>
      </c>
      <c r="KQ5" s="11">
        <f t="shared" si="11"/>
        <v>0</v>
      </c>
      <c r="KR5" s="11">
        <f t="shared" si="11"/>
        <v>0</v>
      </c>
      <c r="KS5" s="11">
        <f t="shared" si="11"/>
        <v>0</v>
      </c>
      <c r="KT5" s="11">
        <f t="shared" si="11"/>
        <v>22.5</v>
      </c>
      <c r="KU5" s="11">
        <f t="shared" si="11"/>
        <v>75</v>
      </c>
      <c r="KV5" s="11">
        <f t="shared" si="11"/>
        <v>0</v>
      </c>
      <c r="KW5" s="11">
        <f t="shared" si="11"/>
        <v>37.5</v>
      </c>
      <c r="KX5" s="11">
        <f t="shared" si="11"/>
        <v>0</v>
      </c>
      <c r="KY5" s="11">
        <f t="shared" si="11"/>
        <v>0</v>
      </c>
      <c r="KZ5" s="11">
        <f t="shared" si="11"/>
        <v>0</v>
      </c>
      <c r="LA5" s="11">
        <f t="shared" si="11"/>
        <v>0</v>
      </c>
      <c r="LB5" s="11">
        <f t="shared" si="11"/>
        <v>0</v>
      </c>
      <c r="LC5" s="11">
        <f t="shared" si="11"/>
        <v>0</v>
      </c>
      <c r="LD5" s="11">
        <f t="shared" si="11"/>
        <v>0</v>
      </c>
      <c r="LE5" s="11">
        <f t="shared" si="11"/>
        <v>0</v>
      </c>
      <c r="LF5" s="11">
        <f t="shared" si="11"/>
        <v>18.75</v>
      </c>
      <c r="LG5" s="11">
        <f t="shared" si="11"/>
        <v>0</v>
      </c>
      <c r="LH5" s="11">
        <f t="shared" si="11"/>
        <v>0</v>
      </c>
      <c r="LI5" s="11">
        <f t="shared" si="11"/>
        <v>0</v>
      </c>
      <c r="LJ5" s="11">
        <f t="shared" si="11"/>
        <v>0</v>
      </c>
      <c r="LK5" s="11">
        <f t="shared" ref="LK5:MG5" si="12">(LK4/12)*9</f>
        <v>0</v>
      </c>
      <c r="LL5" s="11">
        <f t="shared" si="12"/>
        <v>0</v>
      </c>
      <c r="LM5" s="11">
        <f t="shared" si="12"/>
        <v>0</v>
      </c>
      <c r="LN5" s="11">
        <f t="shared" si="12"/>
        <v>15</v>
      </c>
      <c r="LO5" s="11">
        <f t="shared" si="12"/>
        <v>37.5</v>
      </c>
      <c r="LP5" s="11">
        <f t="shared" si="12"/>
        <v>0</v>
      </c>
      <c r="LQ5" s="11">
        <f t="shared" si="12"/>
        <v>0</v>
      </c>
      <c r="LR5" s="11">
        <f t="shared" si="12"/>
        <v>0</v>
      </c>
      <c r="LS5" s="11">
        <f t="shared" si="12"/>
        <v>0</v>
      </c>
      <c r="LT5" s="11">
        <f t="shared" si="12"/>
        <v>7.5</v>
      </c>
      <c r="LU5" s="11">
        <f t="shared" si="12"/>
        <v>37.5</v>
      </c>
      <c r="LV5" s="11">
        <f t="shared" si="12"/>
        <v>0</v>
      </c>
      <c r="LW5" s="11">
        <f t="shared" si="12"/>
        <v>0</v>
      </c>
      <c r="LX5" s="11">
        <f t="shared" si="12"/>
        <v>0</v>
      </c>
      <c r="LY5" s="11">
        <f t="shared" si="12"/>
        <v>0</v>
      </c>
      <c r="LZ5" s="11">
        <f t="shared" si="12"/>
        <v>7.5</v>
      </c>
      <c r="MA5" s="11">
        <f t="shared" si="12"/>
        <v>0</v>
      </c>
      <c r="MB5" s="11">
        <f t="shared" si="12"/>
        <v>0</v>
      </c>
      <c r="MC5" s="11">
        <f t="shared" si="12"/>
        <v>15</v>
      </c>
      <c r="MD5" s="11">
        <f t="shared" si="12"/>
        <v>0</v>
      </c>
      <c r="ME5" s="11">
        <f t="shared" si="12"/>
        <v>0</v>
      </c>
      <c r="MF5" s="11">
        <f t="shared" si="12"/>
        <v>63</v>
      </c>
      <c r="MG5" s="11">
        <f t="shared" si="12"/>
        <v>0</v>
      </c>
      <c r="MH5" s="11">
        <f t="shared" si="6"/>
        <v>396.75</v>
      </c>
      <c r="ML5" s="16"/>
      <c r="MM5" s="16"/>
      <c r="MN5" s="16"/>
      <c r="MO5" s="16"/>
      <c r="MP5" s="16"/>
      <c r="MQ5" s="16"/>
      <c r="MR5" s="16"/>
      <c r="MS5" s="16"/>
      <c r="MT5" s="16"/>
      <c r="MU5" s="16"/>
      <c r="MV5" s="17"/>
    </row>
    <row r="6" spans="1:360" ht="24.95" customHeight="1" x14ac:dyDescent="0.25">
      <c r="A6" s="24">
        <v>3</v>
      </c>
      <c r="B6" s="1" t="s">
        <v>346</v>
      </c>
      <c r="C6" s="10">
        <v>0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>
        <v>0</v>
      </c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>
        <v>0</v>
      </c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>
        <v>0</v>
      </c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>
        <v>50</v>
      </c>
      <c r="JW6" s="10">
        <v>70</v>
      </c>
      <c r="JX6" s="10">
        <v>30</v>
      </c>
      <c r="JY6" s="10"/>
      <c r="JZ6" s="10"/>
      <c r="KA6" s="10">
        <v>0</v>
      </c>
      <c r="KB6" s="10"/>
      <c r="KC6" s="10"/>
      <c r="KD6" s="10"/>
      <c r="KE6" s="10"/>
      <c r="KF6" s="10">
        <v>20</v>
      </c>
      <c r="KG6" s="10"/>
      <c r="KH6" s="10"/>
      <c r="KI6" s="10"/>
      <c r="KJ6" s="10">
        <v>50</v>
      </c>
      <c r="KK6" s="10"/>
      <c r="KL6" s="10"/>
      <c r="KM6" s="10">
        <v>10</v>
      </c>
      <c r="KN6" s="10">
        <v>5</v>
      </c>
      <c r="KO6" s="10"/>
      <c r="KP6" s="10"/>
      <c r="KQ6" s="10"/>
      <c r="KR6" s="10"/>
      <c r="KS6" s="10">
        <v>100</v>
      </c>
      <c r="KT6" s="10"/>
      <c r="KU6" s="10">
        <v>100</v>
      </c>
      <c r="KV6" s="10"/>
      <c r="KW6" s="10"/>
      <c r="KX6" s="10"/>
      <c r="KY6" s="10"/>
      <c r="KZ6" s="10">
        <v>25</v>
      </c>
      <c r="LA6" s="10"/>
      <c r="LB6" s="10"/>
      <c r="LC6" s="10">
        <v>100</v>
      </c>
      <c r="LD6" s="10"/>
      <c r="LE6" s="10">
        <v>30</v>
      </c>
      <c r="LF6" s="10">
        <v>75</v>
      </c>
      <c r="LG6" s="10"/>
      <c r="LH6" s="10">
        <v>50</v>
      </c>
      <c r="LI6" s="10">
        <v>100</v>
      </c>
      <c r="LJ6" s="10"/>
      <c r="LK6" s="10"/>
      <c r="LL6" s="10"/>
      <c r="LM6" s="10"/>
      <c r="LN6" s="10">
        <v>80</v>
      </c>
      <c r="LO6" s="10">
        <v>1200</v>
      </c>
      <c r="LP6" s="10"/>
      <c r="LQ6" s="10"/>
      <c r="LR6" s="10"/>
      <c r="LS6" s="10"/>
      <c r="LT6" s="10">
        <v>20</v>
      </c>
      <c r="LU6" s="10">
        <v>50</v>
      </c>
      <c r="LV6" s="10">
        <v>300</v>
      </c>
      <c r="LW6" s="10"/>
      <c r="LX6" s="10"/>
      <c r="LY6" s="10">
        <v>200</v>
      </c>
      <c r="LZ6" s="10">
        <v>10</v>
      </c>
      <c r="MA6" s="10"/>
      <c r="MB6" s="10">
        <v>100</v>
      </c>
      <c r="MC6" s="10">
        <v>20</v>
      </c>
      <c r="MD6" s="10"/>
      <c r="ME6" s="10"/>
      <c r="MF6" s="10">
        <v>84</v>
      </c>
      <c r="MG6" s="10">
        <v>10</v>
      </c>
      <c r="MH6" s="10">
        <f t="shared" si="6"/>
        <v>2889</v>
      </c>
      <c r="ML6" s="16"/>
      <c r="MM6" s="16"/>
      <c r="MN6" s="16"/>
      <c r="MO6" s="16"/>
      <c r="MP6" s="16"/>
      <c r="MQ6" s="16"/>
      <c r="MR6" s="16"/>
      <c r="MS6" s="16"/>
      <c r="MT6" s="16"/>
      <c r="MU6" s="16"/>
    </row>
    <row r="7" spans="1:360" s="7" customFormat="1" ht="24.95" customHeight="1" x14ac:dyDescent="0.25">
      <c r="A7" s="25">
        <v>3</v>
      </c>
      <c r="B7" s="6" t="s">
        <v>346</v>
      </c>
      <c r="C7" s="11">
        <f t="shared" ref="C7:BN7" si="13">(C6/12)*9</f>
        <v>0</v>
      </c>
      <c r="D7" s="11">
        <f t="shared" si="13"/>
        <v>0</v>
      </c>
      <c r="E7" s="11">
        <f t="shared" si="13"/>
        <v>0</v>
      </c>
      <c r="F7" s="11">
        <f t="shared" si="13"/>
        <v>0</v>
      </c>
      <c r="G7" s="11">
        <f t="shared" si="13"/>
        <v>0</v>
      </c>
      <c r="H7" s="11">
        <f t="shared" si="13"/>
        <v>0</v>
      </c>
      <c r="I7" s="11">
        <f t="shared" si="13"/>
        <v>0</v>
      </c>
      <c r="J7" s="11">
        <f t="shared" si="13"/>
        <v>0</v>
      </c>
      <c r="K7" s="11">
        <f t="shared" si="13"/>
        <v>0</v>
      </c>
      <c r="L7" s="11">
        <f t="shared" si="13"/>
        <v>0</v>
      </c>
      <c r="M7" s="11">
        <f t="shared" si="13"/>
        <v>0</v>
      </c>
      <c r="N7" s="11">
        <f t="shared" si="13"/>
        <v>0</v>
      </c>
      <c r="O7" s="11">
        <f t="shared" si="13"/>
        <v>0</v>
      </c>
      <c r="P7" s="11">
        <f t="shared" si="13"/>
        <v>0</v>
      </c>
      <c r="Q7" s="11">
        <f t="shared" si="13"/>
        <v>0</v>
      </c>
      <c r="R7" s="11">
        <f t="shared" si="13"/>
        <v>0</v>
      </c>
      <c r="S7" s="11">
        <f t="shared" si="13"/>
        <v>0</v>
      </c>
      <c r="T7" s="11">
        <f t="shared" si="13"/>
        <v>0</v>
      </c>
      <c r="U7" s="11">
        <f t="shared" si="13"/>
        <v>0</v>
      </c>
      <c r="V7" s="11">
        <f t="shared" si="13"/>
        <v>0</v>
      </c>
      <c r="W7" s="11">
        <f t="shared" si="13"/>
        <v>0</v>
      </c>
      <c r="X7" s="11">
        <f t="shared" si="13"/>
        <v>0</v>
      </c>
      <c r="Y7" s="11">
        <f t="shared" si="13"/>
        <v>0</v>
      </c>
      <c r="Z7" s="11">
        <f t="shared" si="13"/>
        <v>0</v>
      </c>
      <c r="AA7" s="11">
        <f t="shared" si="13"/>
        <v>0</v>
      </c>
      <c r="AB7" s="11">
        <f t="shared" si="13"/>
        <v>0</v>
      </c>
      <c r="AC7" s="11">
        <f t="shared" si="13"/>
        <v>0</v>
      </c>
      <c r="AD7" s="11">
        <f t="shared" si="13"/>
        <v>0</v>
      </c>
      <c r="AE7" s="11">
        <f t="shared" si="13"/>
        <v>0</v>
      </c>
      <c r="AF7" s="11">
        <f t="shared" si="13"/>
        <v>0</v>
      </c>
      <c r="AG7" s="11">
        <f t="shared" si="13"/>
        <v>0</v>
      </c>
      <c r="AH7" s="11">
        <f t="shared" si="13"/>
        <v>0</v>
      </c>
      <c r="AI7" s="11">
        <f t="shared" si="13"/>
        <v>0</v>
      </c>
      <c r="AJ7" s="11">
        <f t="shared" si="13"/>
        <v>0</v>
      </c>
      <c r="AK7" s="11">
        <f t="shared" si="13"/>
        <v>0</v>
      </c>
      <c r="AL7" s="11">
        <f t="shared" si="13"/>
        <v>0</v>
      </c>
      <c r="AM7" s="11">
        <f t="shared" si="13"/>
        <v>0</v>
      </c>
      <c r="AN7" s="11">
        <f t="shared" si="13"/>
        <v>0</v>
      </c>
      <c r="AO7" s="11">
        <f t="shared" si="13"/>
        <v>0</v>
      </c>
      <c r="AP7" s="11">
        <f t="shared" si="13"/>
        <v>0</v>
      </c>
      <c r="AQ7" s="11">
        <f t="shared" si="13"/>
        <v>0</v>
      </c>
      <c r="AR7" s="11">
        <f t="shared" si="13"/>
        <v>0</v>
      </c>
      <c r="AS7" s="11">
        <f t="shared" si="13"/>
        <v>0</v>
      </c>
      <c r="AT7" s="11">
        <f t="shared" si="13"/>
        <v>0</v>
      </c>
      <c r="AU7" s="11">
        <f t="shared" si="13"/>
        <v>0</v>
      </c>
      <c r="AV7" s="11">
        <f t="shared" si="13"/>
        <v>0</v>
      </c>
      <c r="AW7" s="11">
        <f t="shared" si="13"/>
        <v>0</v>
      </c>
      <c r="AX7" s="11">
        <f t="shared" si="13"/>
        <v>0</v>
      </c>
      <c r="AY7" s="11">
        <f t="shared" si="13"/>
        <v>0</v>
      </c>
      <c r="AZ7" s="11">
        <f t="shared" si="13"/>
        <v>0</v>
      </c>
      <c r="BA7" s="11">
        <f t="shared" si="13"/>
        <v>0</v>
      </c>
      <c r="BB7" s="11">
        <f t="shared" si="13"/>
        <v>0</v>
      </c>
      <c r="BC7" s="11">
        <f t="shared" si="13"/>
        <v>0</v>
      </c>
      <c r="BD7" s="11">
        <f t="shared" si="13"/>
        <v>0</v>
      </c>
      <c r="BE7" s="11">
        <f t="shared" si="13"/>
        <v>0</v>
      </c>
      <c r="BF7" s="11">
        <f t="shared" si="13"/>
        <v>0</v>
      </c>
      <c r="BG7" s="11">
        <f t="shared" si="13"/>
        <v>0</v>
      </c>
      <c r="BH7" s="11">
        <f t="shared" si="13"/>
        <v>0</v>
      </c>
      <c r="BI7" s="11">
        <f t="shared" si="13"/>
        <v>0</v>
      </c>
      <c r="BJ7" s="11">
        <f t="shared" si="13"/>
        <v>0</v>
      </c>
      <c r="BK7" s="11">
        <f t="shared" si="13"/>
        <v>0</v>
      </c>
      <c r="BL7" s="11">
        <f t="shared" si="13"/>
        <v>0</v>
      </c>
      <c r="BM7" s="11">
        <f t="shared" si="13"/>
        <v>0</v>
      </c>
      <c r="BN7" s="11">
        <f t="shared" si="13"/>
        <v>0</v>
      </c>
      <c r="BO7" s="11">
        <f t="shared" ref="BO7:DZ7" si="14">(BO6/12)*9</f>
        <v>0</v>
      </c>
      <c r="BP7" s="11">
        <f t="shared" si="14"/>
        <v>0</v>
      </c>
      <c r="BQ7" s="11">
        <f t="shared" si="14"/>
        <v>0</v>
      </c>
      <c r="BR7" s="11">
        <f t="shared" si="14"/>
        <v>0</v>
      </c>
      <c r="BS7" s="11">
        <f t="shared" si="14"/>
        <v>0</v>
      </c>
      <c r="BT7" s="11">
        <f t="shared" si="14"/>
        <v>0</v>
      </c>
      <c r="BU7" s="11">
        <f t="shared" si="14"/>
        <v>0</v>
      </c>
      <c r="BV7" s="11">
        <f t="shared" si="14"/>
        <v>0</v>
      </c>
      <c r="BW7" s="11">
        <f t="shared" si="14"/>
        <v>0</v>
      </c>
      <c r="BX7" s="11">
        <f t="shared" si="14"/>
        <v>0</v>
      </c>
      <c r="BY7" s="11">
        <f t="shared" si="14"/>
        <v>0</v>
      </c>
      <c r="BZ7" s="11">
        <f t="shared" si="14"/>
        <v>0</v>
      </c>
      <c r="CA7" s="11">
        <f t="shared" si="14"/>
        <v>0</v>
      </c>
      <c r="CB7" s="11">
        <f t="shared" si="14"/>
        <v>0</v>
      </c>
      <c r="CC7" s="11">
        <f t="shared" si="14"/>
        <v>0</v>
      </c>
      <c r="CD7" s="11">
        <f t="shared" si="14"/>
        <v>0</v>
      </c>
      <c r="CE7" s="11">
        <f t="shared" si="14"/>
        <v>0</v>
      </c>
      <c r="CF7" s="11">
        <f t="shared" si="14"/>
        <v>0</v>
      </c>
      <c r="CG7" s="11">
        <f t="shared" si="14"/>
        <v>0</v>
      </c>
      <c r="CH7" s="11">
        <f t="shared" si="14"/>
        <v>0</v>
      </c>
      <c r="CI7" s="11">
        <f t="shared" si="14"/>
        <v>0</v>
      </c>
      <c r="CJ7" s="11">
        <f t="shared" si="14"/>
        <v>0</v>
      </c>
      <c r="CK7" s="11">
        <f t="shared" si="14"/>
        <v>0</v>
      </c>
      <c r="CL7" s="11">
        <f t="shared" si="14"/>
        <v>0</v>
      </c>
      <c r="CM7" s="11">
        <f t="shared" si="14"/>
        <v>0</v>
      </c>
      <c r="CN7" s="11">
        <f t="shared" si="14"/>
        <v>0</v>
      </c>
      <c r="CO7" s="11">
        <f t="shared" si="14"/>
        <v>0</v>
      </c>
      <c r="CP7" s="11">
        <f t="shared" si="14"/>
        <v>0</v>
      </c>
      <c r="CQ7" s="11">
        <f t="shared" si="14"/>
        <v>0</v>
      </c>
      <c r="CR7" s="11">
        <f t="shared" si="14"/>
        <v>0</v>
      </c>
      <c r="CS7" s="11">
        <f t="shared" si="14"/>
        <v>0</v>
      </c>
      <c r="CT7" s="11">
        <f t="shared" si="14"/>
        <v>0</v>
      </c>
      <c r="CU7" s="11">
        <f t="shared" si="14"/>
        <v>0</v>
      </c>
      <c r="CV7" s="11">
        <f t="shared" si="14"/>
        <v>0</v>
      </c>
      <c r="CW7" s="11">
        <f t="shared" si="14"/>
        <v>0</v>
      </c>
      <c r="CX7" s="11">
        <f t="shared" si="14"/>
        <v>0</v>
      </c>
      <c r="CY7" s="11">
        <f t="shared" si="14"/>
        <v>0</v>
      </c>
      <c r="CZ7" s="11">
        <f t="shared" si="14"/>
        <v>0</v>
      </c>
      <c r="DA7" s="11">
        <f t="shared" si="14"/>
        <v>0</v>
      </c>
      <c r="DB7" s="11">
        <f t="shared" si="14"/>
        <v>0</v>
      </c>
      <c r="DC7" s="11">
        <f t="shared" si="14"/>
        <v>0</v>
      </c>
      <c r="DD7" s="11">
        <f t="shared" si="14"/>
        <v>0</v>
      </c>
      <c r="DE7" s="11">
        <f t="shared" si="14"/>
        <v>0</v>
      </c>
      <c r="DF7" s="11">
        <f t="shared" si="14"/>
        <v>0</v>
      </c>
      <c r="DG7" s="11">
        <f t="shared" si="14"/>
        <v>0</v>
      </c>
      <c r="DH7" s="11">
        <f t="shared" si="14"/>
        <v>0</v>
      </c>
      <c r="DI7" s="11">
        <f t="shared" si="14"/>
        <v>0</v>
      </c>
      <c r="DJ7" s="11">
        <f t="shared" si="14"/>
        <v>0</v>
      </c>
      <c r="DK7" s="11">
        <f t="shared" si="14"/>
        <v>0</v>
      </c>
      <c r="DL7" s="11">
        <f t="shared" si="14"/>
        <v>0</v>
      </c>
      <c r="DM7" s="11">
        <f t="shared" si="14"/>
        <v>0</v>
      </c>
      <c r="DN7" s="11">
        <f t="shared" si="14"/>
        <v>0</v>
      </c>
      <c r="DO7" s="11">
        <f t="shared" si="14"/>
        <v>0</v>
      </c>
      <c r="DP7" s="11">
        <f t="shared" si="14"/>
        <v>0</v>
      </c>
      <c r="DQ7" s="11">
        <f t="shared" si="14"/>
        <v>0</v>
      </c>
      <c r="DR7" s="11">
        <f t="shared" si="14"/>
        <v>0</v>
      </c>
      <c r="DS7" s="11">
        <f t="shared" si="14"/>
        <v>0</v>
      </c>
      <c r="DT7" s="11">
        <f t="shared" si="14"/>
        <v>0</v>
      </c>
      <c r="DU7" s="11">
        <f t="shared" si="14"/>
        <v>0</v>
      </c>
      <c r="DV7" s="11">
        <f t="shared" si="14"/>
        <v>0</v>
      </c>
      <c r="DW7" s="11">
        <f t="shared" si="14"/>
        <v>0</v>
      </c>
      <c r="DX7" s="11">
        <f t="shared" si="14"/>
        <v>0</v>
      </c>
      <c r="DY7" s="11">
        <f t="shared" si="14"/>
        <v>0</v>
      </c>
      <c r="DZ7" s="11">
        <f t="shared" si="14"/>
        <v>0</v>
      </c>
      <c r="EA7" s="11">
        <f t="shared" ref="EA7:GL7" si="15">(EA6/12)*9</f>
        <v>0</v>
      </c>
      <c r="EB7" s="11">
        <f t="shared" si="15"/>
        <v>0</v>
      </c>
      <c r="EC7" s="11">
        <f t="shared" si="15"/>
        <v>0</v>
      </c>
      <c r="ED7" s="11">
        <f t="shared" si="15"/>
        <v>0</v>
      </c>
      <c r="EE7" s="11">
        <f t="shared" si="15"/>
        <v>0</v>
      </c>
      <c r="EF7" s="11">
        <f t="shared" si="15"/>
        <v>0</v>
      </c>
      <c r="EG7" s="11">
        <f t="shared" si="15"/>
        <v>0</v>
      </c>
      <c r="EH7" s="11">
        <f t="shared" si="15"/>
        <v>0</v>
      </c>
      <c r="EI7" s="11">
        <f t="shared" si="15"/>
        <v>0</v>
      </c>
      <c r="EJ7" s="11">
        <f t="shared" si="15"/>
        <v>0</v>
      </c>
      <c r="EK7" s="11">
        <f t="shared" si="15"/>
        <v>0</v>
      </c>
      <c r="EL7" s="11">
        <f t="shared" si="15"/>
        <v>0</v>
      </c>
      <c r="EM7" s="11">
        <f t="shared" si="15"/>
        <v>0</v>
      </c>
      <c r="EN7" s="11">
        <f t="shared" si="15"/>
        <v>0</v>
      </c>
      <c r="EO7" s="11">
        <f t="shared" si="15"/>
        <v>0</v>
      </c>
      <c r="EP7" s="11">
        <f t="shared" si="15"/>
        <v>0</v>
      </c>
      <c r="EQ7" s="11">
        <f t="shared" si="15"/>
        <v>0</v>
      </c>
      <c r="ER7" s="11">
        <f t="shared" si="15"/>
        <v>0</v>
      </c>
      <c r="ES7" s="11">
        <f t="shared" si="15"/>
        <v>0</v>
      </c>
      <c r="ET7" s="11">
        <f t="shared" si="15"/>
        <v>0</v>
      </c>
      <c r="EU7" s="11">
        <f t="shared" si="15"/>
        <v>0</v>
      </c>
      <c r="EV7" s="11">
        <f t="shared" si="15"/>
        <v>0</v>
      </c>
      <c r="EW7" s="11">
        <f t="shared" si="15"/>
        <v>0</v>
      </c>
      <c r="EX7" s="11">
        <f t="shared" si="15"/>
        <v>0</v>
      </c>
      <c r="EY7" s="11">
        <f t="shared" si="15"/>
        <v>0</v>
      </c>
      <c r="EZ7" s="11">
        <f t="shared" si="15"/>
        <v>0</v>
      </c>
      <c r="FA7" s="11">
        <f t="shared" si="15"/>
        <v>0</v>
      </c>
      <c r="FB7" s="11">
        <f t="shared" si="15"/>
        <v>0</v>
      </c>
      <c r="FC7" s="11">
        <f t="shared" si="15"/>
        <v>0</v>
      </c>
      <c r="FD7" s="11">
        <f t="shared" si="15"/>
        <v>0</v>
      </c>
      <c r="FE7" s="11">
        <f t="shared" si="15"/>
        <v>0</v>
      </c>
      <c r="FF7" s="11">
        <f t="shared" si="15"/>
        <v>0</v>
      </c>
      <c r="FG7" s="11">
        <f t="shared" si="15"/>
        <v>0</v>
      </c>
      <c r="FH7" s="11">
        <f t="shared" si="15"/>
        <v>0</v>
      </c>
      <c r="FI7" s="11">
        <f t="shared" si="15"/>
        <v>0</v>
      </c>
      <c r="FJ7" s="11">
        <f t="shared" si="15"/>
        <v>0</v>
      </c>
      <c r="FK7" s="11">
        <f t="shared" si="15"/>
        <v>0</v>
      </c>
      <c r="FL7" s="11">
        <f t="shared" si="15"/>
        <v>0</v>
      </c>
      <c r="FM7" s="11">
        <f t="shared" si="15"/>
        <v>0</v>
      </c>
      <c r="FN7" s="11">
        <f t="shared" si="15"/>
        <v>0</v>
      </c>
      <c r="FO7" s="11">
        <f t="shared" si="15"/>
        <v>0</v>
      </c>
      <c r="FP7" s="11">
        <f t="shared" si="15"/>
        <v>0</v>
      </c>
      <c r="FQ7" s="11">
        <f t="shared" si="15"/>
        <v>0</v>
      </c>
      <c r="FR7" s="11">
        <f t="shared" si="15"/>
        <v>0</v>
      </c>
      <c r="FS7" s="11">
        <f t="shared" si="15"/>
        <v>0</v>
      </c>
      <c r="FT7" s="11">
        <f t="shared" si="15"/>
        <v>0</v>
      </c>
      <c r="FU7" s="11">
        <f t="shared" si="15"/>
        <v>0</v>
      </c>
      <c r="FV7" s="11">
        <f t="shared" si="15"/>
        <v>0</v>
      </c>
      <c r="FW7" s="11">
        <f t="shared" si="15"/>
        <v>0</v>
      </c>
      <c r="FX7" s="11">
        <f t="shared" si="15"/>
        <v>0</v>
      </c>
      <c r="FY7" s="11">
        <f t="shared" si="15"/>
        <v>0</v>
      </c>
      <c r="FZ7" s="11">
        <f t="shared" si="15"/>
        <v>0</v>
      </c>
      <c r="GA7" s="11">
        <f t="shared" si="15"/>
        <v>0</v>
      </c>
      <c r="GB7" s="11">
        <f t="shared" si="15"/>
        <v>0</v>
      </c>
      <c r="GC7" s="11">
        <f t="shared" si="15"/>
        <v>0</v>
      </c>
      <c r="GD7" s="11">
        <f t="shared" si="15"/>
        <v>0</v>
      </c>
      <c r="GE7" s="11">
        <f t="shared" si="15"/>
        <v>0</v>
      </c>
      <c r="GF7" s="11">
        <f t="shared" si="15"/>
        <v>0</v>
      </c>
      <c r="GG7" s="11">
        <f t="shared" si="15"/>
        <v>0</v>
      </c>
      <c r="GH7" s="11">
        <f t="shared" si="15"/>
        <v>0</v>
      </c>
      <c r="GI7" s="11">
        <f t="shared" si="15"/>
        <v>0</v>
      </c>
      <c r="GJ7" s="11">
        <f t="shared" si="15"/>
        <v>0</v>
      </c>
      <c r="GK7" s="11">
        <f t="shared" si="15"/>
        <v>0</v>
      </c>
      <c r="GL7" s="11">
        <f t="shared" si="15"/>
        <v>0</v>
      </c>
      <c r="GM7" s="11">
        <f t="shared" ref="GM7:IX7" si="16">(GM6/12)*9</f>
        <v>0</v>
      </c>
      <c r="GN7" s="11">
        <f t="shared" si="16"/>
        <v>0</v>
      </c>
      <c r="GO7" s="11">
        <f t="shared" si="16"/>
        <v>0</v>
      </c>
      <c r="GP7" s="11">
        <f t="shared" si="16"/>
        <v>0</v>
      </c>
      <c r="GQ7" s="11">
        <f t="shared" si="16"/>
        <v>0</v>
      </c>
      <c r="GR7" s="11">
        <f t="shared" si="16"/>
        <v>0</v>
      </c>
      <c r="GS7" s="11">
        <f t="shared" si="16"/>
        <v>0</v>
      </c>
      <c r="GT7" s="11">
        <f t="shared" si="16"/>
        <v>0</v>
      </c>
      <c r="GU7" s="11">
        <f t="shared" si="16"/>
        <v>0</v>
      </c>
      <c r="GV7" s="11">
        <f t="shared" si="16"/>
        <v>0</v>
      </c>
      <c r="GW7" s="11">
        <f t="shared" si="16"/>
        <v>0</v>
      </c>
      <c r="GX7" s="11">
        <f t="shared" si="16"/>
        <v>0</v>
      </c>
      <c r="GY7" s="11">
        <f t="shared" si="16"/>
        <v>0</v>
      </c>
      <c r="GZ7" s="11">
        <f t="shared" si="16"/>
        <v>0</v>
      </c>
      <c r="HA7" s="11">
        <f t="shared" si="16"/>
        <v>0</v>
      </c>
      <c r="HB7" s="11">
        <f t="shared" si="16"/>
        <v>0</v>
      </c>
      <c r="HC7" s="11">
        <f t="shared" si="16"/>
        <v>0</v>
      </c>
      <c r="HD7" s="11">
        <f t="shared" si="16"/>
        <v>0</v>
      </c>
      <c r="HE7" s="11">
        <f t="shared" si="16"/>
        <v>0</v>
      </c>
      <c r="HF7" s="11">
        <f t="shared" si="16"/>
        <v>0</v>
      </c>
      <c r="HG7" s="11">
        <f t="shared" si="16"/>
        <v>0</v>
      </c>
      <c r="HH7" s="11">
        <f t="shared" si="16"/>
        <v>0</v>
      </c>
      <c r="HI7" s="11">
        <f t="shared" si="16"/>
        <v>0</v>
      </c>
      <c r="HJ7" s="11">
        <f t="shared" si="16"/>
        <v>0</v>
      </c>
      <c r="HK7" s="11">
        <f t="shared" si="16"/>
        <v>0</v>
      </c>
      <c r="HL7" s="11">
        <f t="shared" si="16"/>
        <v>0</v>
      </c>
      <c r="HM7" s="11">
        <f t="shared" si="16"/>
        <v>0</v>
      </c>
      <c r="HN7" s="11">
        <f t="shared" si="16"/>
        <v>0</v>
      </c>
      <c r="HO7" s="11">
        <f t="shared" si="16"/>
        <v>0</v>
      </c>
      <c r="HP7" s="11">
        <f t="shared" si="16"/>
        <v>0</v>
      </c>
      <c r="HQ7" s="11">
        <f t="shared" si="16"/>
        <v>0</v>
      </c>
      <c r="HR7" s="11">
        <f t="shared" si="16"/>
        <v>0</v>
      </c>
      <c r="HS7" s="11">
        <f t="shared" si="16"/>
        <v>0</v>
      </c>
      <c r="HT7" s="11">
        <f t="shared" si="16"/>
        <v>0</v>
      </c>
      <c r="HU7" s="11">
        <f t="shared" si="16"/>
        <v>0</v>
      </c>
      <c r="HV7" s="11">
        <f t="shared" si="16"/>
        <v>0</v>
      </c>
      <c r="HW7" s="11">
        <f t="shared" si="16"/>
        <v>0</v>
      </c>
      <c r="HX7" s="11">
        <f t="shared" si="16"/>
        <v>0</v>
      </c>
      <c r="HY7" s="11">
        <f t="shared" si="16"/>
        <v>0</v>
      </c>
      <c r="HZ7" s="11">
        <f t="shared" si="16"/>
        <v>0</v>
      </c>
      <c r="IA7" s="11">
        <f t="shared" si="16"/>
        <v>0</v>
      </c>
      <c r="IB7" s="11">
        <f t="shared" si="16"/>
        <v>0</v>
      </c>
      <c r="IC7" s="11">
        <f t="shared" si="16"/>
        <v>0</v>
      </c>
      <c r="ID7" s="11">
        <f t="shared" si="16"/>
        <v>0</v>
      </c>
      <c r="IE7" s="11">
        <f t="shared" si="16"/>
        <v>0</v>
      </c>
      <c r="IF7" s="11">
        <f t="shared" si="16"/>
        <v>0</v>
      </c>
      <c r="IG7" s="11">
        <f t="shared" si="16"/>
        <v>0</v>
      </c>
      <c r="IH7" s="11">
        <f t="shared" si="16"/>
        <v>0</v>
      </c>
      <c r="II7" s="11">
        <f t="shared" si="16"/>
        <v>0</v>
      </c>
      <c r="IJ7" s="11">
        <f t="shared" si="16"/>
        <v>0</v>
      </c>
      <c r="IK7" s="11">
        <f t="shared" si="16"/>
        <v>0</v>
      </c>
      <c r="IL7" s="11">
        <f t="shared" si="16"/>
        <v>0</v>
      </c>
      <c r="IM7" s="11">
        <f t="shared" si="16"/>
        <v>0</v>
      </c>
      <c r="IN7" s="11">
        <f t="shared" si="16"/>
        <v>0</v>
      </c>
      <c r="IO7" s="11">
        <f t="shared" si="16"/>
        <v>0</v>
      </c>
      <c r="IP7" s="11">
        <f t="shared" si="16"/>
        <v>0</v>
      </c>
      <c r="IQ7" s="11">
        <f t="shared" si="16"/>
        <v>0</v>
      </c>
      <c r="IR7" s="11">
        <f t="shared" si="16"/>
        <v>0</v>
      </c>
      <c r="IS7" s="11">
        <f t="shared" si="16"/>
        <v>0</v>
      </c>
      <c r="IT7" s="11">
        <f t="shared" si="16"/>
        <v>0</v>
      </c>
      <c r="IU7" s="11">
        <f t="shared" si="16"/>
        <v>0</v>
      </c>
      <c r="IV7" s="11">
        <f t="shared" si="16"/>
        <v>0</v>
      </c>
      <c r="IW7" s="11">
        <f t="shared" si="16"/>
        <v>0</v>
      </c>
      <c r="IX7" s="11">
        <f t="shared" si="16"/>
        <v>0</v>
      </c>
      <c r="IY7" s="11">
        <f t="shared" ref="IY7:LJ7" si="17">(IY6/12)*9</f>
        <v>0</v>
      </c>
      <c r="IZ7" s="11">
        <f t="shared" si="17"/>
        <v>0</v>
      </c>
      <c r="JA7" s="11">
        <f t="shared" si="17"/>
        <v>0</v>
      </c>
      <c r="JB7" s="11">
        <f t="shared" si="17"/>
        <v>0</v>
      </c>
      <c r="JC7" s="11">
        <f t="shared" si="17"/>
        <v>0</v>
      </c>
      <c r="JD7" s="11">
        <f t="shared" si="17"/>
        <v>0</v>
      </c>
      <c r="JE7" s="11">
        <f t="shared" si="17"/>
        <v>0</v>
      </c>
      <c r="JF7" s="11">
        <f t="shared" si="17"/>
        <v>0</v>
      </c>
      <c r="JG7" s="11">
        <f t="shared" si="17"/>
        <v>0</v>
      </c>
      <c r="JH7" s="11">
        <f t="shared" si="17"/>
        <v>0</v>
      </c>
      <c r="JI7" s="11">
        <f t="shared" si="17"/>
        <v>0</v>
      </c>
      <c r="JJ7" s="11">
        <f t="shared" si="17"/>
        <v>0</v>
      </c>
      <c r="JK7" s="11">
        <f t="shared" si="17"/>
        <v>0</v>
      </c>
      <c r="JL7" s="11">
        <f t="shared" si="17"/>
        <v>0</v>
      </c>
      <c r="JM7" s="11">
        <f t="shared" si="17"/>
        <v>0</v>
      </c>
      <c r="JN7" s="11">
        <f t="shared" si="17"/>
        <v>0</v>
      </c>
      <c r="JO7" s="11">
        <f t="shared" si="17"/>
        <v>0</v>
      </c>
      <c r="JP7" s="11">
        <f t="shared" si="17"/>
        <v>0</v>
      </c>
      <c r="JQ7" s="11">
        <f t="shared" si="17"/>
        <v>0</v>
      </c>
      <c r="JR7" s="11">
        <f t="shared" si="17"/>
        <v>0</v>
      </c>
      <c r="JS7" s="11">
        <f t="shared" si="17"/>
        <v>0</v>
      </c>
      <c r="JT7" s="11">
        <f t="shared" si="17"/>
        <v>0</v>
      </c>
      <c r="JU7" s="11">
        <f t="shared" si="17"/>
        <v>0</v>
      </c>
      <c r="JV7" s="11">
        <f t="shared" si="17"/>
        <v>37.5</v>
      </c>
      <c r="JW7" s="11">
        <f t="shared" si="17"/>
        <v>52.5</v>
      </c>
      <c r="JX7" s="11">
        <f t="shared" si="17"/>
        <v>22.5</v>
      </c>
      <c r="JY7" s="11">
        <f t="shared" si="17"/>
        <v>0</v>
      </c>
      <c r="JZ7" s="11">
        <f t="shared" si="17"/>
        <v>0</v>
      </c>
      <c r="KA7" s="11">
        <f t="shared" si="17"/>
        <v>0</v>
      </c>
      <c r="KB7" s="11">
        <f t="shared" si="17"/>
        <v>0</v>
      </c>
      <c r="KC7" s="11">
        <f t="shared" si="17"/>
        <v>0</v>
      </c>
      <c r="KD7" s="11">
        <f t="shared" si="17"/>
        <v>0</v>
      </c>
      <c r="KE7" s="11">
        <f t="shared" si="17"/>
        <v>0</v>
      </c>
      <c r="KF7" s="11">
        <f t="shared" si="17"/>
        <v>15</v>
      </c>
      <c r="KG7" s="11">
        <f t="shared" si="17"/>
        <v>0</v>
      </c>
      <c r="KH7" s="11">
        <f t="shared" si="17"/>
        <v>0</v>
      </c>
      <c r="KI7" s="11">
        <f t="shared" si="17"/>
        <v>0</v>
      </c>
      <c r="KJ7" s="11">
        <f t="shared" si="17"/>
        <v>37.5</v>
      </c>
      <c r="KK7" s="11">
        <f t="shared" si="17"/>
        <v>0</v>
      </c>
      <c r="KL7" s="11">
        <f t="shared" si="17"/>
        <v>0</v>
      </c>
      <c r="KM7" s="11">
        <f t="shared" si="17"/>
        <v>7.5</v>
      </c>
      <c r="KN7" s="11">
        <f t="shared" si="17"/>
        <v>3.75</v>
      </c>
      <c r="KO7" s="11">
        <f t="shared" si="17"/>
        <v>0</v>
      </c>
      <c r="KP7" s="11">
        <f t="shared" si="17"/>
        <v>0</v>
      </c>
      <c r="KQ7" s="11">
        <f t="shared" si="17"/>
        <v>0</v>
      </c>
      <c r="KR7" s="11">
        <f t="shared" si="17"/>
        <v>0</v>
      </c>
      <c r="KS7" s="11">
        <f t="shared" si="17"/>
        <v>75</v>
      </c>
      <c r="KT7" s="11">
        <f t="shared" si="17"/>
        <v>0</v>
      </c>
      <c r="KU7" s="11">
        <f t="shared" si="17"/>
        <v>75</v>
      </c>
      <c r="KV7" s="11">
        <f t="shared" si="17"/>
        <v>0</v>
      </c>
      <c r="KW7" s="11">
        <f t="shared" si="17"/>
        <v>0</v>
      </c>
      <c r="KX7" s="11">
        <f t="shared" si="17"/>
        <v>0</v>
      </c>
      <c r="KY7" s="11">
        <f t="shared" si="17"/>
        <v>0</v>
      </c>
      <c r="KZ7" s="11">
        <f t="shared" si="17"/>
        <v>18.75</v>
      </c>
      <c r="LA7" s="11">
        <f t="shared" si="17"/>
        <v>0</v>
      </c>
      <c r="LB7" s="11">
        <f t="shared" si="17"/>
        <v>0</v>
      </c>
      <c r="LC7" s="11">
        <f t="shared" si="17"/>
        <v>75</v>
      </c>
      <c r="LD7" s="11">
        <f t="shared" si="17"/>
        <v>0</v>
      </c>
      <c r="LE7" s="11">
        <f t="shared" si="17"/>
        <v>22.5</v>
      </c>
      <c r="LF7" s="11">
        <f t="shared" si="17"/>
        <v>56.25</v>
      </c>
      <c r="LG7" s="11">
        <f t="shared" si="17"/>
        <v>0</v>
      </c>
      <c r="LH7" s="11">
        <f t="shared" si="17"/>
        <v>37.5</v>
      </c>
      <c r="LI7" s="11">
        <f t="shared" si="17"/>
        <v>75</v>
      </c>
      <c r="LJ7" s="11">
        <f t="shared" si="17"/>
        <v>0</v>
      </c>
      <c r="LK7" s="11">
        <f t="shared" ref="LK7:MG7" si="18">(LK6/12)*9</f>
        <v>0</v>
      </c>
      <c r="LL7" s="11">
        <f t="shared" si="18"/>
        <v>0</v>
      </c>
      <c r="LM7" s="11">
        <f t="shared" si="18"/>
        <v>0</v>
      </c>
      <c r="LN7" s="11">
        <f t="shared" si="18"/>
        <v>60</v>
      </c>
      <c r="LO7" s="11">
        <f t="shared" si="18"/>
        <v>900</v>
      </c>
      <c r="LP7" s="11">
        <f t="shared" si="18"/>
        <v>0</v>
      </c>
      <c r="LQ7" s="11">
        <f t="shared" si="18"/>
        <v>0</v>
      </c>
      <c r="LR7" s="11">
        <f t="shared" si="18"/>
        <v>0</v>
      </c>
      <c r="LS7" s="11">
        <f t="shared" si="18"/>
        <v>0</v>
      </c>
      <c r="LT7" s="11">
        <f t="shared" si="18"/>
        <v>15</v>
      </c>
      <c r="LU7" s="11">
        <f t="shared" si="18"/>
        <v>37.5</v>
      </c>
      <c r="LV7" s="11">
        <f t="shared" si="18"/>
        <v>225</v>
      </c>
      <c r="LW7" s="11">
        <f t="shared" si="18"/>
        <v>0</v>
      </c>
      <c r="LX7" s="11">
        <f t="shared" si="18"/>
        <v>0</v>
      </c>
      <c r="LY7" s="11">
        <f t="shared" si="18"/>
        <v>150</v>
      </c>
      <c r="LZ7" s="11">
        <f t="shared" si="18"/>
        <v>7.5</v>
      </c>
      <c r="MA7" s="11">
        <f t="shared" si="18"/>
        <v>0</v>
      </c>
      <c r="MB7" s="11">
        <f t="shared" si="18"/>
        <v>75</v>
      </c>
      <c r="MC7" s="11">
        <f t="shared" si="18"/>
        <v>15</v>
      </c>
      <c r="MD7" s="11">
        <f t="shared" si="18"/>
        <v>0</v>
      </c>
      <c r="ME7" s="11">
        <f t="shared" si="18"/>
        <v>0</v>
      </c>
      <c r="MF7" s="11">
        <f t="shared" si="18"/>
        <v>63</v>
      </c>
      <c r="MG7" s="11">
        <f t="shared" si="18"/>
        <v>7.5</v>
      </c>
      <c r="MH7" s="11">
        <f t="shared" si="6"/>
        <v>2166.75</v>
      </c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7"/>
    </row>
    <row r="8" spans="1:360" ht="24.95" customHeight="1" x14ac:dyDescent="0.25">
      <c r="A8" s="25">
        <v>3.7</v>
      </c>
      <c r="B8" s="1" t="s">
        <v>347</v>
      </c>
      <c r="C8" s="10">
        <v>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>
        <v>0</v>
      </c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>
        <v>0</v>
      </c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>
        <v>0</v>
      </c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>
        <v>50</v>
      </c>
      <c r="JX8" s="10">
        <v>500</v>
      </c>
      <c r="JY8" s="10"/>
      <c r="JZ8" s="10"/>
      <c r="KA8" s="10">
        <v>0</v>
      </c>
      <c r="KB8" s="10"/>
      <c r="KC8" s="10"/>
      <c r="KD8" s="10">
        <v>500</v>
      </c>
      <c r="KE8" s="10"/>
      <c r="KF8" s="10">
        <v>50</v>
      </c>
      <c r="KG8" s="10"/>
      <c r="KH8" s="10"/>
      <c r="KI8" s="10"/>
      <c r="KJ8" s="10"/>
      <c r="KK8" s="10"/>
      <c r="KL8" s="10"/>
      <c r="KM8" s="10">
        <v>10</v>
      </c>
      <c r="KN8" s="10">
        <v>10</v>
      </c>
      <c r="KO8" s="10"/>
      <c r="KP8" s="10"/>
      <c r="KQ8" s="10"/>
      <c r="KR8" s="10">
        <v>2000</v>
      </c>
      <c r="KS8" s="10"/>
      <c r="KT8" s="10">
        <v>5</v>
      </c>
      <c r="KU8" s="10">
        <v>100</v>
      </c>
      <c r="KV8" s="10"/>
      <c r="KW8" s="10">
        <v>100</v>
      </c>
      <c r="KX8" s="10">
        <v>5</v>
      </c>
      <c r="KY8" s="10"/>
      <c r="KZ8" s="10"/>
      <c r="LA8" s="10"/>
      <c r="LB8" s="10">
        <v>50</v>
      </c>
      <c r="LC8" s="10">
        <v>720</v>
      </c>
      <c r="LD8" s="10"/>
      <c r="LE8" s="10">
        <v>100</v>
      </c>
      <c r="LF8" s="10">
        <v>50</v>
      </c>
      <c r="LG8" s="10"/>
      <c r="LH8" s="10">
        <v>30</v>
      </c>
      <c r="LI8" s="10"/>
      <c r="LJ8" s="10">
        <v>100</v>
      </c>
      <c r="LK8" s="10"/>
      <c r="LL8" s="10"/>
      <c r="LM8" s="10">
        <v>50</v>
      </c>
      <c r="LN8" s="10">
        <v>130</v>
      </c>
      <c r="LO8" s="10">
        <v>500</v>
      </c>
      <c r="LP8" s="10"/>
      <c r="LQ8" s="10"/>
      <c r="LR8" s="10"/>
      <c r="LS8" s="10"/>
      <c r="LT8" s="10"/>
      <c r="LU8" s="10">
        <v>150</v>
      </c>
      <c r="LV8" s="10">
        <v>100</v>
      </c>
      <c r="LW8" s="10"/>
      <c r="LX8" s="10"/>
      <c r="LY8" s="10">
        <v>100</v>
      </c>
      <c r="LZ8" s="10">
        <v>50</v>
      </c>
      <c r="MA8" s="10">
        <v>150</v>
      </c>
      <c r="MB8" s="10"/>
      <c r="MC8" s="10"/>
      <c r="MD8" s="10"/>
      <c r="ME8" s="10"/>
      <c r="MF8" s="10">
        <v>60</v>
      </c>
      <c r="MG8" s="10">
        <v>20</v>
      </c>
      <c r="MH8" s="10">
        <f t="shared" si="6"/>
        <v>5690</v>
      </c>
    </row>
    <row r="9" spans="1:360" s="21" customFormat="1" ht="24.95" customHeight="1" x14ac:dyDescent="0.25">
      <c r="A9" s="24">
        <v>4.2</v>
      </c>
      <c r="B9" s="20" t="s">
        <v>347</v>
      </c>
      <c r="C9" s="14">
        <f>ROUND((C8/12)*9,0)</f>
        <v>0</v>
      </c>
      <c r="D9" s="14">
        <f t="shared" ref="D9:BO9" si="19">(D8/12)*9</f>
        <v>0</v>
      </c>
      <c r="E9" s="14">
        <f t="shared" si="19"/>
        <v>0</v>
      </c>
      <c r="F9" s="14">
        <f t="shared" si="19"/>
        <v>0</v>
      </c>
      <c r="G9" s="14">
        <f t="shared" si="19"/>
        <v>0</v>
      </c>
      <c r="H9" s="14">
        <f t="shared" si="19"/>
        <v>0</v>
      </c>
      <c r="I9" s="14">
        <f t="shared" si="19"/>
        <v>0</v>
      </c>
      <c r="J9" s="14">
        <f t="shared" si="19"/>
        <v>0</v>
      </c>
      <c r="K9" s="14">
        <f t="shared" si="19"/>
        <v>0</v>
      </c>
      <c r="L9" s="14">
        <f t="shared" si="19"/>
        <v>0</v>
      </c>
      <c r="M9" s="14">
        <f t="shared" si="19"/>
        <v>0</v>
      </c>
      <c r="N9" s="14">
        <f t="shared" si="19"/>
        <v>0</v>
      </c>
      <c r="O9" s="14">
        <f t="shared" si="19"/>
        <v>0</v>
      </c>
      <c r="P9" s="14">
        <f t="shared" si="19"/>
        <v>0</v>
      </c>
      <c r="Q9" s="14">
        <f t="shared" si="19"/>
        <v>0</v>
      </c>
      <c r="R9" s="14">
        <f t="shared" si="19"/>
        <v>0</v>
      </c>
      <c r="S9" s="14">
        <f t="shared" si="19"/>
        <v>0</v>
      </c>
      <c r="T9" s="14">
        <f t="shared" si="19"/>
        <v>0</v>
      </c>
      <c r="U9" s="14">
        <f t="shared" si="19"/>
        <v>0</v>
      </c>
      <c r="V9" s="14">
        <f t="shared" si="19"/>
        <v>0</v>
      </c>
      <c r="W9" s="14">
        <f t="shared" si="19"/>
        <v>0</v>
      </c>
      <c r="X9" s="14">
        <f t="shared" si="19"/>
        <v>0</v>
      </c>
      <c r="Y9" s="14">
        <f t="shared" si="19"/>
        <v>0</v>
      </c>
      <c r="Z9" s="14">
        <f t="shared" si="19"/>
        <v>0</v>
      </c>
      <c r="AA9" s="14">
        <f t="shared" si="19"/>
        <v>0</v>
      </c>
      <c r="AB9" s="14">
        <f t="shared" si="19"/>
        <v>0</v>
      </c>
      <c r="AC9" s="14">
        <f t="shared" si="19"/>
        <v>0</v>
      </c>
      <c r="AD9" s="14">
        <f t="shared" si="19"/>
        <v>0</v>
      </c>
      <c r="AE9" s="14">
        <f t="shared" si="19"/>
        <v>0</v>
      </c>
      <c r="AF9" s="14">
        <f t="shared" si="19"/>
        <v>0</v>
      </c>
      <c r="AG9" s="14">
        <f t="shared" si="19"/>
        <v>0</v>
      </c>
      <c r="AH9" s="14">
        <f t="shared" si="19"/>
        <v>0</v>
      </c>
      <c r="AI9" s="14">
        <f t="shared" si="19"/>
        <v>0</v>
      </c>
      <c r="AJ9" s="14">
        <f t="shared" si="19"/>
        <v>0</v>
      </c>
      <c r="AK9" s="14">
        <f t="shared" si="19"/>
        <v>0</v>
      </c>
      <c r="AL9" s="14">
        <f t="shared" si="19"/>
        <v>0</v>
      </c>
      <c r="AM9" s="14">
        <f t="shared" si="19"/>
        <v>0</v>
      </c>
      <c r="AN9" s="14">
        <f t="shared" si="19"/>
        <v>0</v>
      </c>
      <c r="AO9" s="14">
        <f t="shared" si="19"/>
        <v>0</v>
      </c>
      <c r="AP9" s="14">
        <f t="shared" si="19"/>
        <v>0</v>
      </c>
      <c r="AQ9" s="14">
        <f t="shared" si="19"/>
        <v>0</v>
      </c>
      <c r="AR9" s="14">
        <f t="shared" si="19"/>
        <v>0</v>
      </c>
      <c r="AS9" s="14">
        <f t="shared" si="19"/>
        <v>0</v>
      </c>
      <c r="AT9" s="14">
        <f t="shared" si="19"/>
        <v>0</v>
      </c>
      <c r="AU9" s="14">
        <f t="shared" si="19"/>
        <v>0</v>
      </c>
      <c r="AV9" s="14">
        <f t="shared" si="19"/>
        <v>0</v>
      </c>
      <c r="AW9" s="14">
        <f t="shared" si="19"/>
        <v>0</v>
      </c>
      <c r="AX9" s="14">
        <f t="shared" si="19"/>
        <v>0</v>
      </c>
      <c r="AY9" s="14">
        <f t="shared" si="19"/>
        <v>0</v>
      </c>
      <c r="AZ9" s="14">
        <f t="shared" si="19"/>
        <v>0</v>
      </c>
      <c r="BA9" s="14">
        <f t="shared" si="19"/>
        <v>0</v>
      </c>
      <c r="BB9" s="14">
        <f t="shared" si="19"/>
        <v>0</v>
      </c>
      <c r="BC9" s="14">
        <f t="shared" si="19"/>
        <v>0</v>
      </c>
      <c r="BD9" s="14">
        <f t="shared" si="19"/>
        <v>0</v>
      </c>
      <c r="BE9" s="14">
        <f t="shared" si="19"/>
        <v>0</v>
      </c>
      <c r="BF9" s="14">
        <f t="shared" si="19"/>
        <v>0</v>
      </c>
      <c r="BG9" s="14">
        <f t="shared" si="19"/>
        <v>0</v>
      </c>
      <c r="BH9" s="14">
        <f t="shared" si="19"/>
        <v>0</v>
      </c>
      <c r="BI9" s="14">
        <f t="shared" si="19"/>
        <v>0</v>
      </c>
      <c r="BJ9" s="14">
        <f t="shared" si="19"/>
        <v>0</v>
      </c>
      <c r="BK9" s="14">
        <f t="shared" si="19"/>
        <v>0</v>
      </c>
      <c r="BL9" s="14">
        <f t="shared" si="19"/>
        <v>0</v>
      </c>
      <c r="BM9" s="14">
        <f t="shared" si="19"/>
        <v>0</v>
      </c>
      <c r="BN9" s="14">
        <f t="shared" si="19"/>
        <v>0</v>
      </c>
      <c r="BO9" s="14">
        <f t="shared" si="19"/>
        <v>0</v>
      </c>
      <c r="BP9" s="14">
        <f t="shared" ref="BP9:EA9" si="20">(BP8/12)*9</f>
        <v>0</v>
      </c>
      <c r="BQ9" s="14">
        <f t="shared" si="20"/>
        <v>0</v>
      </c>
      <c r="BR9" s="14">
        <f t="shared" si="20"/>
        <v>0</v>
      </c>
      <c r="BS9" s="14">
        <f t="shared" si="20"/>
        <v>0</v>
      </c>
      <c r="BT9" s="14">
        <f t="shared" si="20"/>
        <v>0</v>
      </c>
      <c r="BU9" s="14">
        <f t="shared" si="20"/>
        <v>0</v>
      </c>
      <c r="BV9" s="14">
        <f t="shared" si="20"/>
        <v>0</v>
      </c>
      <c r="BW9" s="14">
        <f t="shared" si="20"/>
        <v>0</v>
      </c>
      <c r="BX9" s="14">
        <f t="shared" si="20"/>
        <v>0</v>
      </c>
      <c r="BY9" s="14">
        <f t="shared" si="20"/>
        <v>0</v>
      </c>
      <c r="BZ9" s="14">
        <f t="shared" si="20"/>
        <v>0</v>
      </c>
      <c r="CA9" s="14">
        <f t="shared" si="20"/>
        <v>0</v>
      </c>
      <c r="CB9" s="14">
        <f t="shared" si="20"/>
        <v>0</v>
      </c>
      <c r="CC9" s="14">
        <f t="shared" si="20"/>
        <v>0</v>
      </c>
      <c r="CD9" s="14">
        <f t="shared" si="20"/>
        <v>0</v>
      </c>
      <c r="CE9" s="14">
        <f t="shared" si="20"/>
        <v>0</v>
      </c>
      <c r="CF9" s="14">
        <f t="shared" si="20"/>
        <v>0</v>
      </c>
      <c r="CG9" s="14">
        <f t="shared" si="20"/>
        <v>0</v>
      </c>
      <c r="CH9" s="14">
        <f t="shared" si="20"/>
        <v>0</v>
      </c>
      <c r="CI9" s="14">
        <f t="shared" si="20"/>
        <v>0</v>
      </c>
      <c r="CJ9" s="14">
        <f t="shared" si="20"/>
        <v>0</v>
      </c>
      <c r="CK9" s="14">
        <f t="shared" si="20"/>
        <v>0</v>
      </c>
      <c r="CL9" s="14">
        <f t="shared" si="20"/>
        <v>0</v>
      </c>
      <c r="CM9" s="14">
        <f t="shared" si="20"/>
        <v>0</v>
      </c>
      <c r="CN9" s="14">
        <f t="shared" si="20"/>
        <v>0</v>
      </c>
      <c r="CO9" s="14">
        <f t="shared" si="20"/>
        <v>0</v>
      </c>
      <c r="CP9" s="14">
        <f t="shared" si="20"/>
        <v>0</v>
      </c>
      <c r="CQ9" s="14">
        <f t="shared" si="20"/>
        <v>0</v>
      </c>
      <c r="CR9" s="14">
        <f t="shared" si="20"/>
        <v>0</v>
      </c>
      <c r="CS9" s="14">
        <f t="shared" si="20"/>
        <v>0</v>
      </c>
      <c r="CT9" s="14">
        <f t="shared" si="20"/>
        <v>0</v>
      </c>
      <c r="CU9" s="14">
        <f t="shared" si="20"/>
        <v>0</v>
      </c>
      <c r="CV9" s="14">
        <f t="shared" si="20"/>
        <v>0</v>
      </c>
      <c r="CW9" s="14">
        <f t="shared" si="20"/>
        <v>0</v>
      </c>
      <c r="CX9" s="14">
        <f t="shared" si="20"/>
        <v>0</v>
      </c>
      <c r="CY9" s="14">
        <f t="shared" si="20"/>
        <v>0</v>
      </c>
      <c r="CZ9" s="14">
        <f t="shared" si="20"/>
        <v>0</v>
      </c>
      <c r="DA9" s="14">
        <f t="shared" si="20"/>
        <v>0</v>
      </c>
      <c r="DB9" s="14">
        <f t="shared" si="20"/>
        <v>0</v>
      </c>
      <c r="DC9" s="14">
        <f t="shared" si="20"/>
        <v>0</v>
      </c>
      <c r="DD9" s="14">
        <f t="shared" si="20"/>
        <v>0</v>
      </c>
      <c r="DE9" s="14">
        <f t="shared" si="20"/>
        <v>0</v>
      </c>
      <c r="DF9" s="14">
        <f t="shared" si="20"/>
        <v>0</v>
      </c>
      <c r="DG9" s="14">
        <f t="shared" si="20"/>
        <v>0</v>
      </c>
      <c r="DH9" s="14">
        <f t="shared" si="20"/>
        <v>0</v>
      </c>
      <c r="DI9" s="14">
        <f t="shared" si="20"/>
        <v>0</v>
      </c>
      <c r="DJ9" s="14">
        <f t="shared" si="20"/>
        <v>0</v>
      </c>
      <c r="DK9" s="14">
        <f t="shared" si="20"/>
        <v>0</v>
      </c>
      <c r="DL9" s="14">
        <f t="shared" si="20"/>
        <v>0</v>
      </c>
      <c r="DM9" s="14">
        <f t="shared" si="20"/>
        <v>0</v>
      </c>
      <c r="DN9" s="14">
        <f t="shared" si="20"/>
        <v>0</v>
      </c>
      <c r="DO9" s="14">
        <f t="shared" si="20"/>
        <v>0</v>
      </c>
      <c r="DP9" s="14">
        <f t="shared" si="20"/>
        <v>0</v>
      </c>
      <c r="DQ9" s="14">
        <f t="shared" si="20"/>
        <v>0</v>
      </c>
      <c r="DR9" s="14">
        <f t="shared" si="20"/>
        <v>0</v>
      </c>
      <c r="DS9" s="14">
        <f t="shared" si="20"/>
        <v>0</v>
      </c>
      <c r="DT9" s="14">
        <f t="shared" si="20"/>
        <v>0</v>
      </c>
      <c r="DU9" s="14">
        <f t="shared" si="20"/>
        <v>0</v>
      </c>
      <c r="DV9" s="14">
        <f t="shared" si="20"/>
        <v>0</v>
      </c>
      <c r="DW9" s="14">
        <f t="shared" si="20"/>
        <v>0</v>
      </c>
      <c r="DX9" s="14">
        <f t="shared" si="20"/>
        <v>0</v>
      </c>
      <c r="DY9" s="14">
        <f t="shared" si="20"/>
        <v>0</v>
      </c>
      <c r="DZ9" s="14">
        <f t="shared" si="20"/>
        <v>0</v>
      </c>
      <c r="EA9" s="14">
        <f t="shared" si="20"/>
        <v>0</v>
      </c>
      <c r="EB9" s="14">
        <f t="shared" ref="EB9:GM9" si="21">(EB8/12)*9</f>
        <v>0</v>
      </c>
      <c r="EC9" s="14">
        <f t="shared" si="21"/>
        <v>0</v>
      </c>
      <c r="ED9" s="14">
        <f t="shared" si="21"/>
        <v>0</v>
      </c>
      <c r="EE9" s="14">
        <f t="shared" si="21"/>
        <v>0</v>
      </c>
      <c r="EF9" s="14">
        <f t="shared" si="21"/>
        <v>0</v>
      </c>
      <c r="EG9" s="14">
        <f t="shared" si="21"/>
        <v>0</v>
      </c>
      <c r="EH9" s="14">
        <f t="shared" si="21"/>
        <v>0</v>
      </c>
      <c r="EI9" s="14">
        <f t="shared" si="21"/>
        <v>0</v>
      </c>
      <c r="EJ9" s="14">
        <f t="shared" si="21"/>
        <v>0</v>
      </c>
      <c r="EK9" s="14">
        <f t="shared" si="21"/>
        <v>0</v>
      </c>
      <c r="EL9" s="14">
        <f t="shared" si="21"/>
        <v>0</v>
      </c>
      <c r="EM9" s="14">
        <f t="shared" si="21"/>
        <v>0</v>
      </c>
      <c r="EN9" s="14">
        <f t="shared" si="21"/>
        <v>0</v>
      </c>
      <c r="EO9" s="14">
        <f t="shared" si="21"/>
        <v>0</v>
      </c>
      <c r="EP9" s="14">
        <f t="shared" si="21"/>
        <v>0</v>
      </c>
      <c r="EQ9" s="14">
        <f t="shared" si="21"/>
        <v>0</v>
      </c>
      <c r="ER9" s="14">
        <f t="shared" si="21"/>
        <v>0</v>
      </c>
      <c r="ES9" s="14">
        <f t="shared" si="21"/>
        <v>0</v>
      </c>
      <c r="ET9" s="14">
        <f t="shared" si="21"/>
        <v>0</v>
      </c>
      <c r="EU9" s="14">
        <f t="shared" si="21"/>
        <v>0</v>
      </c>
      <c r="EV9" s="14">
        <f t="shared" si="21"/>
        <v>0</v>
      </c>
      <c r="EW9" s="14">
        <f t="shared" si="21"/>
        <v>0</v>
      </c>
      <c r="EX9" s="14">
        <f t="shared" si="21"/>
        <v>0</v>
      </c>
      <c r="EY9" s="14">
        <f t="shared" si="21"/>
        <v>0</v>
      </c>
      <c r="EZ9" s="14">
        <f t="shared" si="21"/>
        <v>0</v>
      </c>
      <c r="FA9" s="14">
        <f t="shared" si="21"/>
        <v>0</v>
      </c>
      <c r="FB9" s="14">
        <f t="shared" si="21"/>
        <v>0</v>
      </c>
      <c r="FC9" s="14">
        <f t="shared" si="21"/>
        <v>0</v>
      </c>
      <c r="FD9" s="14">
        <f t="shared" si="21"/>
        <v>0</v>
      </c>
      <c r="FE9" s="14">
        <f t="shared" si="21"/>
        <v>0</v>
      </c>
      <c r="FF9" s="14">
        <f t="shared" si="21"/>
        <v>0</v>
      </c>
      <c r="FG9" s="14">
        <f t="shared" si="21"/>
        <v>0</v>
      </c>
      <c r="FH9" s="14">
        <f t="shared" si="21"/>
        <v>0</v>
      </c>
      <c r="FI9" s="14">
        <f t="shared" si="21"/>
        <v>0</v>
      </c>
      <c r="FJ9" s="14">
        <f t="shared" si="21"/>
        <v>0</v>
      </c>
      <c r="FK9" s="14">
        <f t="shared" si="21"/>
        <v>0</v>
      </c>
      <c r="FL9" s="14">
        <f t="shared" si="21"/>
        <v>0</v>
      </c>
      <c r="FM9" s="14">
        <f t="shared" si="21"/>
        <v>0</v>
      </c>
      <c r="FN9" s="14">
        <f t="shared" si="21"/>
        <v>0</v>
      </c>
      <c r="FO9" s="14">
        <f t="shared" si="21"/>
        <v>0</v>
      </c>
      <c r="FP9" s="14">
        <f t="shared" si="21"/>
        <v>0</v>
      </c>
      <c r="FQ9" s="14">
        <f t="shared" si="21"/>
        <v>0</v>
      </c>
      <c r="FR9" s="14">
        <f t="shared" si="21"/>
        <v>0</v>
      </c>
      <c r="FS9" s="14">
        <f t="shared" si="21"/>
        <v>0</v>
      </c>
      <c r="FT9" s="14">
        <f t="shared" si="21"/>
        <v>0</v>
      </c>
      <c r="FU9" s="14">
        <f t="shared" si="21"/>
        <v>0</v>
      </c>
      <c r="FV9" s="14">
        <f t="shared" si="21"/>
        <v>0</v>
      </c>
      <c r="FW9" s="14">
        <f t="shared" si="21"/>
        <v>0</v>
      </c>
      <c r="FX9" s="14">
        <f t="shared" si="21"/>
        <v>0</v>
      </c>
      <c r="FY9" s="14">
        <f t="shared" si="21"/>
        <v>0</v>
      </c>
      <c r="FZ9" s="14">
        <f t="shared" si="21"/>
        <v>0</v>
      </c>
      <c r="GA9" s="14">
        <f t="shared" si="21"/>
        <v>0</v>
      </c>
      <c r="GB9" s="14">
        <f t="shared" si="21"/>
        <v>0</v>
      </c>
      <c r="GC9" s="14">
        <f t="shared" si="21"/>
        <v>0</v>
      </c>
      <c r="GD9" s="14">
        <f t="shared" si="21"/>
        <v>0</v>
      </c>
      <c r="GE9" s="14">
        <f t="shared" si="21"/>
        <v>0</v>
      </c>
      <c r="GF9" s="14">
        <f t="shared" si="21"/>
        <v>0</v>
      </c>
      <c r="GG9" s="14">
        <f t="shared" si="21"/>
        <v>0</v>
      </c>
      <c r="GH9" s="14">
        <f t="shared" si="21"/>
        <v>0</v>
      </c>
      <c r="GI9" s="14">
        <f t="shared" si="21"/>
        <v>0</v>
      </c>
      <c r="GJ9" s="14">
        <f t="shared" si="21"/>
        <v>0</v>
      </c>
      <c r="GK9" s="14">
        <f t="shared" si="21"/>
        <v>0</v>
      </c>
      <c r="GL9" s="14">
        <f t="shared" si="21"/>
        <v>0</v>
      </c>
      <c r="GM9" s="14">
        <f t="shared" si="21"/>
        <v>0</v>
      </c>
      <c r="GN9" s="14">
        <f t="shared" ref="GN9:IY9" si="22">(GN8/12)*9</f>
        <v>0</v>
      </c>
      <c r="GO9" s="14">
        <f t="shared" si="22"/>
        <v>0</v>
      </c>
      <c r="GP9" s="14">
        <f t="shared" si="22"/>
        <v>0</v>
      </c>
      <c r="GQ9" s="14">
        <f t="shared" si="22"/>
        <v>0</v>
      </c>
      <c r="GR9" s="14">
        <f t="shared" si="22"/>
        <v>0</v>
      </c>
      <c r="GS9" s="14">
        <f t="shared" si="22"/>
        <v>0</v>
      </c>
      <c r="GT9" s="14">
        <f t="shared" si="22"/>
        <v>0</v>
      </c>
      <c r="GU9" s="14">
        <f t="shared" si="22"/>
        <v>0</v>
      </c>
      <c r="GV9" s="14">
        <f t="shared" si="22"/>
        <v>0</v>
      </c>
      <c r="GW9" s="14">
        <f t="shared" si="22"/>
        <v>0</v>
      </c>
      <c r="GX9" s="14">
        <f t="shared" si="22"/>
        <v>0</v>
      </c>
      <c r="GY9" s="14">
        <f t="shared" si="22"/>
        <v>0</v>
      </c>
      <c r="GZ9" s="14">
        <f t="shared" si="22"/>
        <v>0</v>
      </c>
      <c r="HA9" s="14">
        <f t="shared" si="22"/>
        <v>0</v>
      </c>
      <c r="HB9" s="14">
        <f t="shared" si="22"/>
        <v>0</v>
      </c>
      <c r="HC9" s="14">
        <f t="shared" si="22"/>
        <v>0</v>
      </c>
      <c r="HD9" s="14">
        <f t="shared" si="22"/>
        <v>0</v>
      </c>
      <c r="HE9" s="14">
        <f t="shared" si="22"/>
        <v>0</v>
      </c>
      <c r="HF9" s="14">
        <f t="shared" si="22"/>
        <v>0</v>
      </c>
      <c r="HG9" s="14">
        <f t="shared" si="22"/>
        <v>0</v>
      </c>
      <c r="HH9" s="14">
        <f t="shared" si="22"/>
        <v>0</v>
      </c>
      <c r="HI9" s="14">
        <f t="shared" si="22"/>
        <v>0</v>
      </c>
      <c r="HJ9" s="14">
        <f t="shared" si="22"/>
        <v>0</v>
      </c>
      <c r="HK9" s="14">
        <f t="shared" si="22"/>
        <v>0</v>
      </c>
      <c r="HL9" s="14">
        <f t="shared" si="22"/>
        <v>0</v>
      </c>
      <c r="HM9" s="14">
        <f t="shared" si="22"/>
        <v>0</v>
      </c>
      <c r="HN9" s="14">
        <f t="shared" si="22"/>
        <v>0</v>
      </c>
      <c r="HO9" s="14">
        <f t="shared" si="22"/>
        <v>0</v>
      </c>
      <c r="HP9" s="14">
        <f t="shared" si="22"/>
        <v>0</v>
      </c>
      <c r="HQ9" s="14">
        <f t="shared" si="22"/>
        <v>0</v>
      </c>
      <c r="HR9" s="14">
        <f t="shared" si="22"/>
        <v>0</v>
      </c>
      <c r="HS9" s="14">
        <f t="shared" si="22"/>
        <v>0</v>
      </c>
      <c r="HT9" s="14">
        <f t="shared" si="22"/>
        <v>0</v>
      </c>
      <c r="HU9" s="14">
        <f t="shared" si="22"/>
        <v>0</v>
      </c>
      <c r="HV9" s="14">
        <f t="shared" si="22"/>
        <v>0</v>
      </c>
      <c r="HW9" s="14">
        <f t="shared" si="22"/>
        <v>0</v>
      </c>
      <c r="HX9" s="14">
        <f t="shared" si="22"/>
        <v>0</v>
      </c>
      <c r="HY9" s="14">
        <f t="shared" si="22"/>
        <v>0</v>
      </c>
      <c r="HZ9" s="14">
        <f t="shared" si="22"/>
        <v>0</v>
      </c>
      <c r="IA9" s="14">
        <f t="shared" si="22"/>
        <v>0</v>
      </c>
      <c r="IB9" s="14">
        <f t="shared" si="22"/>
        <v>0</v>
      </c>
      <c r="IC9" s="14">
        <f t="shared" si="22"/>
        <v>0</v>
      </c>
      <c r="ID9" s="14">
        <f t="shared" si="22"/>
        <v>0</v>
      </c>
      <c r="IE9" s="14">
        <f t="shared" si="22"/>
        <v>0</v>
      </c>
      <c r="IF9" s="14">
        <f t="shared" si="22"/>
        <v>0</v>
      </c>
      <c r="IG9" s="14">
        <f t="shared" si="22"/>
        <v>0</v>
      </c>
      <c r="IH9" s="14">
        <f t="shared" si="22"/>
        <v>0</v>
      </c>
      <c r="II9" s="14">
        <f t="shared" si="22"/>
        <v>0</v>
      </c>
      <c r="IJ9" s="14">
        <f t="shared" si="22"/>
        <v>0</v>
      </c>
      <c r="IK9" s="14">
        <f t="shared" si="22"/>
        <v>0</v>
      </c>
      <c r="IL9" s="14">
        <f t="shared" si="22"/>
        <v>0</v>
      </c>
      <c r="IM9" s="14">
        <f t="shared" si="22"/>
        <v>0</v>
      </c>
      <c r="IN9" s="14">
        <f t="shared" si="22"/>
        <v>0</v>
      </c>
      <c r="IO9" s="14">
        <f t="shared" si="22"/>
        <v>0</v>
      </c>
      <c r="IP9" s="14">
        <f t="shared" si="22"/>
        <v>0</v>
      </c>
      <c r="IQ9" s="14">
        <f t="shared" si="22"/>
        <v>0</v>
      </c>
      <c r="IR9" s="14">
        <f t="shared" si="22"/>
        <v>0</v>
      </c>
      <c r="IS9" s="14">
        <f t="shared" si="22"/>
        <v>0</v>
      </c>
      <c r="IT9" s="14">
        <f t="shared" si="22"/>
        <v>0</v>
      </c>
      <c r="IU9" s="14">
        <f t="shared" si="22"/>
        <v>0</v>
      </c>
      <c r="IV9" s="14">
        <f t="shared" si="22"/>
        <v>0</v>
      </c>
      <c r="IW9" s="14">
        <f t="shared" si="22"/>
        <v>0</v>
      </c>
      <c r="IX9" s="14">
        <f t="shared" si="22"/>
        <v>0</v>
      </c>
      <c r="IY9" s="14">
        <f t="shared" si="22"/>
        <v>0</v>
      </c>
      <c r="IZ9" s="14">
        <f t="shared" ref="IZ9:LK9" si="23">(IZ8/12)*9</f>
        <v>0</v>
      </c>
      <c r="JA9" s="14">
        <f t="shared" si="23"/>
        <v>0</v>
      </c>
      <c r="JB9" s="14">
        <f t="shared" si="23"/>
        <v>0</v>
      </c>
      <c r="JC9" s="14">
        <f t="shared" si="23"/>
        <v>0</v>
      </c>
      <c r="JD9" s="14">
        <f t="shared" si="23"/>
        <v>0</v>
      </c>
      <c r="JE9" s="14">
        <f t="shared" si="23"/>
        <v>0</v>
      </c>
      <c r="JF9" s="14">
        <f t="shared" si="23"/>
        <v>0</v>
      </c>
      <c r="JG9" s="14">
        <f t="shared" si="23"/>
        <v>0</v>
      </c>
      <c r="JH9" s="14">
        <f t="shared" si="23"/>
        <v>0</v>
      </c>
      <c r="JI9" s="14">
        <f t="shared" si="23"/>
        <v>0</v>
      </c>
      <c r="JJ9" s="14">
        <f t="shared" si="23"/>
        <v>0</v>
      </c>
      <c r="JK9" s="14">
        <f t="shared" si="23"/>
        <v>0</v>
      </c>
      <c r="JL9" s="14">
        <f t="shared" si="23"/>
        <v>0</v>
      </c>
      <c r="JM9" s="14">
        <f t="shared" si="23"/>
        <v>0</v>
      </c>
      <c r="JN9" s="14">
        <f t="shared" si="23"/>
        <v>0</v>
      </c>
      <c r="JO9" s="14">
        <f t="shared" si="23"/>
        <v>0</v>
      </c>
      <c r="JP9" s="14">
        <f t="shared" si="23"/>
        <v>0</v>
      </c>
      <c r="JQ9" s="14">
        <f t="shared" si="23"/>
        <v>0</v>
      </c>
      <c r="JR9" s="14">
        <f t="shared" si="23"/>
        <v>0</v>
      </c>
      <c r="JS9" s="14">
        <f t="shared" si="23"/>
        <v>0</v>
      </c>
      <c r="JT9" s="14">
        <f t="shared" si="23"/>
        <v>0</v>
      </c>
      <c r="JU9" s="14">
        <f t="shared" si="23"/>
        <v>0</v>
      </c>
      <c r="JV9" s="14">
        <f t="shared" si="23"/>
        <v>0</v>
      </c>
      <c r="JW9" s="14">
        <v>38</v>
      </c>
      <c r="JX9" s="14">
        <f t="shared" si="23"/>
        <v>375</v>
      </c>
      <c r="JY9" s="14">
        <f t="shared" si="23"/>
        <v>0</v>
      </c>
      <c r="JZ9" s="14">
        <f t="shared" si="23"/>
        <v>0</v>
      </c>
      <c r="KA9" s="14">
        <f t="shared" si="23"/>
        <v>0</v>
      </c>
      <c r="KB9" s="14">
        <f t="shared" si="23"/>
        <v>0</v>
      </c>
      <c r="KC9" s="14">
        <f t="shared" si="23"/>
        <v>0</v>
      </c>
      <c r="KD9" s="14">
        <f t="shared" si="23"/>
        <v>375</v>
      </c>
      <c r="KE9" s="14">
        <f t="shared" si="23"/>
        <v>0</v>
      </c>
      <c r="KF9" s="14">
        <v>38</v>
      </c>
      <c r="KG9" s="14">
        <f t="shared" si="23"/>
        <v>0</v>
      </c>
      <c r="KH9" s="14">
        <f t="shared" si="23"/>
        <v>0</v>
      </c>
      <c r="KI9" s="14">
        <f t="shared" si="23"/>
        <v>0</v>
      </c>
      <c r="KJ9" s="14">
        <f t="shared" si="23"/>
        <v>0</v>
      </c>
      <c r="KK9" s="14">
        <f t="shared" si="23"/>
        <v>0</v>
      </c>
      <c r="KL9" s="14">
        <f t="shared" si="23"/>
        <v>0</v>
      </c>
      <c r="KM9" s="14">
        <v>7</v>
      </c>
      <c r="KN9" s="14">
        <v>7</v>
      </c>
      <c r="KO9" s="14">
        <f t="shared" si="23"/>
        <v>0</v>
      </c>
      <c r="KP9" s="14">
        <f t="shared" si="23"/>
        <v>0</v>
      </c>
      <c r="KQ9" s="14">
        <f t="shared" si="23"/>
        <v>0</v>
      </c>
      <c r="KR9" s="14">
        <f t="shared" si="23"/>
        <v>1500</v>
      </c>
      <c r="KS9" s="14">
        <f t="shared" si="23"/>
        <v>0</v>
      </c>
      <c r="KT9" s="14">
        <v>4</v>
      </c>
      <c r="KU9" s="14">
        <f t="shared" si="23"/>
        <v>75</v>
      </c>
      <c r="KV9" s="14">
        <f t="shared" si="23"/>
        <v>0</v>
      </c>
      <c r="KW9" s="14">
        <f t="shared" si="23"/>
        <v>75</v>
      </c>
      <c r="KX9" s="14">
        <v>4</v>
      </c>
      <c r="KY9" s="14">
        <f t="shared" si="23"/>
        <v>0</v>
      </c>
      <c r="KZ9" s="14">
        <f t="shared" si="23"/>
        <v>0</v>
      </c>
      <c r="LA9" s="14">
        <f t="shared" si="23"/>
        <v>0</v>
      </c>
      <c r="LB9" s="14">
        <v>37</v>
      </c>
      <c r="LC9" s="14">
        <f t="shared" si="23"/>
        <v>540</v>
      </c>
      <c r="LD9" s="14">
        <f t="shared" si="23"/>
        <v>0</v>
      </c>
      <c r="LE9" s="14">
        <f t="shared" si="23"/>
        <v>75</v>
      </c>
      <c r="LF9" s="14">
        <v>38</v>
      </c>
      <c r="LG9" s="14">
        <f t="shared" si="23"/>
        <v>0</v>
      </c>
      <c r="LH9" s="14">
        <v>23</v>
      </c>
      <c r="LI9" s="14">
        <f t="shared" si="23"/>
        <v>0</v>
      </c>
      <c r="LJ9" s="14">
        <f t="shared" si="23"/>
        <v>75</v>
      </c>
      <c r="LK9" s="14">
        <f t="shared" si="23"/>
        <v>0</v>
      </c>
      <c r="LL9" s="14">
        <f t="shared" ref="LL9:MG9" si="24">(LL8/12)*9</f>
        <v>0</v>
      </c>
      <c r="LM9" s="14">
        <v>37</v>
      </c>
      <c r="LN9" s="14">
        <v>98</v>
      </c>
      <c r="LO9" s="14">
        <f t="shared" si="24"/>
        <v>375</v>
      </c>
      <c r="LP9" s="14">
        <f t="shared" si="24"/>
        <v>0</v>
      </c>
      <c r="LQ9" s="14">
        <f t="shared" si="24"/>
        <v>0</v>
      </c>
      <c r="LR9" s="14">
        <f t="shared" si="24"/>
        <v>0</v>
      </c>
      <c r="LS9" s="14">
        <f t="shared" si="24"/>
        <v>0</v>
      </c>
      <c r="LT9" s="14">
        <f t="shared" si="24"/>
        <v>0</v>
      </c>
      <c r="LU9" s="14">
        <v>112</v>
      </c>
      <c r="LV9" s="14">
        <f t="shared" si="24"/>
        <v>75</v>
      </c>
      <c r="LW9" s="14">
        <f t="shared" si="24"/>
        <v>0</v>
      </c>
      <c r="LX9" s="14">
        <f t="shared" si="24"/>
        <v>0</v>
      </c>
      <c r="LY9" s="14">
        <f t="shared" si="24"/>
        <v>75</v>
      </c>
      <c r="LZ9" s="14">
        <v>38</v>
      </c>
      <c r="MA9" s="14">
        <v>112</v>
      </c>
      <c r="MB9" s="14">
        <f t="shared" si="24"/>
        <v>0</v>
      </c>
      <c r="MC9" s="14">
        <f t="shared" si="24"/>
        <v>0</v>
      </c>
      <c r="MD9" s="14">
        <f t="shared" si="24"/>
        <v>0</v>
      </c>
      <c r="ME9" s="14">
        <f t="shared" si="24"/>
        <v>0</v>
      </c>
      <c r="MF9" s="14">
        <f t="shared" si="24"/>
        <v>45</v>
      </c>
      <c r="MG9" s="14">
        <f t="shared" si="24"/>
        <v>15</v>
      </c>
      <c r="MH9" s="14">
        <f t="shared" si="6"/>
        <v>4268</v>
      </c>
      <c r="MJ9" s="21">
        <f>MO9-MH9</f>
        <v>0</v>
      </c>
      <c r="ML9" s="22">
        <v>4</v>
      </c>
      <c r="MM9" s="22" t="s">
        <v>395</v>
      </c>
      <c r="MN9" s="22" t="s">
        <v>347</v>
      </c>
      <c r="MO9" s="22">
        <v>4268</v>
      </c>
      <c r="MP9" s="22">
        <v>9.6999999999999993</v>
      </c>
      <c r="MQ9" s="22">
        <v>10.476000000000001</v>
      </c>
      <c r="MR9" s="22">
        <v>41399.599999999999</v>
      </c>
      <c r="MS9" s="22">
        <v>44711.57</v>
      </c>
      <c r="MT9" s="22" t="s">
        <v>396</v>
      </c>
      <c r="MU9" s="22" t="s">
        <v>397</v>
      </c>
      <c r="MV9" s="22"/>
    </row>
    <row r="10" spans="1:360" ht="24.95" customHeight="1" x14ac:dyDescent="0.25">
      <c r="A10" s="25">
        <v>4.7</v>
      </c>
      <c r="B10" s="1" t="s">
        <v>348</v>
      </c>
      <c r="C10" s="10">
        <v>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>
        <v>0</v>
      </c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>
        <v>0</v>
      </c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>
        <v>0</v>
      </c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>
        <v>0</v>
      </c>
      <c r="KB10" s="10"/>
      <c r="KC10" s="10"/>
      <c r="KD10" s="10">
        <v>300</v>
      </c>
      <c r="KE10" s="10"/>
      <c r="KF10" s="10"/>
      <c r="KG10" s="10"/>
      <c r="KH10" s="10"/>
      <c r="KI10" s="10"/>
      <c r="KJ10" s="10"/>
      <c r="KK10" s="10"/>
      <c r="KL10" s="10"/>
      <c r="KM10" s="10">
        <v>10</v>
      </c>
      <c r="KN10" s="10"/>
      <c r="KO10" s="10"/>
      <c r="KP10" s="10"/>
      <c r="KQ10" s="10"/>
      <c r="KR10" s="10">
        <v>500</v>
      </c>
      <c r="KS10" s="10"/>
      <c r="KT10" s="10"/>
      <c r="KU10" s="10">
        <v>100</v>
      </c>
      <c r="KV10" s="10"/>
      <c r="KW10" s="10">
        <v>100</v>
      </c>
      <c r="KX10" s="10">
        <v>5</v>
      </c>
      <c r="KY10" s="10"/>
      <c r="KZ10" s="10"/>
      <c r="LA10" s="10"/>
      <c r="LB10" s="10"/>
      <c r="LC10" s="10"/>
      <c r="LD10" s="10"/>
      <c r="LE10" s="10">
        <v>40</v>
      </c>
      <c r="LF10" s="10">
        <v>50</v>
      </c>
      <c r="LG10" s="10"/>
      <c r="LH10" s="10">
        <v>20</v>
      </c>
      <c r="LI10" s="10">
        <v>100</v>
      </c>
      <c r="LJ10" s="10"/>
      <c r="LK10" s="10"/>
      <c r="LL10" s="10"/>
      <c r="LM10" s="10"/>
      <c r="LN10" s="10"/>
      <c r="LO10" s="10">
        <v>50</v>
      </c>
      <c r="LP10" s="10"/>
      <c r="LQ10" s="10"/>
      <c r="LR10" s="10"/>
      <c r="LS10" s="10"/>
      <c r="LT10" s="10"/>
      <c r="LU10" s="10"/>
      <c r="LV10" s="10">
        <v>50</v>
      </c>
      <c r="LW10" s="10"/>
      <c r="LX10" s="10">
        <v>20</v>
      </c>
      <c r="LY10" s="10">
        <v>100</v>
      </c>
      <c r="LZ10" s="10">
        <v>10</v>
      </c>
      <c r="MA10" s="10">
        <v>100</v>
      </c>
      <c r="MB10" s="10"/>
      <c r="MC10" s="10"/>
      <c r="MD10" s="10"/>
      <c r="ME10" s="10"/>
      <c r="MF10" s="10"/>
      <c r="MG10" s="10"/>
      <c r="MH10" s="10">
        <f t="shared" si="6"/>
        <v>1555</v>
      </c>
      <c r="MR10" s="18"/>
      <c r="MS10" s="18"/>
    </row>
    <row r="11" spans="1:360" s="21" customFormat="1" ht="24.95" customHeight="1" x14ac:dyDescent="0.25">
      <c r="A11" s="24">
        <v>5.2</v>
      </c>
      <c r="B11" s="20" t="s">
        <v>348</v>
      </c>
      <c r="C11" s="14">
        <f>(C10/12)*9</f>
        <v>0</v>
      </c>
      <c r="D11" s="14">
        <f t="shared" ref="D11:BO11" si="25">(D10/12)*9</f>
        <v>0</v>
      </c>
      <c r="E11" s="14">
        <f t="shared" si="25"/>
        <v>0</v>
      </c>
      <c r="F11" s="14">
        <f t="shared" si="25"/>
        <v>0</v>
      </c>
      <c r="G11" s="14">
        <f t="shared" si="25"/>
        <v>0</v>
      </c>
      <c r="H11" s="14">
        <f t="shared" si="25"/>
        <v>0</v>
      </c>
      <c r="I11" s="14">
        <f t="shared" si="25"/>
        <v>0</v>
      </c>
      <c r="J11" s="14">
        <f t="shared" si="25"/>
        <v>0</v>
      </c>
      <c r="K11" s="14">
        <f t="shared" si="25"/>
        <v>0</v>
      </c>
      <c r="L11" s="14">
        <f t="shared" si="25"/>
        <v>0</v>
      </c>
      <c r="M11" s="14">
        <f t="shared" si="25"/>
        <v>0</v>
      </c>
      <c r="N11" s="14">
        <f t="shared" si="25"/>
        <v>0</v>
      </c>
      <c r="O11" s="14">
        <f t="shared" si="25"/>
        <v>0</v>
      </c>
      <c r="P11" s="14">
        <f t="shared" si="25"/>
        <v>0</v>
      </c>
      <c r="Q11" s="14">
        <f t="shared" si="25"/>
        <v>0</v>
      </c>
      <c r="R11" s="14">
        <f t="shared" si="25"/>
        <v>0</v>
      </c>
      <c r="S11" s="14">
        <f t="shared" si="25"/>
        <v>0</v>
      </c>
      <c r="T11" s="14">
        <f t="shared" si="25"/>
        <v>0</v>
      </c>
      <c r="U11" s="14">
        <f t="shared" si="25"/>
        <v>0</v>
      </c>
      <c r="V11" s="14">
        <f t="shared" si="25"/>
        <v>0</v>
      </c>
      <c r="W11" s="14">
        <f t="shared" si="25"/>
        <v>0</v>
      </c>
      <c r="X11" s="14">
        <f t="shared" si="25"/>
        <v>0</v>
      </c>
      <c r="Y11" s="14">
        <f t="shared" si="25"/>
        <v>0</v>
      </c>
      <c r="Z11" s="14">
        <f t="shared" si="25"/>
        <v>0</v>
      </c>
      <c r="AA11" s="14">
        <f t="shared" si="25"/>
        <v>0</v>
      </c>
      <c r="AB11" s="14">
        <f t="shared" si="25"/>
        <v>0</v>
      </c>
      <c r="AC11" s="14">
        <f t="shared" si="25"/>
        <v>0</v>
      </c>
      <c r="AD11" s="14">
        <f t="shared" si="25"/>
        <v>0</v>
      </c>
      <c r="AE11" s="14">
        <f t="shared" si="25"/>
        <v>0</v>
      </c>
      <c r="AF11" s="14">
        <f t="shared" si="25"/>
        <v>0</v>
      </c>
      <c r="AG11" s="14">
        <f t="shared" si="25"/>
        <v>0</v>
      </c>
      <c r="AH11" s="14">
        <f t="shared" si="25"/>
        <v>0</v>
      </c>
      <c r="AI11" s="14">
        <f t="shared" si="25"/>
        <v>0</v>
      </c>
      <c r="AJ11" s="14">
        <f t="shared" si="25"/>
        <v>0</v>
      </c>
      <c r="AK11" s="14">
        <f t="shared" si="25"/>
        <v>0</v>
      </c>
      <c r="AL11" s="14">
        <f t="shared" si="25"/>
        <v>0</v>
      </c>
      <c r="AM11" s="14">
        <f t="shared" si="25"/>
        <v>0</v>
      </c>
      <c r="AN11" s="14">
        <f t="shared" si="25"/>
        <v>0</v>
      </c>
      <c r="AO11" s="14">
        <f t="shared" si="25"/>
        <v>0</v>
      </c>
      <c r="AP11" s="14">
        <f t="shared" si="25"/>
        <v>0</v>
      </c>
      <c r="AQ11" s="14">
        <f t="shared" si="25"/>
        <v>0</v>
      </c>
      <c r="AR11" s="14">
        <f t="shared" si="25"/>
        <v>0</v>
      </c>
      <c r="AS11" s="14">
        <f t="shared" si="25"/>
        <v>0</v>
      </c>
      <c r="AT11" s="14">
        <f t="shared" si="25"/>
        <v>0</v>
      </c>
      <c r="AU11" s="14">
        <f t="shared" si="25"/>
        <v>0</v>
      </c>
      <c r="AV11" s="14">
        <f t="shared" si="25"/>
        <v>0</v>
      </c>
      <c r="AW11" s="14">
        <f t="shared" si="25"/>
        <v>0</v>
      </c>
      <c r="AX11" s="14">
        <f t="shared" si="25"/>
        <v>0</v>
      </c>
      <c r="AY11" s="14">
        <f t="shared" si="25"/>
        <v>0</v>
      </c>
      <c r="AZ11" s="14">
        <f t="shared" si="25"/>
        <v>0</v>
      </c>
      <c r="BA11" s="14">
        <f t="shared" si="25"/>
        <v>0</v>
      </c>
      <c r="BB11" s="14">
        <f t="shared" si="25"/>
        <v>0</v>
      </c>
      <c r="BC11" s="14">
        <f t="shared" si="25"/>
        <v>0</v>
      </c>
      <c r="BD11" s="14">
        <f t="shared" si="25"/>
        <v>0</v>
      </c>
      <c r="BE11" s="14">
        <f t="shared" si="25"/>
        <v>0</v>
      </c>
      <c r="BF11" s="14">
        <f t="shared" si="25"/>
        <v>0</v>
      </c>
      <c r="BG11" s="14">
        <f t="shared" si="25"/>
        <v>0</v>
      </c>
      <c r="BH11" s="14">
        <f t="shared" si="25"/>
        <v>0</v>
      </c>
      <c r="BI11" s="14">
        <f t="shared" si="25"/>
        <v>0</v>
      </c>
      <c r="BJ11" s="14">
        <f t="shared" si="25"/>
        <v>0</v>
      </c>
      <c r="BK11" s="14">
        <f t="shared" si="25"/>
        <v>0</v>
      </c>
      <c r="BL11" s="14">
        <f t="shared" si="25"/>
        <v>0</v>
      </c>
      <c r="BM11" s="14">
        <f t="shared" si="25"/>
        <v>0</v>
      </c>
      <c r="BN11" s="14">
        <f t="shared" si="25"/>
        <v>0</v>
      </c>
      <c r="BO11" s="14">
        <f t="shared" si="25"/>
        <v>0</v>
      </c>
      <c r="BP11" s="14">
        <f t="shared" ref="BP11:EA11" si="26">(BP10/12)*9</f>
        <v>0</v>
      </c>
      <c r="BQ11" s="14">
        <f t="shared" si="26"/>
        <v>0</v>
      </c>
      <c r="BR11" s="14">
        <f t="shared" si="26"/>
        <v>0</v>
      </c>
      <c r="BS11" s="14">
        <f t="shared" si="26"/>
        <v>0</v>
      </c>
      <c r="BT11" s="14">
        <f t="shared" si="26"/>
        <v>0</v>
      </c>
      <c r="BU11" s="14">
        <f t="shared" si="26"/>
        <v>0</v>
      </c>
      <c r="BV11" s="14">
        <f t="shared" si="26"/>
        <v>0</v>
      </c>
      <c r="BW11" s="14">
        <f t="shared" si="26"/>
        <v>0</v>
      </c>
      <c r="BX11" s="14">
        <f t="shared" si="26"/>
        <v>0</v>
      </c>
      <c r="BY11" s="14">
        <f t="shared" si="26"/>
        <v>0</v>
      </c>
      <c r="BZ11" s="14">
        <f t="shared" si="26"/>
        <v>0</v>
      </c>
      <c r="CA11" s="14">
        <f t="shared" si="26"/>
        <v>0</v>
      </c>
      <c r="CB11" s="14">
        <f t="shared" si="26"/>
        <v>0</v>
      </c>
      <c r="CC11" s="14">
        <f t="shared" si="26"/>
        <v>0</v>
      </c>
      <c r="CD11" s="14">
        <f t="shared" si="26"/>
        <v>0</v>
      </c>
      <c r="CE11" s="14">
        <f t="shared" si="26"/>
        <v>0</v>
      </c>
      <c r="CF11" s="14">
        <f t="shared" si="26"/>
        <v>0</v>
      </c>
      <c r="CG11" s="14">
        <f t="shared" si="26"/>
        <v>0</v>
      </c>
      <c r="CH11" s="14">
        <f t="shared" si="26"/>
        <v>0</v>
      </c>
      <c r="CI11" s="14">
        <f t="shared" si="26"/>
        <v>0</v>
      </c>
      <c r="CJ11" s="14">
        <f t="shared" si="26"/>
        <v>0</v>
      </c>
      <c r="CK11" s="14">
        <f t="shared" si="26"/>
        <v>0</v>
      </c>
      <c r="CL11" s="14">
        <f t="shared" si="26"/>
        <v>0</v>
      </c>
      <c r="CM11" s="14">
        <f t="shared" si="26"/>
        <v>0</v>
      </c>
      <c r="CN11" s="14">
        <f t="shared" si="26"/>
        <v>0</v>
      </c>
      <c r="CO11" s="14">
        <f t="shared" si="26"/>
        <v>0</v>
      </c>
      <c r="CP11" s="14">
        <f t="shared" si="26"/>
        <v>0</v>
      </c>
      <c r="CQ11" s="14">
        <f t="shared" si="26"/>
        <v>0</v>
      </c>
      <c r="CR11" s="14">
        <f t="shared" si="26"/>
        <v>0</v>
      </c>
      <c r="CS11" s="14">
        <f t="shared" si="26"/>
        <v>0</v>
      </c>
      <c r="CT11" s="14">
        <f t="shared" si="26"/>
        <v>0</v>
      </c>
      <c r="CU11" s="14">
        <f t="shared" si="26"/>
        <v>0</v>
      </c>
      <c r="CV11" s="14">
        <f t="shared" si="26"/>
        <v>0</v>
      </c>
      <c r="CW11" s="14">
        <f t="shared" si="26"/>
        <v>0</v>
      </c>
      <c r="CX11" s="14">
        <f t="shared" si="26"/>
        <v>0</v>
      </c>
      <c r="CY11" s="14">
        <f t="shared" si="26"/>
        <v>0</v>
      </c>
      <c r="CZ11" s="14">
        <f t="shared" si="26"/>
        <v>0</v>
      </c>
      <c r="DA11" s="14">
        <f t="shared" si="26"/>
        <v>0</v>
      </c>
      <c r="DB11" s="14">
        <f t="shared" si="26"/>
        <v>0</v>
      </c>
      <c r="DC11" s="14">
        <f t="shared" si="26"/>
        <v>0</v>
      </c>
      <c r="DD11" s="14">
        <f t="shared" si="26"/>
        <v>0</v>
      </c>
      <c r="DE11" s="14">
        <f t="shared" si="26"/>
        <v>0</v>
      </c>
      <c r="DF11" s="14">
        <f t="shared" si="26"/>
        <v>0</v>
      </c>
      <c r="DG11" s="14">
        <f t="shared" si="26"/>
        <v>0</v>
      </c>
      <c r="DH11" s="14">
        <f t="shared" si="26"/>
        <v>0</v>
      </c>
      <c r="DI11" s="14">
        <f t="shared" si="26"/>
        <v>0</v>
      </c>
      <c r="DJ11" s="14">
        <f t="shared" si="26"/>
        <v>0</v>
      </c>
      <c r="DK11" s="14">
        <f t="shared" si="26"/>
        <v>0</v>
      </c>
      <c r="DL11" s="14">
        <f t="shared" si="26"/>
        <v>0</v>
      </c>
      <c r="DM11" s="14">
        <f t="shared" si="26"/>
        <v>0</v>
      </c>
      <c r="DN11" s="14">
        <f t="shared" si="26"/>
        <v>0</v>
      </c>
      <c r="DO11" s="14">
        <f t="shared" si="26"/>
        <v>0</v>
      </c>
      <c r="DP11" s="14">
        <f t="shared" si="26"/>
        <v>0</v>
      </c>
      <c r="DQ11" s="14">
        <f t="shared" si="26"/>
        <v>0</v>
      </c>
      <c r="DR11" s="14">
        <f t="shared" si="26"/>
        <v>0</v>
      </c>
      <c r="DS11" s="14">
        <f t="shared" si="26"/>
        <v>0</v>
      </c>
      <c r="DT11" s="14">
        <f t="shared" si="26"/>
        <v>0</v>
      </c>
      <c r="DU11" s="14">
        <f t="shared" si="26"/>
        <v>0</v>
      </c>
      <c r="DV11" s="14">
        <f t="shared" si="26"/>
        <v>0</v>
      </c>
      <c r="DW11" s="14">
        <f t="shared" si="26"/>
        <v>0</v>
      </c>
      <c r="DX11" s="14">
        <f t="shared" si="26"/>
        <v>0</v>
      </c>
      <c r="DY11" s="14">
        <f t="shared" si="26"/>
        <v>0</v>
      </c>
      <c r="DZ11" s="14">
        <f t="shared" si="26"/>
        <v>0</v>
      </c>
      <c r="EA11" s="14">
        <f t="shared" si="26"/>
        <v>0</v>
      </c>
      <c r="EB11" s="14">
        <f t="shared" ref="EB11:GM11" si="27">(EB10/12)*9</f>
        <v>0</v>
      </c>
      <c r="EC11" s="14">
        <f t="shared" si="27"/>
        <v>0</v>
      </c>
      <c r="ED11" s="14">
        <f t="shared" si="27"/>
        <v>0</v>
      </c>
      <c r="EE11" s="14">
        <f t="shared" si="27"/>
        <v>0</v>
      </c>
      <c r="EF11" s="14">
        <f t="shared" si="27"/>
        <v>0</v>
      </c>
      <c r="EG11" s="14">
        <f t="shared" si="27"/>
        <v>0</v>
      </c>
      <c r="EH11" s="14">
        <f t="shared" si="27"/>
        <v>0</v>
      </c>
      <c r="EI11" s="14">
        <f t="shared" si="27"/>
        <v>0</v>
      </c>
      <c r="EJ11" s="14">
        <f t="shared" si="27"/>
        <v>0</v>
      </c>
      <c r="EK11" s="14">
        <f t="shared" si="27"/>
        <v>0</v>
      </c>
      <c r="EL11" s="14">
        <f t="shared" si="27"/>
        <v>0</v>
      </c>
      <c r="EM11" s="14">
        <f t="shared" si="27"/>
        <v>0</v>
      </c>
      <c r="EN11" s="14">
        <f t="shared" si="27"/>
        <v>0</v>
      </c>
      <c r="EO11" s="14">
        <f t="shared" si="27"/>
        <v>0</v>
      </c>
      <c r="EP11" s="14">
        <f t="shared" si="27"/>
        <v>0</v>
      </c>
      <c r="EQ11" s="14">
        <f t="shared" si="27"/>
        <v>0</v>
      </c>
      <c r="ER11" s="14">
        <f t="shared" si="27"/>
        <v>0</v>
      </c>
      <c r="ES11" s="14">
        <f t="shared" si="27"/>
        <v>0</v>
      </c>
      <c r="ET11" s="14">
        <f t="shared" si="27"/>
        <v>0</v>
      </c>
      <c r="EU11" s="14">
        <f t="shared" si="27"/>
        <v>0</v>
      </c>
      <c r="EV11" s="14">
        <f t="shared" si="27"/>
        <v>0</v>
      </c>
      <c r="EW11" s="14">
        <f t="shared" si="27"/>
        <v>0</v>
      </c>
      <c r="EX11" s="14">
        <f t="shared" si="27"/>
        <v>0</v>
      </c>
      <c r="EY11" s="14">
        <f t="shared" si="27"/>
        <v>0</v>
      </c>
      <c r="EZ11" s="14">
        <f t="shared" si="27"/>
        <v>0</v>
      </c>
      <c r="FA11" s="14">
        <f t="shared" si="27"/>
        <v>0</v>
      </c>
      <c r="FB11" s="14">
        <f t="shared" si="27"/>
        <v>0</v>
      </c>
      <c r="FC11" s="14">
        <f t="shared" si="27"/>
        <v>0</v>
      </c>
      <c r="FD11" s="14">
        <f t="shared" si="27"/>
        <v>0</v>
      </c>
      <c r="FE11" s="14">
        <f t="shared" si="27"/>
        <v>0</v>
      </c>
      <c r="FF11" s="14">
        <f t="shared" si="27"/>
        <v>0</v>
      </c>
      <c r="FG11" s="14">
        <f t="shared" si="27"/>
        <v>0</v>
      </c>
      <c r="FH11" s="14">
        <f t="shared" si="27"/>
        <v>0</v>
      </c>
      <c r="FI11" s="14">
        <f t="shared" si="27"/>
        <v>0</v>
      </c>
      <c r="FJ11" s="14">
        <f t="shared" si="27"/>
        <v>0</v>
      </c>
      <c r="FK11" s="14">
        <f t="shared" si="27"/>
        <v>0</v>
      </c>
      <c r="FL11" s="14">
        <f t="shared" si="27"/>
        <v>0</v>
      </c>
      <c r="FM11" s="14">
        <f t="shared" si="27"/>
        <v>0</v>
      </c>
      <c r="FN11" s="14">
        <f t="shared" si="27"/>
        <v>0</v>
      </c>
      <c r="FO11" s="14">
        <f t="shared" si="27"/>
        <v>0</v>
      </c>
      <c r="FP11" s="14">
        <f t="shared" si="27"/>
        <v>0</v>
      </c>
      <c r="FQ11" s="14">
        <f t="shared" si="27"/>
        <v>0</v>
      </c>
      <c r="FR11" s="14">
        <f t="shared" si="27"/>
        <v>0</v>
      </c>
      <c r="FS11" s="14">
        <f t="shared" si="27"/>
        <v>0</v>
      </c>
      <c r="FT11" s="14">
        <f t="shared" si="27"/>
        <v>0</v>
      </c>
      <c r="FU11" s="14">
        <f t="shared" si="27"/>
        <v>0</v>
      </c>
      <c r="FV11" s="14">
        <f t="shared" si="27"/>
        <v>0</v>
      </c>
      <c r="FW11" s="14">
        <f t="shared" si="27"/>
        <v>0</v>
      </c>
      <c r="FX11" s="14">
        <f t="shared" si="27"/>
        <v>0</v>
      </c>
      <c r="FY11" s="14">
        <f t="shared" si="27"/>
        <v>0</v>
      </c>
      <c r="FZ11" s="14">
        <f t="shared" si="27"/>
        <v>0</v>
      </c>
      <c r="GA11" s="14">
        <f t="shared" si="27"/>
        <v>0</v>
      </c>
      <c r="GB11" s="14">
        <f t="shared" si="27"/>
        <v>0</v>
      </c>
      <c r="GC11" s="14">
        <f t="shared" si="27"/>
        <v>0</v>
      </c>
      <c r="GD11" s="14">
        <f t="shared" si="27"/>
        <v>0</v>
      </c>
      <c r="GE11" s="14">
        <f t="shared" si="27"/>
        <v>0</v>
      </c>
      <c r="GF11" s="14">
        <f t="shared" si="27"/>
        <v>0</v>
      </c>
      <c r="GG11" s="14">
        <f t="shared" si="27"/>
        <v>0</v>
      </c>
      <c r="GH11" s="14">
        <f t="shared" si="27"/>
        <v>0</v>
      </c>
      <c r="GI11" s="14">
        <f t="shared" si="27"/>
        <v>0</v>
      </c>
      <c r="GJ11" s="14">
        <f t="shared" si="27"/>
        <v>0</v>
      </c>
      <c r="GK11" s="14">
        <f t="shared" si="27"/>
        <v>0</v>
      </c>
      <c r="GL11" s="14">
        <f t="shared" si="27"/>
        <v>0</v>
      </c>
      <c r="GM11" s="14">
        <f t="shared" si="27"/>
        <v>0</v>
      </c>
      <c r="GN11" s="14">
        <f t="shared" ref="GN11:IY11" si="28">(GN10/12)*9</f>
        <v>0</v>
      </c>
      <c r="GO11" s="14">
        <f t="shared" si="28"/>
        <v>0</v>
      </c>
      <c r="GP11" s="14">
        <f t="shared" si="28"/>
        <v>0</v>
      </c>
      <c r="GQ11" s="14">
        <f t="shared" si="28"/>
        <v>0</v>
      </c>
      <c r="GR11" s="14">
        <f t="shared" si="28"/>
        <v>0</v>
      </c>
      <c r="GS11" s="14">
        <f t="shared" si="28"/>
        <v>0</v>
      </c>
      <c r="GT11" s="14">
        <f t="shared" si="28"/>
        <v>0</v>
      </c>
      <c r="GU11" s="14">
        <f t="shared" si="28"/>
        <v>0</v>
      </c>
      <c r="GV11" s="14">
        <f t="shared" si="28"/>
        <v>0</v>
      </c>
      <c r="GW11" s="14">
        <f t="shared" si="28"/>
        <v>0</v>
      </c>
      <c r="GX11" s="14">
        <f t="shared" si="28"/>
        <v>0</v>
      </c>
      <c r="GY11" s="14">
        <f t="shared" si="28"/>
        <v>0</v>
      </c>
      <c r="GZ11" s="14">
        <f t="shared" si="28"/>
        <v>0</v>
      </c>
      <c r="HA11" s="14">
        <f t="shared" si="28"/>
        <v>0</v>
      </c>
      <c r="HB11" s="14">
        <f t="shared" si="28"/>
        <v>0</v>
      </c>
      <c r="HC11" s="14">
        <f t="shared" si="28"/>
        <v>0</v>
      </c>
      <c r="HD11" s="14">
        <f t="shared" si="28"/>
        <v>0</v>
      </c>
      <c r="HE11" s="14">
        <f t="shared" si="28"/>
        <v>0</v>
      </c>
      <c r="HF11" s="14">
        <f t="shared" si="28"/>
        <v>0</v>
      </c>
      <c r="HG11" s="14">
        <f t="shared" si="28"/>
        <v>0</v>
      </c>
      <c r="HH11" s="14">
        <f t="shared" si="28"/>
        <v>0</v>
      </c>
      <c r="HI11" s="14">
        <f t="shared" si="28"/>
        <v>0</v>
      </c>
      <c r="HJ11" s="14">
        <f t="shared" si="28"/>
        <v>0</v>
      </c>
      <c r="HK11" s="14">
        <f t="shared" si="28"/>
        <v>0</v>
      </c>
      <c r="HL11" s="14">
        <f t="shared" si="28"/>
        <v>0</v>
      </c>
      <c r="HM11" s="14">
        <f t="shared" si="28"/>
        <v>0</v>
      </c>
      <c r="HN11" s="14">
        <f t="shared" si="28"/>
        <v>0</v>
      </c>
      <c r="HO11" s="14">
        <f t="shared" si="28"/>
        <v>0</v>
      </c>
      <c r="HP11" s="14">
        <f t="shared" si="28"/>
        <v>0</v>
      </c>
      <c r="HQ11" s="14">
        <f t="shared" si="28"/>
        <v>0</v>
      </c>
      <c r="HR11" s="14">
        <f t="shared" si="28"/>
        <v>0</v>
      </c>
      <c r="HS11" s="14">
        <f t="shared" si="28"/>
        <v>0</v>
      </c>
      <c r="HT11" s="14">
        <f t="shared" si="28"/>
        <v>0</v>
      </c>
      <c r="HU11" s="14">
        <f t="shared" si="28"/>
        <v>0</v>
      </c>
      <c r="HV11" s="14">
        <f t="shared" si="28"/>
        <v>0</v>
      </c>
      <c r="HW11" s="14">
        <f t="shared" si="28"/>
        <v>0</v>
      </c>
      <c r="HX11" s="14">
        <f t="shared" si="28"/>
        <v>0</v>
      </c>
      <c r="HY11" s="14">
        <f t="shared" si="28"/>
        <v>0</v>
      </c>
      <c r="HZ11" s="14">
        <f t="shared" si="28"/>
        <v>0</v>
      </c>
      <c r="IA11" s="14">
        <f t="shared" si="28"/>
        <v>0</v>
      </c>
      <c r="IB11" s="14">
        <f t="shared" si="28"/>
        <v>0</v>
      </c>
      <c r="IC11" s="14">
        <f t="shared" si="28"/>
        <v>0</v>
      </c>
      <c r="ID11" s="14">
        <f t="shared" si="28"/>
        <v>0</v>
      </c>
      <c r="IE11" s="14">
        <f t="shared" si="28"/>
        <v>0</v>
      </c>
      <c r="IF11" s="14">
        <f t="shared" si="28"/>
        <v>0</v>
      </c>
      <c r="IG11" s="14">
        <f t="shared" si="28"/>
        <v>0</v>
      </c>
      <c r="IH11" s="14">
        <f t="shared" si="28"/>
        <v>0</v>
      </c>
      <c r="II11" s="14">
        <f t="shared" si="28"/>
        <v>0</v>
      </c>
      <c r="IJ11" s="14">
        <f t="shared" si="28"/>
        <v>0</v>
      </c>
      <c r="IK11" s="14">
        <f t="shared" si="28"/>
        <v>0</v>
      </c>
      <c r="IL11" s="14">
        <f t="shared" si="28"/>
        <v>0</v>
      </c>
      <c r="IM11" s="14">
        <f t="shared" si="28"/>
        <v>0</v>
      </c>
      <c r="IN11" s="14">
        <f t="shared" si="28"/>
        <v>0</v>
      </c>
      <c r="IO11" s="14">
        <f t="shared" si="28"/>
        <v>0</v>
      </c>
      <c r="IP11" s="14">
        <f t="shared" si="28"/>
        <v>0</v>
      </c>
      <c r="IQ11" s="14">
        <f t="shared" si="28"/>
        <v>0</v>
      </c>
      <c r="IR11" s="14">
        <f t="shared" si="28"/>
        <v>0</v>
      </c>
      <c r="IS11" s="14">
        <f t="shared" si="28"/>
        <v>0</v>
      </c>
      <c r="IT11" s="14">
        <f t="shared" si="28"/>
        <v>0</v>
      </c>
      <c r="IU11" s="14">
        <f t="shared" si="28"/>
        <v>0</v>
      </c>
      <c r="IV11" s="14">
        <f t="shared" si="28"/>
        <v>0</v>
      </c>
      <c r="IW11" s="14">
        <f t="shared" si="28"/>
        <v>0</v>
      </c>
      <c r="IX11" s="14">
        <f t="shared" si="28"/>
        <v>0</v>
      </c>
      <c r="IY11" s="14">
        <f t="shared" si="28"/>
        <v>0</v>
      </c>
      <c r="IZ11" s="14">
        <f t="shared" ref="IZ11:LK11" si="29">(IZ10/12)*9</f>
        <v>0</v>
      </c>
      <c r="JA11" s="14">
        <f t="shared" si="29"/>
        <v>0</v>
      </c>
      <c r="JB11" s="14">
        <f t="shared" si="29"/>
        <v>0</v>
      </c>
      <c r="JC11" s="14">
        <f t="shared" si="29"/>
        <v>0</v>
      </c>
      <c r="JD11" s="14">
        <f t="shared" si="29"/>
        <v>0</v>
      </c>
      <c r="JE11" s="14">
        <f t="shared" si="29"/>
        <v>0</v>
      </c>
      <c r="JF11" s="14">
        <f t="shared" si="29"/>
        <v>0</v>
      </c>
      <c r="JG11" s="14">
        <f t="shared" si="29"/>
        <v>0</v>
      </c>
      <c r="JH11" s="14">
        <f t="shared" si="29"/>
        <v>0</v>
      </c>
      <c r="JI11" s="14">
        <f t="shared" si="29"/>
        <v>0</v>
      </c>
      <c r="JJ11" s="14">
        <f t="shared" si="29"/>
        <v>0</v>
      </c>
      <c r="JK11" s="14">
        <f t="shared" si="29"/>
        <v>0</v>
      </c>
      <c r="JL11" s="14">
        <f t="shared" si="29"/>
        <v>0</v>
      </c>
      <c r="JM11" s="14">
        <f t="shared" si="29"/>
        <v>0</v>
      </c>
      <c r="JN11" s="14">
        <f t="shared" si="29"/>
        <v>0</v>
      </c>
      <c r="JO11" s="14">
        <f t="shared" si="29"/>
        <v>0</v>
      </c>
      <c r="JP11" s="14">
        <f t="shared" si="29"/>
        <v>0</v>
      </c>
      <c r="JQ11" s="14">
        <f t="shared" si="29"/>
        <v>0</v>
      </c>
      <c r="JR11" s="14">
        <f t="shared" si="29"/>
        <v>0</v>
      </c>
      <c r="JS11" s="14">
        <f t="shared" si="29"/>
        <v>0</v>
      </c>
      <c r="JT11" s="14">
        <f t="shared" si="29"/>
        <v>0</v>
      </c>
      <c r="JU11" s="14">
        <f t="shared" si="29"/>
        <v>0</v>
      </c>
      <c r="JV11" s="14">
        <f t="shared" si="29"/>
        <v>0</v>
      </c>
      <c r="JW11" s="14">
        <f t="shared" si="29"/>
        <v>0</v>
      </c>
      <c r="JX11" s="14">
        <f t="shared" si="29"/>
        <v>0</v>
      </c>
      <c r="JY11" s="14">
        <f t="shared" si="29"/>
        <v>0</v>
      </c>
      <c r="JZ11" s="14">
        <f t="shared" si="29"/>
        <v>0</v>
      </c>
      <c r="KA11" s="14">
        <f t="shared" si="29"/>
        <v>0</v>
      </c>
      <c r="KB11" s="14">
        <f t="shared" si="29"/>
        <v>0</v>
      </c>
      <c r="KC11" s="14">
        <f t="shared" si="29"/>
        <v>0</v>
      </c>
      <c r="KD11" s="14">
        <f t="shared" si="29"/>
        <v>225</v>
      </c>
      <c r="KE11" s="14">
        <f t="shared" si="29"/>
        <v>0</v>
      </c>
      <c r="KF11" s="14">
        <f t="shared" si="29"/>
        <v>0</v>
      </c>
      <c r="KG11" s="14">
        <f t="shared" si="29"/>
        <v>0</v>
      </c>
      <c r="KH11" s="14">
        <f t="shared" si="29"/>
        <v>0</v>
      </c>
      <c r="KI11" s="14">
        <f t="shared" si="29"/>
        <v>0</v>
      </c>
      <c r="KJ11" s="14">
        <f t="shared" si="29"/>
        <v>0</v>
      </c>
      <c r="KK11" s="14">
        <f t="shared" si="29"/>
        <v>0</v>
      </c>
      <c r="KL11" s="14">
        <f t="shared" si="29"/>
        <v>0</v>
      </c>
      <c r="KM11" s="14">
        <v>7</v>
      </c>
      <c r="KN11" s="14">
        <f t="shared" si="29"/>
        <v>0</v>
      </c>
      <c r="KO11" s="14">
        <f t="shared" si="29"/>
        <v>0</v>
      </c>
      <c r="KP11" s="14">
        <f t="shared" si="29"/>
        <v>0</v>
      </c>
      <c r="KQ11" s="14">
        <f t="shared" si="29"/>
        <v>0</v>
      </c>
      <c r="KR11" s="14">
        <f t="shared" si="29"/>
        <v>375</v>
      </c>
      <c r="KS11" s="14">
        <f t="shared" si="29"/>
        <v>0</v>
      </c>
      <c r="KT11" s="14">
        <f t="shared" si="29"/>
        <v>0</v>
      </c>
      <c r="KU11" s="14">
        <f t="shared" si="29"/>
        <v>75</v>
      </c>
      <c r="KV11" s="14">
        <f t="shared" si="29"/>
        <v>0</v>
      </c>
      <c r="KW11" s="14">
        <f t="shared" si="29"/>
        <v>75</v>
      </c>
      <c r="KX11" s="14">
        <v>4</v>
      </c>
      <c r="KY11" s="14">
        <f t="shared" si="29"/>
        <v>0</v>
      </c>
      <c r="KZ11" s="14">
        <f t="shared" si="29"/>
        <v>0</v>
      </c>
      <c r="LA11" s="14">
        <f t="shared" si="29"/>
        <v>0</v>
      </c>
      <c r="LB11" s="14">
        <f t="shared" si="29"/>
        <v>0</v>
      </c>
      <c r="LC11" s="14">
        <f t="shared" si="29"/>
        <v>0</v>
      </c>
      <c r="LD11" s="14">
        <f t="shared" si="29"/>
        <v>0</v>
      </c>
      <c r="LE11" s="14">
        <f t="shared" si="29"/>
        <v>30</v>
      </c>
      <c r="LF11" s="14">
        <v>38</v>
      </c>
      <c r="LG11" s="14">
        <f t="shared" si="29"/>
        <v>0</v>
      </c>
      <c r="LH11" s="14">
        <f t="shared" si="29"/>
        <v>15</v>
      </c>
      <c r="LI11" s="14">
        <f t="shared" si="29"/>
        <v>75</v>
      </c>
      <c r="LJ11" s="14">
        <f t="shared" si="29"/>
        <v>0</v>
      </c>
      <c r="LK11" s="14">
        <f t="shared" si="29"/>
        <v>0</v>
      </c>
      <c r="LL11" s="14">
        <f t="shared" ref="LL11:MG11" si="30">(LL10/12)*9</f>
        <v>0</v>
      </c>
      <c r="LM11" s="14">
        <f t="shared" si="30"/>
        <v>0</v>
      </c>
      <c r="LN11" s="14">
        <f t="shared" si="30"/>
        <v>0</v>
      </c>
      <c r="LO11" s="14">
        <v>37</v>
      </c>
      <c r="LP11" s="14">
        <f t="shared" si="30"/>
        <v>0</v>
      </c>
      <c r="LQ11" s="14">
        <f t="shared" si="30"/>
        <v>0</v>
      </c>
      <c r="LR11" s="14">
        <f t="shared" si="30"/>
        <v>0</v>
      </c>
      <c r="LS11" s="14">
        <f t="shared" si="30"/>
        <v>0</v>
      </c>
      <c r="LT11" s="14">
        <f t="shared" si="30"/>
        <v>0</v>
      </c>
      <c r="LU11" s="14">
        <f t="shared" si="30"/>
        <v>0</v>
      </c>
      <c r="LV11" s="14">
        <v>38</v>
      </c>
      <c r="LW11" s="14">
        <f t="shared" si="30"/>
        <v>0</v>
      </c>
      <c r="LX11" s="14">
        <f t="shared" si="30"/>
        <v>15</v>
      </c>
      <c r="LY11" s="14">
        <f t="shared" si="30"/>
        <v>75</v>
      </c>
      <c r="LZ11" s="14">
        <v>7</v>
      </c>
      <c r="MA11" s="14">
        <f t="shared" si="30"/>
        <v>75</v>
      </c>
      <c r="MB11" s="14">
        <f t="shared" si="30"/>
        <v>0</v>
      </c>
      <c r="MC11" s="14">
        <f t="shared" si="30"/>
        <v>0</v>
      </c>
      <c r="MD11" s="14">
        <f t="shared" si="30"/>
        <v>0</v>
      </c>
      <c r="ME11" s="14">
        <f t="shared" si="30"/>
        <v>0</v>
      </c>
      <c r="MF11" s="14">
        <f t="shared" si="30"/>
        <v>0</v>
      </c>
      <c r="MG11" s="14">
        <f t="shared" si="30"/>
        <v>0</v>
      </c>
      <c r="MH11" s="14">
        <f t="shared" si="6"/>
        <v>1166</v>
      </c>
      <c r="MJ11" s="21">
        <f>MO11-MH11</f>
        <v>0</v>
      </c>
      <c r="ML11" s="22">
        <v>5</v>
      </c>
      <c r="MM11" s="22" t="s">
        <v>398</v>
      </c>
      <c r="MN11" s="22" t="s">
        <v>348</v>
      </c>
      <c r="MO11" s="22">
        <v>1166</v>
      </c>
      <c r="MP11" s="22">
        <v>9.6999999999999993</v>
      </c>
      <c r="MQ11" s="22">
        <v>10.476000000000001</v>
      </c>
      <c r="MR11" s="22">
        <v>11310.2</v>
      </c>
      <c r="MS11" s="22">
        <v>12215.02</v>
      </c>
      <c r="MT11" s="22" t="s">
        <v>396</v>
      </c>
      <c r="MU11" s="22" t="s">
        <v>397</v>
      </c>
      <c r="MV11" s="22"/>
    </row>
    <row r="12" spans="1:360" ht="24.95" customHeight="1" x14ac:dyDescent="0.25">
      <c r="A12" s="25">
        <v>5.7</v>
      </c>
      <c r="B12" s="1" t="s">
        <v>349</v>
      </c>
      <c r="C12" s="1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>
        <v>0</v>
      </c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>
        <v>0</v>
      </c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>
        <v>0</v>
      </c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>
        <v>3000</v>
      </c>
      <c r="JW12" s="10"/>
      <c r="JX12" s="10">
        <v>120</v>
      </c>
      <c r="JY12" s="10"/>
      <c r="JZ12" s="10"/>
      <c r="KA12" s="10">
        <v>0</v>
      </c>
      <c r="KB12" s="10"/>
      <c r="KC12" s="10"/>
      <c r="KD12" s="10">
        <v>500</v>
      </c>
      <c r="KE12" s="10"/>
      <c r="KF12" s="10">
        <v>100</v>
      </c>
      <c r="KG12" s="10">
        <v>3500</v>
      </c>
      <c r="KH12" s="10"/>
      <c r="KI12" s="10">
        <v>1000</v>
      </c>
      <c r="KJ12" s="10"/>
      <c r="KK12" s="10">
        <v>50</v>
      </c>
      <c r="KL12" s="10"/>
      <c r="KM12" s="10">
        <v>5</v>
      </c>
      <c r="KN12" s="10"/>
      <c r="KO12" s="10"/>
      <c r="KP12" s="10"/>
      <c r="KQ12" s="10"/>
      <c r="KR12" s="10"/>
      <c r="KS12" s="10"/>
      <c r="KT12" s="10">
        <v>15</v>
      </c>
      <c r="KU12" s="10">
        <v>100</v>
      </c>
      <c r="KV12" s="10"/>
      <c r="KW12" s="10">
        <v>20</v>
      </c>
      <c r="KX12" s="10"/>
      <c r="KY12" s="10"/>
      <c r="KZ12" s="10"/>
      <c r="LA12" s="10"/>
      <c r="LB12" s="10">
        <v>50</v>
      </c>
      <c r="LC12" s="10"/>
      <c r="LD12" s="10">
        <v>20</v>
      </c>
      <c r="LE12" s="10">
        <v>0</v>
      </c>
      <c r="LF12" s="10">
        <v>150</v>
      </c>
      <c r="LG12" s="10"/>
      <c r="LH12" s="10">
        <v>20</v>
      </c>
      <c r="LI12" s="10"/>
      <c r="LJ12" s="10"/>
      <c r="LK12" s="10"/>
      <c r="LL12" s="10"/>
      <c r="LM12" s="10"/>
      <c r="LN12" s="10"/>
      <c r="LO12" s="10"/>
      <c r="LP12" s="10"/>
      <c r="LQ12" s="10">
        <v>100</v>
      </c>
      <c r="LR12" s="10"/>
      <c r="LS12" s="10"/>
      <c r="LT12" s="10"/>
      <c r="LU12" s="10">
        <v>50</v>
      </c>
      <c r="LV12" s="10">
        <v>0</v>
      </c>
      <c r="LW12" s="10"/>
      <c r="LX12" s="10"/>
      <c r="LY12" s="10">
        <v>100</v>
      </c>
      <c r="LZ12" s="10">
        <v>30</v>
      </c>
      <c r="MA12" s="10">
        <v>300</v>
      </c>
      <c r="MB12" s="10"/>
      <c r="MC12" s="10"/>
      <c r="MD12" s="10"/>
      <c r="ME12" s="10"/>
      <c r="MF12" s="10"/>
      <c r="MG12" s="10"/>
      <c r="MH12" s="10">
        <f t="shared" si="6"/>
        <v>9230</v>
      </c>
      <c r="MR12" s="18"/>
      <c r="MS12" s="18"/>
    </row>
    <row r="13" spans="1:360" s="21" customFormat="1" ht="24.95" customHeight="1" x14ac:dyDescent="0.25">
      <c r="A13" s="25">
        <v>6.2</v>
      </c>
      <c r="B13" s="20" t="s">
        <v>349</v>
      </c>
      <c r="C13" s="14">
        <f>(C12/12)*9</f>
        <v>0</v>
      </c>
      <c r="D13" s="14">
        <f t="shared" ref="D13:BO13" si="31">(D12/12)*9</f>
        <v>0</v>
      </c>
      <c r="E13" s="14">
        <f t="shared" si="31"/>
        <v>0</v>
      </c>
      <c r="F13" s="14">
        <f t="shared" si="31"/>
        <v>0</v>
      </c>
      <c r="G13" s="14">
        <f t="shared" si="31"/>
        <v>0</v>
      </c>
      <c r="H13" s="14">
        <f t="shared" si="31"/>
        <v>0</v>
      </c>
      <c r="I13" s="14">
        <f t="shared" si="31"/>
        <v>0</v>
      </c>
      <c r="J13" s="14">
        <f t="shared" si="31"/>
        <v>0</v>
      </c>
      <c r="K13" s="14">
        <f t="shared" si="31"/>
        <v>0</v>
      </c>
      <c r="L13" s="14">
        <f t="shared" si="31"/>
        <v>0</v>
      </c>
      <c r="M13" s="14">
        <f t="shared" si="31"/>
        <v>0</v>
      </c>
      <c r="N13" s="14">
        <f t="shared" si="31"/>
        <v>0</v>
      </c>
      <c r="O13" s="14">
        <f t="shared" si="31"/>
        <v>0</v>
      </c>
      <c r="P13" s="14">
        <f t="shared" si="31"/>
        <v>0</v>
      </c>
      <c r="Q13" s="14">
        <f t="shared" si="31"/>
        <v>0</v>
      </c>
      <c r="R13" s="14">
        <f t="shared" si="31"/>
        <v>0</v>
      </c>
      <c r="S13" s="14">
        <f t="shared" si="31"/>
        <v>0</v>
      </c>
      <c r="T13" s="14">
        <f t="shared" si="31"/>
        <v>0</v>
      </c>
      <c r="U13" s="14">
        <f t="shared" si="31"/>
        <v>0</v>
      </c>
      <c r="V13" s="14">
        <f t="shared" si="31"/>
        <v>0</v>
      </c>
      <c r="W13" s="14">
        <f t="shared" si="31"/>
        <v>0</v>
      </c>
      <c r="X13" s="14">
        <f t="shared" si="31"/>
        <v>0</v>
      </c>
      <c r="Y13" s="14">
        <f t="shared" si="31"/>
        <v>0</v>
      </c>
      <c r="Z13" s="14">
        <f t="shared" si="31"/>
        <v>0</v>
      </c>
      <c r="AA13" s="14">
        <f t="shared" si="31"/>
        <v>0</v>
      </c>
      <c r="AB13" s="14">
        <f t="shared" si="31"/>
        <v>0</v>
      </c>
      <c r="AC13" s="14">
        <f t="shared" si="31"/>
        <v>0</v>
      </c>
      <c r="AD13" s="14">
        <f t="shared" si="31"/>
        <v>0</v>
      </c>
      <c r="AE13" s="14">
        <f t="shared" si="31"/>
        <v>0</v>
      </c>
      <c r="AF13" s="14">
        <f t="shared" si="31"/>
        <v>0</v>
      </c>
      <c r="AG13" s="14">
        <f t="shared" si="31"/>
        <v>0</v>
      </c>
      <c r="AH13" s="14">
        <f t="shared" si="31"/>
        <v>0</v>
      </c>
      <c r="AI13" s="14">
        <f t="shared" si="31"/>
        <v>0</v>
      </c>
      <c r="AJ13" s="14">
        <f t="shared" si="31"/>
        <v>0</v>
      </c>
      <c r="AK13" s="14">
        <f t="shared" si="31"/>
        <v>0</v>
      </c>
      <c r="AL13" s="14">
        <f t="shared" si="31"/>
        <v>0</v>
      </c>
      <c r="AM13" s="14">
        <f t="shared" si="31"/>
        <v>0</v>
      </c>
      <c r="AN13" s="14">
        <f t="shared" si="31"/>
        <v>0</v>
      </c>
      <c r="AO13" s="14">
        <f t="shared" si="31"/>
        <v>0</v>
      </c>
      <c r="AP13" s="14">
        <f t="shared" si="31"/>
        <v>0</v>
      </c>
      <c r="AQ13" s="14">
        <f t="shared" si="31"/>
        <v>0</v>
      </c>
      <c r="AR13" s="14">
        <f t="shared" si="31"/>
        <v>0</v>
      </c>
      <c r="AS13" s="14">
        <f t="shared" si="31"/>
        <v>0</v>
      </c>
      <c r="AT13" s="14">
        <f t="shared" si="31"/>
        <v>0</v>
      </c>
      <c r="AU13" s="14">
        <f t="shared" si="31"/>
        <v>0</v>
      </c>
      <c r="AV13" s="14">
        <f t="shared" si="31"/>
        <v>0</v>
      </c>
      <c r="AW13" s="14">
        <f t="shared" si="31"/>
        <v>0</v>
      </c>
      <c r="AX13" s="14">
        <f t="shared" si="31"/>
        <v>0</v>
      </c>
      <c r="AY13" s="14">
        <f t="shared" si="31"/>
        <v>0</v>
      </c>
      <c r="AZ13" s="14">
        <f t="shared" si="31"/>
        <v>0</v>
      </c>
      <c r="BA13" s="14">
        <f t="shared" si="31"/>
        <v>0</v>
      </c>
      <c r="BB13" s="14">
        <f t="shared" si="31"/>
        <v>0</v>
      </c>
      <c r="BC13" s="14">
        <f t="shared" si="31"/>
        <v>0</v>
      </c>
      <c r="BD13" s="14">
        <f t="shared" si="31"/>
        <v>0</v>
      </c>
      <c r="BE13" s="14">
        <f t="shared" si="31"/>
        <v>0</v>
      </c>
      <c r="BF13" s="14">
        <f t="shared" si="31"/>
        <v>0</v>
      </c>
      <c r="BG13" s="14">
        <f t="shared" si="31"/>
        <v>0</v>
      </c>
      <c r="BH13" s="14">
        <f t="shared" si="31"/>
        <v>0</v>
      </c>
      <c r="BI13" s="14">
        <f t="shared" si="31"/>
        <v>0</v>
      </c>
      <c r="BJ13" s="14">
        <f t="shared" si="31"/>
        <v>0</v>
      </c>
      <c r="BK13" s="14">
        <f t="shared" si="31"/>
        <v>0</v>
      </c>
      <c r="BL13" s="14">
        <f t="shared" si="31"/>
        <v>0</v>
      </c>
      <c r="BM13" s="14">
        <f t="shared" si="31"/>
        <v>0</v>
      </c>
      <c r="BN13" s="14">
        <f t="shared" si="31"/>
        <v>0</v>
      </c>
      <c r="BO13" s="14">
        <f t="shared" si="31"/>
        <v>0</v>
      </c>
      <c r="BP13" s="14">
        <f t="shared" ref="BP13:EA13" si="32">(BP12/12)*9</f>
        <v>0</v>
      </c>
      <c r="BQ13" s="14">
        <f t="shared" si="32"/>
        <v>0</v>
      </c>
      <c r="BR13" s="14">
        <f t="shared" si="32"/>
        <v>0</v>
      </c>
      <c r="BS13" s="14">
        <f t="shared" si="32"/>
        <v>0</v>
      </c>
      <c r="BT13" s="14">
        <f t="shared" si="32"/>
        <v>0</v>
      </c>
      <c r="BU13" s="14">
        <f t="shared" si="32"/>
        <v>0</v>
      </c>
      <c r="BV13" s="14">
        <f t="shared" si="32"/>
        <v>0</v>
      </c>
      <c r="BW13" s="14">
        <f t="shared" si="32"/>
        <v>0</v>
      </c>
      <c r="BX13" s="14">
        <f t="shared" si="32"/>
        <v>0</v>
      </c>
      <c r="BY13" s="14">
        <f t="shared" si="32"/>
        <v>0</v>
      </c>
      <c r="BZ13" s="14">
        <f t="shared" si="32"/>
        <v>0</v>
      </c>
      <c r="CA13" s="14">
        <f t="shared" si="32"/>
        <v>0</v>
      </c>
      <c r="CB13" s="14">
        <f t="shared" si="32"/>
        <v>0</v>
      </c>
      <c r="CC13" s="14">
        <f t="shared" si="32"/>
        <v>0</v>
      </c>
      <c r="CD13" s="14">
        <f t="shared" si="32"/>
        <v>0</v>
      </c>
      <c r="CE13" s="14">
        <f t="shared" si="32"/>
        <v>0</v>
      </c>
      <c r="CF13" s="14">
        <f t="shared" si="32"/>
        <v>0</v>
      </c>
      <c r="CG13" s="14">
        <f t="shared" si="32"/>
        <v>0</v>
      </c>
      <c r="CH13" s="14">
        <f t="shared" si="32"/>
        <v>0</v>
      </c>
      <c r="CI13" s="14">
        <f t="shared" si="32"/>
        <v>0</v>
      </c>
      <c r="CJ13" s="14">
        <f t="shared" si="32"/>
        <v>0</v>
      </c>
      <c r="CK13" s="14">
        <f t="shared" si="32"/>
        <v>0</v>
      </c>
      <c r="CL13" s="14">
        <f t="shared" si="32"/>
        <v>0</v>
      </c>
      <c r="CM13" s="14">
        <f t="shared" si="32"/>
        <v>0</v>
      </c>
      <c r="CN13" s="14">
        <f t="shared" si="32"/>
        <v>0</v>
      </c>
      <c r="CO13" s="14">
        <f t="shared" si="32"/>
        <v>0</v>
      </c>
      <c r="CP13" s="14">
        <f t="shared" si="32"/>
        <v>0</v>
      </c>
      <c r="CQ13" s="14">
        <f t="shared" si="32"/>
        <v>0</v>
      </c>
      <c r="CR13" s="14">
        <f t="shared" si="32"/>
        <v>0</v>
      </c>
      <c r="CS13" s="14">
        <f t="shared" si="32"/>
        <v>0</v>
      </c>
      <c r="CT13" s="14">
        <f t="shared" si="32"/>
        <v>0</v>
      </c>
      <c r="CU13" s="14">
        <f t="shared" si="32"/>
        <v>0</v>
      </c>
      <c r="CV13" s="14">
        <f t="shared" si="32"/>
        <v>0</v>
      </c>
      <c r="CW13" s="14">
        <f t="shared" si="32"/>
        <v>0</v>
      </c>
      <c r="CX13" s="14">
        <f t="shared" si="32"/>
        <v>0</v>
      </c>
      <c r="CY13" s="14">
        <f t="shared" si="32"/>
        <v>0</v>
      </c>
      <c r="CZ13" s="14">
        <f t="shared" si="32"/>
        <v>0</v>
      </c>
      <c r="DA13" s="14">
        <f t="shared" si="32"/>
        <v>0</v>
      </c>
      <c r="DB13" s="14">
        <f t="shared" si="32"/>
        <v>0</v>
      </c>
      <c r="DC13" s="14">
        <f t="shared" si="32"/>
        <v>0</v>
      </c>
      <c r="DD13" s="14">
        <f t="shared" si="32"/>
        <v>0</v>
      </c>
      <c r="DE13" s="14">
        <f t="shared" si="32"/>
        <v>0</v>
      </c>
      <c r="DF13" s="14">
        <f t="shared" si="32"/>
        <v>0</v>
      </c>
      <c r="DG13" s="14">
        <f t="shared" si="32"/>
        <v>0</v>
      </c>
      <c r="DH13" s="14">
        <f t="shared" si="32"/>
        <v>0</v>
      </c>
      <c r="DI13" s="14">
        <f t="shared" si="32"/>
        <v>0</v>
      </c>
      <c r="DJ13" s="14">
        <f t="shared" si="32"/>
        <v>0</v>
      </c>
      <c r="DK13" s="14">
        <f t="shared" si="32"/>
        <v>0</v>
      </c>
      <c r="DL13" s="14">
        <f t="shared" si="32"/>
        <v>0</v>
      </c>
      <c r="DM13" s="14">
        <f t="shared" si="32"/>
        <v>0</v>
      </c>
      <c r="DN13" s="14">
        <f t="shared" si="32"/>
        <v>0</v>
      </c>
      <c r="DO13" s="14">
        <f t="shared" si="32"/>
        <v>0</v>
      </c>
      <c r="DP13" s="14">
        <f t="shared" si="32"/>
        <v>0</v>
      </c>
      <c r="DQ13" s="14">
        <f t="shared" si="32"/>
        <v>0</v>
      </c>
      <c r="DR13" s="14">
        <f t="shared" si="32"/>
        <v>0</v>
      </c>
      <c r="DS13" s="14">
        <f t="shared" si="32"/>
        <v>0</v>
      </c>
      <c r="DT13" s="14">
        <f t="shared" si="32"/>
        <v>0</v>
      </c>
      <c r="DU13" s="14">
        <f t="shared" si="32"/>
        <v>0</v>
      </c>
      <c r="DV13" s="14">
        <f t="shared" si="32"/>
        <v>0</v>
      </c>
      <c r="DW13" s="14">
        <f t="shared" si="32"/>
        <v>0</v>
      </c>
      <c r="DX13" s="14">
        <f t="shared" si="32"/>
        <v>0</v>
      </c>
      <c r="DY13" s="14">
        <f t="shared" si="32"/>
        <v>0</v>
      </c>
      <c r="DZ13" s="14">
        <f t="shared" si="32"/>
        <v>0</v>
      </c>
      <c r="EA13" s="14">
        <f t="shared" si="32"/>
        <v>0</v>
      </c>
      <c r="EB13" s="14">
        <f t="shared" ref="EB13:GM13" si="33">(EB12/12)*9</f>
        <v>0</v>
      </c>
      <c r="EC13" s="14">
        <f t="shared" si="33"/>
        <v>0</v>
      </c>
      <c r="ED13" s="14">
        <f t="shared" si="33"/>
        <v>0</v>
      </c>
      <c r="EE13" s="14">
        <f t="shared" si="33"/>
        <v>0</v>
      </c>
      <c r="EF13" s="14">
        <f t="shared" si="33"/>
        <v>0</v>
      </c>
      <c r="EG13" s="14">
        <f t="shared" si="33"/>
        <v>0</v>
      </c>
      <c r="EH13" s="14">
        <f t="shared" si="33"/>
        <v>0</v>
      </c>
      <c r="EI13" s="14">
        <f t="shared" si="33"/>
        <v>0</v>
      </c>
      <c r="EJ13" s="14">
        <f t="shared" si="33"/>
        <v>0</v>
      </c>
      <c r="EK13" s="14">
        <f t="shared" si="33"/>
        <v>0</v>
      </c>
      <c r="EL13" s="14">
        <f t="shared" si="33"/>
        <v>0</v>
      </c>
      <c r="EM13" s="14">
        <f t="shared" si="33"/>
        <v>0</v>
      </c>
      <c r="EN13" s="14">
        <f t="shared" si="33"/>
        <v>0</v>
      </c>
      <c r="EO13" s="14">
        <f t="shared" si="33"/>
        <v>0</v>
      </c>
      <c r="EP13" s="14">
        <f t="shared" si="33"/>
        <v>0</v>
      </c>
      <c r="EQ13" s="14">
        <f t="shared" si="33"/>
        <v>0</v>
      </c>
      <c r="ER13" s="14">
        <f t="shared" si="33"/>
        <v>0</v>
      </c>
      <c r="ES13" s="14">
        <f t="shared" si="33"/>
        <v>0</v>
      </c>
      <c r="ET13" s="14">
        <f t="shared" si="33"/>
        <v>0</v>
      </c>
      <c r="EU13" s="14">
        <f t="shared" si="33"/>
        <v>0</v>
      </c>
      <c r="EV13" s="14">
        <f t="shared" si="33"/>
        <v>0</v>
      </c>
      <c r="EW13" s="14">
        <f t="shared" si="33"/>
        <v>0</v>
      </c>
      <c r="EX13" s="14">
        <f t="shared" si="33"/>
        <v>0</v>
      </c>
      <c r="EY13" s="14">
        <f t="shared" si="33"/>
        <v>0</v>
      </c>
      <c r="EZ13" s="14">
        <f t="shared" si="33"/>
        <v>0</v>
      </c>
      <c r="FA13" s="14">
        <f t="shared" si="33"/>
        <v>0</v>
      </c>
      <c r="FB13" s="14">
        <f t="shared" si="33"/>
        <v>0</v>
      </c>
      <c r="FC13" s="14">
        <f t="shared" si="33"/>
        <v>0</v>
      </c>
      <c r="FD13" s="14">
        <f t="shared" si="33"/>
        <v>0</v>
      </c>
      <c r="FE13" s="14">
        <f t="shared" si="33"/>
        <v>0</v>
      </c>
      <c r="FF13" s="14">
        <f t="shared" si="33"/>
        <v>0</v>
      </c>
      <c r="FG13" s="14">
        <f t="shared" si="33"/>
        <v>0</v>
      </c>
      <c r="FH13" s="14">
        <f t="shared" si="33"/>
        <v>0</v>
      </c>
      <c r="FI13" s="14">
        <f t="shared" si="33"/>
        <v>0</v>
      </c>
      <c r="FJ13" s="14">
        <f t="shared" si="33"/>
        <v>0</v>
      </c>
      <c r="FK13" s="14">
        <f t="shared" si="33"/>
        <v>0</v>
      </c>
      <c r="FL13" s="14">
        <f t="shared" si="33"/>
        <v>0</v>
      </c>
      <c r="FM13" s="14">
        <f t="shared" si="33"/>
        <v>0</v>
      </c>
      <c r="FN13" s="14">
        <f t="shared" si="33"/>
        <v>0</v>
      </c>
      <c r="FO13" s="14">
        <f t="shared" si="33"/>
        <v>0</v>
      </c>
      <c r="FP13" s="14">
        <f t="shared" si="33"/>
        <v>0</v>
      </c>
      <c r="FQ13" s="14">
        <f t="shared" si="33"/>
        <v>0</v>
      </c>
      <c r="FR13" s="14">
        <f t="shared" si="33"/>
        <v>0</v>
      </c>
      <c r="FS13" s="14">
        <f t="shared" si="33"/>
        <v>0</v>
      </c>
      <c r="FT13" s="14">
        <f t="shared" si="33"/>
        <v>0</v>
      </c>
      <c r="FU13" s="14">
        <f t="shared" si="33"/>
        <v>0</v>
      </c>
      <c r="FV13" s="14">
        <f t="shared" si="33"/>
        <v>0</v>
      </c>
      <c r="FW13" s="14">
        <f t="shared" si="33"/>
        <v>0</v>
      </c>
      <c r="FX13" s="14">
        <f t="shared" si="33"/>
        <v>0</v>
      </c>
      <c r="FY13" s="14">
        <f t="shared" si="33"/>
        <v>0</v>
      </c>
      <c r="FZ13" s="14">
        <f t="shared" si="33"/>
        <v>0</v>
      </c>
      <c r="GA13" s="14">
        <f t="shared" si="33"/>
        <v>0</v>
      </c>
      <c r="GB13" s="14">
        <f t="shared" si="33"/>
        <v>0</v>
      </c>
      <c r="GC13" s="14">
        <f t="shared" si="33"/>
        <v>0</v>
      </c>
      <c r="GD13" s="14">
        <f t="shared" si="33"/>
        <v>0</v>
      </c>
      <c r="GE13" s="14">
        <f t="shared" si="33"/>
        <v>0</v>
      </c>
      <c r="GF13" s="14">
        <f t="shared" si="33"/>
        <v>0</v>
      </c>
      <c r="GG13" s="14">
        <f t="shared" si="33"/>
        <v>0</v>
      </c>
      <c r="GH13" s="14">
        <f t="shared" si="33"/>
        <v>0</v>
      </c>
      <c r="GI13" s="14">
        <f t="shared" si="33"/>
        <v>0</v>
      </c>
      <c r="GJ13" s="14">
        <f t="shared" si="33"/>
        <v>0</v>
      </c>
      <c r="GK13" s="14">
        <f t="shared" si="33"/>
        <v>0</v>
      </c>
      <c r="GL13" s="14">
        <f t="shared" si="33"/>
        <v>0</v>
      </c>
      <c r="GM13" s="14">
        <f t="shared" si="33"/>
        <v>0</v>
      </c>
      <c r="GN13" s="14">
        <f t="shared" ref="GN13:IY13" si="34">(GN12/12)*9</f>
        <v>0</v>
      </c>
      <c r="GO13" s="14">
        <f t="shared" si="34"/>
        <v>0</v>
      </c>
      <c r="GP13" s="14">
        <f t="shared" si="34"/>
        <v>0</v>
      </c>
      <c r="GQ13" s="14">
        <f t="shared" si="34"/>
        <v>0</v>
      </c>
      <c r="GR13" s="14">
        <f t="shared" si="34"/>
        <v>0</v>
      </c>
      <c r="GS13" s="14">
        <f t="shared" si="34"/>
        <v>0</v>
      </c>
      <c r="GT13" s="14">
        <f t="shared" si="34"/>
        <v>0</v>
      </c>
      <c r="GU13" s="14">
        <f t="shared" si="34"/>
        <v>0</v>
      </c>
      <c r="GV13" s="14">
        <f t="shared" si="34"/>
        <v>0</v>
      </c>
      <c r="GW13" s="14">
        <f t="shared" si="34"/>
        <v>0</v>
      </c>
      <c r="GX13" s="14">
        <f t="shared" si="34"/>
        <v>0</v>
      </c>
      <c r="GY13" s="14">
        <f t="shared" si="34"/>
        <v>0</v>
      </c>
      <c r="GZ13" s="14">
        <f t="shared" si="34"/>
        <v>0</v>
      </c>
      <c r="HA13" s="14">
        <f t="shared" si="34"/>
        <v>0</v>
      </c>
      <c r="HB13" s="14">
        <f t="shared" si="34"/>
        <v>0</v>
      </c>
      <c r="HC13" s="14">
        <f t="shared" si="34"/>
        <v>0</v>
      </c>
      <c r="HD13" s="14">
        <f t="shared" si="34"/>
        <v>0</v>
      </c>
      <c r="HE13" s="14">
        <f t="shared" si="34"/>
        <v>0</v>
      </c>
      <c r="HF13" s="14">
        <f t="shared" si="34"/>
        <v>0</v>
      </c>
      <c r="HG13" s="14">
        <f t="shared" si="34"/>
        <v>0</v>
      </c>
      <c r="HH13" s="14">
        <f t="shared" si="34"/>
        <v>0</v>
      </c>
      <c r="HI13" s="14">
        <f t="shared" si="34"/>
        <v>0</v>
      </c>
      <c r="HJ13" s="14">
        <f t="shared" si="34"/>
        <v>0</v>
      </c>
      <c r="HK13" s="14">
        <f t="shared" si="34"/>
        <v>0</v>
      </c>
      <c r="HL13" s="14">
        <f t="shared" si="34"/>
        <v>0</v>
      </c>
      <c r="HM13" s="14">
        <f t="shared" si="34"/>
        <v>0</v>
      </c>
      <c r="HN13" s="14">
        <f t="shared" si="34"/>
        <v>0</v>
      </c>
      <c r="HO13" s="14">
        <f t="shared" si="34"/>
        <v>0</v>
      </c>
      <c r="HP13" s="14">
        <f t="shared" si="34"/>
        <v>0</v>
      </c>
      <c r="HQ13" s="14">
        <f t="shared" si="34"/>
        <v>0</v>
      </c>
      <c r="HR13" s="14">
        <f t="shared" si="34"/>
        <v>0</v>
      </c>
      <c r="HS13" s="14">
        <f t="shared" si="34"/>
        <v>0</v>
      </c>
      <c r="HT13" s="14">
        <f t="shared" si="34"/>
        <v>0</v>
      </c>
      <c r="HU13" s="14">
        <f t="shared" si="34"/>
        <v>0</v>
      </c>
      <c r="HV13" s="14">
        <f t="shared" si="34"/>
        <v>0</v>
      </c>
      <c r="HW13" s="14">
        <f t="shared" si="34"/>
        <v>0</v>
      </c>
      <c r="HX13" s="14">
        <f t="shared" si="34"/>
        <v>0</v>
      </c>
      <c r="HY13" s="14">
        <f t="shared" si="34"/>
        <v>0</v>
      </c>
      <c r="HZ13" s="14">
        <f t="shared" si="34"/>
        <v>0</v>
      </c>
      <c r="IA13" s="14">
        <f t="shared" si="34"/>
        <v>0</v>
      </c>
      <c r="IB13" s="14">
        <f t="shared" si="34"/>
        <v>0</v>
      </c>
      <c r="IC13" s="14">
        <f t="shared" si="34"/>
        <v>0</v>
      </c>
      <c r="ID13" s="14">
        <f t="shared" si="34"/>
        <v>0</v>
      </c>
      <c r="IE13" s="14">
        <f t="shared" si="34"/>
        <v>0</v>
      </c>
      <c r="IF13" s="14">
        <f t="shared" si="34"/>
        <v>0</v>
      </c>
      <c r="IG13" s="14">
        <f t="shared" si="34"/>
        <v>0</v>
      </c>
      <c r="IH13" s="14">
        <f t="shared" si="34"/>
        <v>0</v>
      </c>
      <c r="II13" s="14">
        <f t="shared" si="34"/>
        <v>0</v>
      </c>
      <c r="IJ13" s="14">
        <f t="shared" si="34"/>
        <v>0</v>
      </c>
      <c r="IK13" s="14">
        <f t="shared" si="34"/>
        <v>0</v>
      </c>
      <c r="IL13" s="14">
        <f t="shared" si="34"/>
        <v>0</v>
      </c>
      <c r="IM13" s="14">
        <f t="shared" si="34"/>
        <v>0</v>
      </c>
      <c r="IN13" s="14">
        <f t="shared" si="34"/>
        <v>0</v>
      </c>
      <c r="IO13" s="14">
        <f t="shared" si="34"/>
        <v>0</v>
      </c>
      <c r="IP13" s="14">
        <f t="shared" si="34"/>
        <v>0</v>
      </c>
      <c r="IQ13" s="14">
        <f t="shared" si="34"/>
        <v>0</v>
      </c>
      <c r="IR13" s="14">
        <f t="shared" si="34"/>
        <v>0</v>
      </c>
      <c r="IS13" s="14">
        <f t="shared" si="34"/>
        <v>0</v>
      </c>
      <c r="IT13" s="14">
        <f t="shared" si="34"/>
        <v>0</v>
      </c>
      <c r="IU13" s="14">
        <f t="shared" si="34"/>
        <v>0</v>
      </c>
      <c r="IV13" s="14">
        <f t="shared" si="34"/>
        <v>0</v>
      </c>
      <c r="IW13" s="14">
        <f t="shared" si="34"/>
        <v>0</v>
      </c>
      <c r="IX13" s="14">
        <f t="shared" si="34"/>
        <v>0</v>
      </c>
      <c r="IY13" s="14">
        <f t="shared" si="34"/>
        <v>0</v>
      </c>
      <c r="IZ13" s="14">
        <f t="shared" ref="IZ13:LK13" si="35">(IZ12/12)*9</f>
        <v>0</v>
      </c>
      <c r="JA13" s="14">
        <f t="shared" si="35"/>
        <v>0</v>
      </c>
      <c r="JB13" s="14">
        <f t="shared" si="35"/>
        <v>0</v>
      </c>
      <c r="JC13" s="14">
        <f t="shared" si="35"/>
        <v>0</v>
      </c>
      <c r="JD13" s="14">
        <f t="shared" si="35"/>
        <v>0</v>
      </c>
      <c r="JE13" s="14">
        <f t="shared" si="35"/>
        <v>0</v>
      </c>
      <c r="JF13" s="14">
        <f t="shared" si="35"/>
        <v>0</v>
      </c>
      <c r="JG13" s="14">
        <f t="shared" si="35"/>
        <v>0</v>
      </c>
      <c r="JH13" s="14">
        <f t="shared" si="35"/>
        <v>0</v>
      </c>
      <c r="JI13" s="14">
        <f t="shared" si="35"/>
        <v>0</v>
      </c>
      <c r="JJ13" s="14">
        <f t="shared" si="35"/>
        <v>0</v>
      </c>
      <c r="JK13" s="14">
        <f t="shared" si="35"/>
        <v>0</v>
      </c>
      <c r="JL13" s="14">
        <f t="shared" si="35"/>
        <v>0</v>
      </c>
      <c r="JM13" s="14">
        <f t="shared" si="35"/>
        <v>0</v>
      </c>
      <c r="JN13" s="14">
        <f t="shared" si="35"/>
        <v>0</v>
      </c>
      <c r="JO13" s="14">
        <f t="shared" si="35"/>
        <v>0</v>
      </c>
      <c r="JP13" s="14">
        <f t="shared" si="35"/>
        <v>0</v>
      </c>
      <c r="JQ13" s="14">
        <f t="shared" si="35"/>
        <v>0</v>
      </c>
      <c r="JR13" s="14">
        <f t="shared" si="35"/>
        <v>0</v>
      </c>
      <c r="JS13" s="14">
        <f t="shared" si="35"/>
        <v>0</v>
      </c>
      <c r="JT13" s="14">
        <f t="shared" si="35"/>
        <v>0</v>
      </c>
      <c r="JU13" s="14">
        <f t="shared" si="35"/>
        <v>0</v>
      </c>
      <c r="JV13" s="14">
        <f t="shared" si="35"/>
        <v>2250</v>
      </c>
      <c r="JW13" s="14">
        <f t="shared" si="35"/>
        <v>0</v>
      </c>
      <c r="JX13" s="14">
        <f t="shared" si="35"/>
        <v>90</v>
      </c>
      <c r="JY13" s="14">
        <f t="shared" si="35"/>
        <v>0</v>
      </c>
      <c r="JZ13" s="14">
        <f t="shared" si="35"/>
        <v>0</v>
      </c>
      <c r="KA13" s="14">
        <f t="shared" si="35"/>
        <v>0</v>
      </c>
      <c r="KB13" s="14">
        <f t="shared" si="35"/>
        <v>0</v>
      </c>
      <c r="KC13" s="14">
        <f t="shared" si="35"/>
        <v>0</v>
      </c>
      <c r="KD13" s="14">
        <f t="shared" si="35"/>
        <v>375</v>
      </c>
      <c r="KE13" s="14">
        <f t="shared" si="35"/>
        <v>0</v>
      </c>
      <c r="KF13" s="14">
        <f t="shared" si="35"/>
        <v>75</v>
      </c>
      <c r="KG13" s="14">
        <f t="shared" si="35"/>
        <v>2625</v>
      </c>
      <c r="KH13" s="14">
        <f t="shared" si="35"/>
        <v>0</v>
      </c>
      <c r="KI13" s="14">
        <f t="shared" si="35"/>
        <v>750</v>
      </c>
      <c r="KJ13" s="14">
        <f t="shared" si="35"/>
        <v>0</v>
      </c>
      <c r="KK13" s="14">
        <v>38</v>
      </c>
      <c r="KL13" s="14">
        <f t="shared" si="35"/>
        <v>0</v>
      </c>
      <c r="KM13" s="14">
        <v>4</v>
      </c>
      <c r="KN13" s="14">
        <f t="shared" si="35"/>
        <v>0</v>
      </c>
      <c r="KO13" s="14">
        <f t="shared" si="35"/>
        <v>0</v>
      </c>
      <c r="KP13" s="14">
        <f t="shared" si="35"/>
        <v>0</v>
      </c>
      <c r="KQ13" s="14">
        <f t="shared" si="35"/>
        <v>0</v>
      </c>
      <c r="KR13" s="14">
        <f t="shared" si="35"/>
        <v>0</v>
      </c>
      <c r="KS13" s="14">
        <f t="shared" si="35"/>
        <v>0</v>
      </c>
      <c r="KT13" s="14">
        <v>11</v>
      </c>
      <c r="KU13" s="14">
        <f t="shared" si="35"/>
        <v>75</v>
      </c>
      <c r="KV13" s="14">
        <f t="shared" si="35"/>
        <v>0</v>
      </c>
      <c r="KW13" s="14">
        <f t="shared" si="35"/>
        <v>15</v>
      </c>
      <c r="KX13" s="14">
        <f t="shared" si="35"/>
        <v>0</v>
      </c>
      <c r="KY13" s="14">
        <f t="shared" si="35"/>
        <v>0</v>
      </c>
      <c r="KZ13" s="14">
        <f t="shared" si="35"/>
        <v>0</v>
      </c>
      <c r="LA13" s="14">
        <f t="shared" si="35"/>
        <v>0</v>
      </c>
      <c r="LB13" s="14">
        <v>38</v>
      </c>
      <c r="LC13" s="14">
        <f t="shared" si="35"/>
        <v>0</v>
      </c>
      <c r="LD13" s="14">
        <f t="shared" si="35"/>
        <v>15</v>
      </c>
      <c r="LE13" s="14">
        <f t="shared" si="35"/>
        <v>0</v>
      </c>
      <c r="LF13" s="14">
        <v>112</v>
      </c>
      <c r="LG13" s="14">
        <f t="shared" si="35"/>
        <v>0</v>
      </c>
      <c r="LH13" s="14">
        <f t="shared" si="35"/>
        <v>15</v>
      </c>
      <c r="LI13" s="14">
        <f t="shared" si="35"/>
        <v>0</v>
      </c>
      <c r="LJ13" s="14">
        <f t="shared" si="35"/>
        <v>0</v>
      </c>
      <c r="LK13" s="14">
        <f t="shared" si="35"/>
        <v>0</v>
      </c>
      <c r="LL13" s="14">
        <f t="shared" ref="LL13:MG13" si="36">(LL12/12)*9</f>
        <v>0</v>
      </c>
      <c r="LM13" s="14">
        <f t="shared" si="36"/>
        <v>0</v>
      </c>
      <c r="LN13" s="14">
        <f t="shared" si="36"/>
        <v>0</v>
      </c>
      <c r="LO13" s="14">
        <f t="shared" si="36"/>
        <v>0</v>
      </c>
      <c r="LP13" s="14">
        <f t="shared" si="36"/>
        <v>0</v>
      </c>
      <c r="LQ13" s="14">
        <f t="shared" si="36"/>
        <v>75</v>
      </c>
      <c r="LR13" s="14">
        <f t="shared" si="36"/>
        <v>0</v>
      </c>
      <c r="LS13" s="14">
        <f t="shared" si="36"/>
        <v>0</v>
      </c>
      <c r="LT13" s="14">
        <f t="shared" si="36"/>
        <v>0</v>
      </c>
      <c r="LU13" s="14">
        <v>38</v>
      </c>
      <c r="LV13" s="14">
        <f t="shared" si="36"/>
        <v>0</v>
      </c>
      <c r="LW13" s="14">
        <f t="shared" si="36"/>
        <v>0</v>
      </c>
      <c r="LX13" s="14">
        <f t="shared" si="36"/>
        <v>0</v>
      </c>
      <c r="LY13" s="14">
        <f t="shared" si="36"/>
        <v>75</v>
      </c>
      <c r="LZ13" s="14">
        <v>22</v>
      </c>
      <c r="MA13" s="14">
        <f t="shared" si="36"/>
        <v>225</v>
      </c>
      <c r="MB13" s="14">
        <f t="shared" si="36"/>
        <v>0</v>
      </c>
      <c r="MC13" s="14">
        <f t="shared" si="36"/>
        <v>0</v>
      </c>
      <c r="MD13" s="14">
        <f t="shared" si="36"/>
        <v>0</v>
      </c>
      <c r="ME13" s="14">
        <f t="shared" si="36"/>
        <v>0</v>
      </c>
      <c r="MF13" s="14">
        <f t="shared" si="36"/>
        <v>0</v>
      </c>
      <c r="MG13" s="14">
        <f t="shared" si="36"/>
        <v>0</v>
      </c>
      <c r="MH13" s="14">
        <f t="shared" si="6"/>
        <v>6923</v>
      </c>
      <c r="MJ13" s="21">
        <f>MO13-MH13</f>
        <v>0</v>
      </c>
      <c r="ML13" s="22">
        <v>6</v>
      </c>
      <c r="MM13" s="22" t="s">
        <v>399</v>
      </c>
      <c r="MN13" s="22" t="s">
        <v>349</v>
      </c>
      <c r="MO13" s="22">
        <v>6923</v>
      </c>
      <c r="MP13" s="22">
        <v>9.6999999999999993</v>
      </c>
      <c r="MQ13" s="22">
        <v>10.476000000000001</v>
      </c>
      <c r="MR13" s="22">
        <v>67153.100000000006</v>
      </c>
      <c r="MS13" s="22">
        <v>72525.350000000006</v>
      </c>
      <c r="MT13" s="22" t="s">
        <v>396</v>
      </c>
      <c r="MU13" s="22" t="s">
        <v>397</v>
      </c>
      <c r="MV13" s="22"/>
    </row>
    <row r="14" spans="1:360" ht="24.95" customHeight="1" x14ac:dyDescent="0.25">
      <c r="A14" s="24">
        <v>6.7</v>
      </c>
      <c r="B14" s="1" t="s">
        <v>350</v>
      </c>
      <c r="C14" s="10">
        <v>100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>
        <v>0</v>
      </c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>
        <v>0</v>
      </c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>
        <v>0</v>
      </c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>
        <v>700</v>
      </c>
      <c r="JX14" s="10"/>
      <c r="JY14" s="10"/>
      <c r="JZ14" s="10"/>
      <c r="KA14" s="10">
        <v>0</v>
      </c>
      <c r="KB14" s="10"/>
      <c r="KC14" s="10"/>
      <c r="KD14" s="10"/>
      <c r="KE14" s="10"/>
      <c r="KF14" s="10"/>
      <c r="KG14" s="10"/>
      <c r="KH14" s="10"/>
      <c r="KI14" s="10">
        <v>2500</v>
      </c>
      <c r="KJ14" s="10"/>
      <c r="KK14" s="10">
        <v>50</v>
      </c>
      <c r="KL14" s="10"/>
      <c r="KM14" s="10">
        <v>5</v>
      </c>
      <c r="KN14" s="10"/>
      <c r="KO14" s="10"/>
      <c r="KP14" s="10"/>
      <c r="KQ14" s="10"/>
      <c r="KR14" s="10"/>
      <c r="KS14" s="10"/>
      <c r="KT14" s="10"/>
      <c r="KU14" s="10">
        <v>100</v>
      </c>
      <c r="KV14" s="10"/>
      <c r="KW14" s="10"/>
      <c r="KX14" s="10"/>
      <c r="KY14" s="10"/>
      <c r="KZ14" s="10"/>
      <c r="LA14" s="10"/>
      <c r="LB14" s="10">
        <v>50</v>
      </c>
      <c r="LC14" s="10"/>
      <c r="LD14" s="10">
        <v>10</v>
      </c>
      <c r="LE14" s="10">
        <v>0</v>
      </c>
      <c r="LF14" s="10">
        <v>150</v>
      </c>
      <c r="LG14" s="10"/>
      <c r="LH14" s="10"/>
      <c r="LI14" s="10">
        <v>100</v>
      </c>
      <c r="LJ14" s="10"/>
      <c r="LK14" s="10"/>
      <c r="LL14" s="10"/>
      <c r="LM14" s="10"/>
      <c r="LN14" s="10"/>
      <c r="LO14" s="10">
        <v>50</v>
      </c>
      <c r="LP14" s="10"/>
      <c r="LQ14" s="10"/>
      <c r="LR14" s="10"/>
      <c r="LS14" s="10"/>
      <c r="LT14" s="10"/>
      <c r="LU14" s="10">
        <v>50</v>
      </c>
      <c r="LV14" s="10">
        <v>0</v>
      </c>
      <c r="LW14" s="10"/>
      <c r="LX14" s="10"/>
      <c r="LY14" s="10"/>
      <c r="LZ14" s="10">
        <v>10</v>
      </c>
      <c r="MA14" s="10"/>
      <c r="MB14" s="10"/>
      <c r="MC14" s="10"/>
      <c r="MD14" s="10"/>
      <c r="ME14" s="10"/>
      <c r="MF14" s="10"/>
      <c r="MG14" s="10"/>
      <c r="MH14" s="10">
        <f t="shared" si="6"/>
        <v>3875</v>
      </c>
      <c r="MR14" s="18"/>
      <c r="MS14" s="18"/>
    </row>
    <row r="15" spans="1:360" s="21" customFormat="1" ht="24.95" customHeight="1" x14ac:dyDescent="0.25">
      <c r="A15" s="25">
        <v>7.2</v>
      </c>
      <c r="B15" s="20" t="s">
        <v>350</v>
      </c>
      <c r="C15" s="14">
        <f>(C14/12)*9</f>
        <v>75</v>
      </c>
      <c r="D15" s="14">
        <f t="shared" ref="D15:BO15" si="37">(D14/12)*9</f>
        <v>0</v>
      </c>
      <c r="E15" s="14">
        <f t="shared" si="37"/>
        <v>0</v>
      </c>
      <c r="F15" s="14">
        <f t="shared" si="37"/>
        <v>0</v>
      </c>
      <c r="G15" s="14">
        <f t="shared" si="37"/>
        <v>0</v>
      </c>
      <c r="H15" s="14">
        <f t="shared" si="37"/>
        <v>0</v>
      </c>
      <c r="I15" s="14">
        <f t="shared" si="37"/>
        <v>0</v>
      </c>
      <c r="J15" s="14">
        <f t="shared" si="37"/>
        <v>0</v>
      </c>
      <c r="K15" s="14">
        <f t="shared" si="37"/>
        <v>0</v>
      </c>
      <c r="L15" s="14">
        <f t="shared" si="37"/>
        <v>0</v>
      </c>
      <c r="M15" s="14">
        <f t="shared" si="37"/>
        <v>0</v>
      </c>
      <c r="N15" s="14">
        <f t="shared" si="37"/>
        <v>0</v>
      </c>
      <c r="O15" s="14">
        <f t="shared" si="37"/>
        <v>0</v>
      </c>
      <c r="P15" s="14">
        <f t="shared" si="37"/>
        <v>0</v>
      </c>
      <c r="Q15" s="14">
        <f t="shared" si="37"/>
        <v>0</v>
      </c>
      <c r="R15" s="14">
        <f t="shared" si="37"/>
        <v>0</v>
      </c>
      <c r="S15" s="14">
        <f t="shared" si="37"/>
        <v>0</v>
      </c>
      <c r="T15" s="14">
        <f t="shared" si="37"/>
        <v>0</v>
      </c>
      <c r="U15" s="14">
        <f t="shared" si="37"/>
        <v>0</v>
      </c>
      <c r="V15" s="14">
        <f t="shared" si="37"/>
        <v>0</v>
      </c>
      <c r="W15" s="14">
        <f t="shared" si="37"/>
        <v>0</v>
      </c>
      <c r="X15" s="14">
        <f t="shared" si="37"/>
        <v>0</v>
      </c>
      <c r="Y15" s="14">
        <f t="shared" si="37"/>
        <v>0</v>
      </c>
      <c r="Z15" s="14">
        <f t="shared" si="37"/>
        <v>0</v>
      </c>
      <c r="AA15" s="14">
        <f t="shared" si="37"/>
        <v>0</v>
      </c>
      <c r="AB15" s="14">
        <f t="shared" si="37"/>
        <v>0</v>
      </c>
      <c r="AC15" s="14">
        <f t="shared" si="37"/>
        <v>0</v>
      </c>
      <c r="AD15" s="14">
        <f t="shared" si="37"/>
        <v>0</v>
      </c>
      <c r="AE15" s="14">
        <f t="shared" si="37"/>
        <v>0</v>
      </c>
      <c r="AF15" s="14">
        <f t="shared" si="37"/>
        <v>0</v>
      </c>
      <c r="AG15" s="14">
        <f t="shared" si="37"/>
        <v>0</v>
      </c>
      <c r="AH15" s="14">
        <f t="shared" si="37"/>
        <v>0</v>
      </c>
      <c r="AI15" s="14">
        <f t="shared" si="37"/>
        <v>0</v>
      </c>
      <c r="AJ15" s="14">
        <f t="shared" si="37"/>
        <v>0</v>
      </c>
      <c r="AK15" s="14">
        <f t="shared" si="37"/>
        <v>0</v>
      </c>
      <c r="AL15" s="14">
        <f t="shared" si="37"/>
        <v>0</v>
      </c>
      <c r="AM15" s="14">
        <f t="shared" si="37"/>
        <v>0</v>
      </c>
      <c r="AN15" s="14">
        <f t="shared" si="37"/>
        <v>0</v>
      </c>
      <c r="AO15" s="14">
        <f t="shared" si="37"/>
        <v>0</v>
      </c>
      <c r="AP15" s="14">
        <f t="shared" si="37"/>
        <v>0</v>
      </c>
      <c r="AQ15" s="14">
        <f t="shared" si="37"/>
        <v>0</v>
      </c>
      <c r="AR15" s="14">
        <f t="shared" si="37"/>
        <v>0</v>
      </c>
      <c r="AS15" s="14">
        <f t="shared" si="37"/>
        <v>0</v>
      </c>
      <c r="AT15" s="14">
        <f t="shared" si="37"/>
        <v>0</v>
      </c>
      <c r="AU15" s="14">
        <f t="shared" si="37"/>
        <v>0</v>
      </c>
      <c r="AV15" s="14">
        <f t="shared" si="37"/>
        <v>0</v>
      </c>
      <c r="AW15" s="14">
        <f t="shared" si="37"/>
        <v>0</v>
      </c>
      <c r="AX15" s="14">
        <f t="shared" si="37"/>
        <v>0</v>
      </c>
      <c r="AY15" s="14">
        <f t="shared" si="37"/>
        <v>0</v>
      </c>
      <c r="AZ15" s="14">
        <f t="shared" si="37"/>
        <v>0</v>
      </c>
      <c r="BA15" s="14">
        <f t="shared" si="37"/>
        <v>0</v>
      </c>
      <c r="BB15" s="14">
        <f t="shared" si="37"/>
        <v>0</v>
      </c>
      <c r="BC15" s="14">
        <f t="shared" si="37"/>
        <v>0</v>
      </c>
      <c r="BD15" s="14">
        <f t="shared" si="37"/>
        <v>0</v>
      </c>
      <c r="BE15" s="14">
        <f t="shared" si="37"/>
        <v>0</v>
      </c>
      <c r="BF15" s="14">
        <f t="shared" si="37"/>
        <v>0</v>
      </c>
      <c r="BG15" s="14">
        <f t="shared" si="37"/>
        <v>0</v>
      </c>
      <c r="BH15" s="14">
        <f t="shared" si="37"/>
        <v>0</v>
      </c>
      <c r="BI15" s="14">
        <f t="shared" si="37"/>
        <v>0</v>
      </c>
      <c r="BJ15" s="14">
        <f t="shared" si="37"/>
        <v>0</v>
      </c>
      <c r="BK15" s="14">
        <f t="shared" si="37"/>
        <v>0</v>
      </c>
      <c r="BL15" s="14">
        <f t="shared" si="37"/>
        <v>0</v>
      </c>
      <c r="BM15" s="14">
        <f t="shared" si="37"/>
        <v>0</v>
      </c>
      <c r="BN15" s="14">
        <f t="shared" si="37"/>
        <v>0</v>
      </c>
      <c r="BO15" s="14">
        <f t="shared" si="37"/>
        <v>0</v>
      </c>
      <c r="BP15" s="14">
        <f t="shared" ref="BP15:EA15" si="38">(BP14/12)*9</f>
        <v>0</v>
      </c>
      <c r="BQ15" s="14">
        <f t="shared" si="38"/>
        <v>0</v>
      </c>
      <c r="BR15" s="14">
        <f t="shared" si="38"/>
        <v>0</v>
      </c>
      <c r="BS15" s="14">
        <f t="shared" si="38"/>
        <v>0</v>
      </c>
      <c r="BT15" s="14">
        <f t="shared" si="38"/>
        <v>0</v>
      </c>
      <c r="BU15" s="14">
        <f t="shared" si="38"/>
        <v>0</v>
      </c>
      <c r="BV15" s="14">
        <f t="shared" si="38"/>
        <v>0</v>
      </c>
      <c r="BW15" s="14">
        <f t="shared" si="38"/>
        <v>0</v>
      </c>
      <c r="BX15" s="14">
        <f t="shared" si="38"/>
        <v>0</v>
      </c>
      <c r="BY15" s="14">
        <f t="shared" si="38"/>
        <v>0</v>
      </c>
      <c r="BZ15" s="14">
        <f t="shared" si="38"/>
        <v>0</v>
      </c>
      <c r="CA15" s="14">
        <f t="shared" si="38"/>
        <v>0</v>
      </c>
      <c r="CB15" s="14">
        <f t="shared" si="38"/>
        <v>0</v>
      </c>
      <c r="CC15" s="14">
        <f t="shared" si="38"/>
        <v>0</v>
      </c>
      <c r="CD15" s="14">
        <f t="shared" si="38"/>
        <v>0</v>
      </c>
      <c r="CE15" s="14">
        <f t="shared" si="38"/>
        <v>0</v>
      </c>
      <c r="CF15" s="14">
        <f t="shared" si="38"/>
        <v>0</v>
      </c>
      <c r="CG15" s="14">
        <f t="shared" si="38"/>
        <v>0</v>
      </c>
      <c r="CH15" s="14">
        <f t="shared" si="38"/>
        <v>0</v>
      </c>
      <c r="CI15" s="14">
        <f t="shared" si="38"/>
        <v>0</v>
      </c>
      <c r="CJ15" s="14">
        <f t="shared" si="38"/>
        <v>0</v>
      </c>
      <c r="CK15" s="14">
        <f t="shared" si="38"/>
        <v>0</v>
      </c>
      <c r="CL15" s="14">
        <f t="shared" si="38"/>
        <v>0</v>
      </c>
      <c r="CM15" s="14">
        <f t="shared" si="38"/>
        <v>0</v>
      </c>
      <c r="CN15" s="14">
        <f t="shared" si="38"/>
        <v>0</v>
      </c>
      <c r="CO15" s="14">
        <f t="shared" si="38"/>
        <v>0</v>
      </c>
      <c r="CP15" s="14">
        <f t="shared" si="38"/>
        <v>0</v>
      </c>
      <c r="CQ15" s="14">
        <f t="shared" si="38"/>
        <v>0</v>
      </c>
      <c r="CR15" s="14">
        <f t="shared" si="38"/>
        <v>0</v>
      </c>
      <c r="CS15" s="14">
        <f t="shared" si="38"/>
        <v>0</v>
      </c>
      <c r="CT15" s="14">
        <f t="shared" si="38"/>
        <v>0</v>
      </c>
      <c r="CU15" s="14">
        <f t="shared" si="38"/>
        <v>0</v>
      </c>
      <c r="CV15" s="14">
        <f t="shared" si="38"/>
        <v>0</v>
      </c>
      <c r="CW15" s="14">
        <f t="shared" si="38"/>
        <v>0</v>
      </c>
      <c r="CX15" s="14">
        <f t="shared" si="38"/>
        <v>0</v>
      </c>
      <c r="CY15" s="14">
        <f t="shared" si="38"/>
        <v>0</v>
      </c>
      <c r="CZ15" s="14">
        <f t="shared" si="38"/>
        <v>0</v>
      </c>
      <c r="DA15" s="14">
        <f t="shared" si="38"/>
        <v>0</v>
      </c>
      <c r="DB15" s="14">
        <f t="shared" si="38"/>
        <v>0</v>
      </c>
      <c r="DC15" s="14">
        <f t="shared" si="38"/>
        <v>0</v>
      </c>
      <c r="DD15" s="14">
        <f t="shared" si="38"/>
        <v>0</v>
      </c>
      <c r="DE15" s="14">
        <f t="shared" si="38"/>
        <v>0</v>
      </c>
      <c r="DF15" s="14">
        <f t="shared" si="38"/>
        <v>0</v>
      </c>
      <c r="DG15" s="14">
        <f t="shared" si="38"/>
        <v>0</v>
      </c>
      <c r="DH15" s="14">
        <f t="shared" si="38"/>
        <v>0</v>
      </c>
      <c r="DI15" s="14">
        <f t="shared" si="38"/>
        <v>0</v>
      </c>
      <c r="DJ15" s="14">
        <f t="shared" si="38"/>
        <v>0</v>
      </c>
      <c r="DK15" s="14">
        <f t="shared" si="38"/>
        <v>0</v>
      </c>
      <c r="DL15" s="14">
        <f t="shared" si="38"/>
        <v>0</v>
      </c>
      <c r="DM15" s="14">
        <f t="shared" si="38"/>
        <v>0</v>
      </c>
      <c r="DN15" s="14">
        <f t="shared" si="38"/>
        <v>0</v>
      </c>
      <c r="DO15" s="14">
        <f t="shared" si="38"/>
        <v>0</v>
      </c>
      <c r="DP15" s="14">
        <f t="shared" si="38"/>
        <v>0</v>
      </c>
      <c r="DQ15" s="14">
        <f t="shared" si="38"/>
        <v>0</v>
      </c>
      <c r="DR15" s="14">
        <f t="shared" si="38"/>
        <v>0</v>
      </c>
      <c r="DS15" s="14">
        <f t="shared" si="38"/>
        <v>0</v>
      </c>
      <c r="DT15" s="14">
        <f t="shared" si="38"/>
        <v>0</v>
      </c>
      <c r="DU15" s="14">
        <f t="shared" si="38"/>
        <v>0</v>
      </c>
      <c r="DV15" s="14">
        <f t="shared" si="38"/>
        <v>0</v>
      </c>
      <c r="DW15" s="14">
        <f t="shared" si="38"/>
        <v>0</v>
      </c>
      <c r="DX15" s="14">
        <f t="shared" si="38"/>
        <v>0</v>
      </c>
      <c r="DY15" s="14">
        <f t="shared" si="38"/>
        <v>0</v>
      </c>
      <c r="DZ15" s="14">
        <f t="shared" si="38"/>
        <v>0</v>
      </c>
      <c r="EA15" s="14">
        <f t="shared" si="38"/>
        <v>0</v>
      </c>
      <c r="EB15" s="14">
        <f t="shared" ref="EB15:GM15" si="39">(EB14/12)*9</f>
        <v>0</v>
      </c>
      <c r="EC15" s="14">
        <f t="shared" si="39"/>
        <v>0</v>
      </c>
      <c r="ED15" s="14">
        <f t="shared" si="39"/>
        <v>0</v>
      </c>
      <c r="EE15" s="14">
        <f t="shared" si="39"/>
        <v>0</v>
      </c>
      <c r="EF15" s="14">
        <f t="shared" si="39"/>
        <v>0</v>
      </c>
      <c r="EG15" s="14">
        <f t="shared" si="39"/>
        <v>0</v>
      </c>
      <c r="EH15" s="14">
        <f t="shared" si="39"/>
        <v>0</v>
      </c>
      <c r="EI15" s="14">
        <f t="shared" si="39"/>
        <v>0</v>
      </c>
      <c r="EJ15" s="14">
        <f t="shared" si="39"/>
        <v>0</v>
      </c>
      <c r="EK15" s="14">
        <f t="shared" si="39"/>
        <v>0</v>
      </c>
      <c r="EL15" s="14">
        <f t="shared" si="39"/>
        <v>0</v>
      </c>
      <c r="EM15" s="14">
        <f t="shared" si="39"/>
        <v>0</v>
      </c>
      <c r="EN15" s="14">
        <f t="shared" si="39"/>
        <v>0</v>
      </c>
      <c r="EO15" s="14">
        <f t="shared" si="39"/>
        <v>0</v>
      </c>
      <c r="EP15" s="14">
        <f t="shared" si="39"/>
        <v>0</v>
      </c>
      <c r="EQ15" s="14">
        <f t="shared" si="39"/>
        <v>0</v>
      </c>
      <c r="ER15" s="14">
        <f t="shared" si="39"/>
        <v>0</v>
      </c>
      <c r="ES15" s="14">
        <f t="shared" si="39"/>
        <v>0</v>
      </c>
      <c r="ET15" s="14">
        <f t="shared" si="39"/>
        <v>0</v>
      </c>
      <c r="EU15" s="14">
        <f t="shared" si="39"/>
        <v>0</v>
      </c>
      <c r="EV15" s="14">
        <f t="shared" si="39"/>
        <v>0</v>
      </c>
      <c r="EW15" s="14">
        <f t="shared" si="39"/>
        <v>0</v>
      </c>
      <c r="EX15" s="14">
        <f t="shared" si="39"/>
        <v>0</v>
      </c>
      <c r="EY15" s="14">
        <f t="shared" si="39"/>
        <v>0</v>
      </c>
      <c r="EZ15" s="14">
        <f t="shared" si="39"/>
        <v>0</v>
      </c>
      <c r="FA15" s="14">
        <f t="shared" si="39"/>
        <v>0</v>
      </c>
      <c r="FB15" s="14">
        <f t="shared" si="39"/>
        <v>0</v>
      </c>
      <c r="FC15" s="14">
        <f t="shared" si="39"/>
        <v>0</v>
      </c>
      <c r="FD15" s="14">
        <f t="shared" si="39"/>
        <v>0</v>
      </c>
      <c r="FE15" s="14">
        <f t="shared" si="39"/>
        <v>0</v>
      </c>
      <c r="FF15" s="14">
        <f t="shared" si="39"/>
        <v>0</v>
      </c>
      <c r="FG15" s="14">
        <f t="shared" si="39"/>
        <v>0</v>
      </c>
      <c r="FH15" s="14">
        <f t="shared" si="39"/>
        <v>0</v>
      </c>
      <c r="FI15" s="14">
        <f t="shared" si="39"/>
        <v>0</v>
      </c>
      <c r="FJ15" s="14">
        <f t="shared" si="39"/>
        <v>0</v>
      </c>
      <c r="FK15" s="14">
        <f t="shared" si="39"/>
        <v>0</v>
      </c>
      <c r="FL15" s="14">
        <f t="shared" si="39"/>
        <v>0</v>
      </c>
      <c r="FM15" s="14">
        <f t="shared" si="39"/>
        <v>0</v>
      </c>
      <c r="FN15" s="14">
        <f t="shared" si="39"/>
        <v>0</v>
      </c>
      <c r="FO15" s="14">
        <f t="shared" si="39"/>
        <v>0</v>
      </c>
      <c r="FP15" s="14">
        <f t="shared" si="39"/>
        <v>0</v>
      </c>
      <c r="FQ15" s="14">
        <f t="shared" si="39"/>
        <v>0</v>
      </c>
      <c r="FR15" s="14">
        <f t="shared" si="39"/>
        <v>0</v>
      </c>
      <c r="FS15" s="14">
        <f t="shared" si="39"/>
        <v>0</v>
      </c>
      <c r="FT15" s="14">
        <f t="shared" si="39"/>
        <v>0</v>
      </c>
      <c r="FU15" s="14">
        <f t="shared" si="39"/>
        <v>0</v>
      </c>
      <c r="FV15" s="14">
        <f t="shared" si="39"/>
        <v>0</v>
      </c>
      <c r="FW15" s="14">
        <f t="shared" si="39"/>
        <v>0</v>
      </c>
      <c r="FX15" s="14">
        <f t="shared" si="39"/>
        <v>0</v>
      </c>
      <c r="FY15" s="14">
        <f t="shared" si="39"/>
        <v>0</v>
      </c>
      <c r="FZ15" s="14">
        <f t="shared" si="39"/>
        <v>0</v>
      </c>
      <c r="GA15" s="14">
        <f t="shared" si="39"/>
        <v>0</v>
      </c>
      <c r="GB15" s="14">
        <f t="shared" si="39"/>
        <v>0</v>
      </c>
      <c r="GC15" s="14">
        <f t="shared" si="39"/>
        <v>0</v>
      </c>
      <c r="GD15" s="14">
        <f t="shared" si="39"/>
        <v>0</v>
      </c>
      <c r="GE15" s="14">
        <f t="shared" si="39"/>
        <v>0</v>
      </c>
      <c r="GF15" s="14">
        <f t="shared" si="39"/>
        <v>0</v>
      </c>
      <c r="GG15" s="14">
        <f t="shared" si="39"/>
        <v>0</v>
      </c>
      <c r="GH15" s="14">
        <f t="shared" si="39"/>
        <v>0</v>
      </c>
      <c r="GI15" s="14">
        <f t="shared" si="39"/>
        <v>0</v>
      </c>
      <c r="GJ15" s="14">
        <f t="shared" si="39"/>
        <v>0</v>
      </c>
      <c r="GK15" s="14">
        <f t="shared" si="39"/>
        <v>0</v>
      </c>
      <c r="GL15" s="14">
        <f t="shared" si="39"/>
        <v>0</v>
      </c>
      <c r="GM15" s="14">
        <f t="shared" si="39"/>
        <v>0</v>
      </c>
      <c r="GN15" s="14">
        <f t="shared" ref="GN15:IY15" si="40">(GN14/12)*9</f>
        <v>0</v>
      </c>
      <c r="GO15" s="14">
        <f t="shared" si="40"/>
        <v>0</v>
      </c>
      <c r="GP15" s="14">
        <f t="shared" si="40"/>
        <v>0</v>
      </c>
      <c r="GQ15" s="14">
        <f t="shared" si="40"/>
        <v>0</v>
      </c>
      <c r="GR15" s="14">
        <f t="shared" si="40"/>
        <v>0</v>
      </c>
      <c r="GS15" s="14">
        <f t="shared" si="40"/>
        <v>0</v>
      </c>
      <c r="GT15" s="14">
        <f t="shared" si="40"/>
        <v>0</v>
      </c>
      <c r="GU15" s="14">
        <f t="shared" si="40"/>
        <v>0</v>
      </c>
      <c r="GV15" s="14">
        <f t="shared" si="40"/>
        <v>0</v>
      </c>
      <c r="GW15" s="14">
        <f t="shared" si="40"/>
        <v>0</v>
      </c>
      <c r="GX15" s="14">
        <f t="shared" si="40"/>
        <v>0</v>
      </c>
      <c r="GY15" s="14">
        <f t="shared" si="40"/>
        <v>0</v>
      </c>
      <c r="GZ15" s="14">
        <f t="shared" si="40"/>
        <v>0</v>
      </c>
      <c r="HA15" s="14">
        <f t="shared" si="40"/>
        <v>0</v>
      </c>
      <c r="HB15" s="14">
        <f t="shared" si="40"/>
        <v>0</v>
      </c>
      <c r="HC15" s="14">
        <f t="shared" si="40"/>
        <v>0</v>
      </c>
      <c r="HD15" s="14">
        <f t="shared" si="40"/>
        <v>0</v>
      </c>
      <c r="HE15" s="14">
        <f t="shared" si="40"/>
        <v>0</v>
      </c>
      <c r="HF15" s="14">
        <f t="shared" si="40"/>
        <v>0</v>
      </c>
      <c r="HG15" s="14">
        <f t="shared" si="40"/>
        <v>0</v>
      </c>
      <c r="HH15" s="14">
        <f t="shared" si="40"/>
        <v>0</v>
      </c>
      <c r="HI15" s="14">
        <f t="shared" si="40"/>
        <v>0</v>
      </c>
      <c r="HJ15" s="14">
        <f t="shared" si="40"/>
        <v>0</v>
      </c>
      <c r="HK15" s="14">
        <f t="shared" si="40"/>
        <v>0</v>
      </c>
      <c r="HL15" s="14">
        <f t="shared" si="40"/>
        <v>0</v>
      </c>
      <c r="HM15" s="14">
        <f t="shared" si="40"/>
        <v>0</v>
      </c>
      <c r="HN15" s="14">
        <f t="shared" si="40"/>
        <v>0</v>
      </c>
      <c r="HO15" s="14">
        <f t="shared" si="40"/>
        <v>0</v>
      </c>
      <c r="HP15" s="14">
        <f t="shared" si="40"/>
        <v>0</v>
      </c>
      <c r="HQ15" s="14">
        <f t="shared" si="40"/>
        <v>0</v>
      </c>
      <c r="HR15" s="14">
        <f t="shared" si="40"/>
        <v>0</v>
      </c>
      <c r="HS15" s="14">
        <f t="shared" si="40"/>
        <v>0</v>
      </c>
      <c r="HT15" s="14">
        <f t="shared" si="40"/>
        <v>0</v>
      </c>
      <c r="HU15" s="14">
        <f t="shared" si="40"/>
        <v>0</v>
      </c>
      <c r="HV15" s="14">
        <f t="shared" si="40"/>
        <v>0</v>
      </c>
      <c r="HW15" s="14">
        <f t="shared" si="40"/>
        <v>0</v>
      </c>
      <c r="HX15" s="14">
        <f t="shared" si="40"/>
        <v>0</v>
      </c>
      <c r="HY15" s="14">
        <f t="shared" si="40"/>
        <v>0</v>
      </c>
      <c r="HZ15" s="14">
        <f t="shared" si="40"/>
        <v>0</v>
      </c>
      <c r="IA15" s="14">
        <f t="shared" si="40"/>
        <v>0</v>
      </c>
      <c r="IB15" s="14">
        <f t="shared" si="40"/>
        <v>0</v>
      </c>
      <c r="IC15" s="14">
        <f t="shared" si="40"/>
        <v>0</v>
      </c>
      <c r="ID15" s="14">
        <f t="shared" si="40"/>
        <v>0</v>
      </c>
      <c r="IE15" s="14">
        <f t="shared" si="40"/>
        <v>0</v>
      </c>
      <c r="IF15" s="14">
        <f t="shared" si="40"/>
        <v>0</v>
      </c>
      <c r="IG15" s="14">
        <f t="shared" si="40"/>
        <v>0</v>
      </c>
      <c r="IH15" s="14">
        <f t="shared" si="40"/>
        <v>0</v>
      </c>
      <c r="II15" s="14">
        <f t="shared" si="40"/>
        <v>0</v>
      </c>
      <c r="IJ15" s="14">
        <f t="shared" si="40"/>
        <v>0</v>
      </c>
      <c r="IK15" s="14">
        <f t="shared" si="40"/>
        <v>0</v>
      </c>
      <c r="IL15" s="14">
        <f t="shared" si="40"/>
        <v>0</v>
      </c>
      <c r="IM15" s="14">
        <f t="shared" si="40"/>
        <v>0</v>
      </c>
      <c r="IN15" s="14">
        <f t="shared" si="40"/>
        <v>0</v>
      </c>
      <c r="IO15" s="14">
        <f t="shared" si="40"/>
        <v>0</v>
      </c>
      <c r="IP15" s="14">
        <f t="shared" si="40"/>
        <v>0</v>
      </c>
      <c r="IQ15" s="14">
        <f t="shared" si="40"/>
        <v>0</v>
      </c>
      <c r="IR15" s="14">
        <f t="shared" si="40"/>
        <v>0</v>
      </c>
      <c r="IS15" s="14">
        <f t="shared" si="40"/>
        <v>0</v>
      </c>
      <c r="IT15" s="14">
        <f t="shared" si="40"/>
        <v>0</v>
      </c>
      <c r="IU15" s="14">
        <f t="shared" si="40"/>
        <v>0</v>
      </c>
      <c r="IV15" s="14">
        <f t="shared" si="40"/>
        <v>0</v>
      </c>
      <c r="IW15" s="14">
        <f t="shared" si="40"/>
        <v>0</v>
      </c>
      <c r="IX15" s="14">
        <f t="shared" si="40"/>
        <v>0</v>
      </c>
      <c r="IY15" s="14">
        <f t="shared" si="40"/>
        <v>0</v>
      </c>
      <c r="IZ15" s="14">
        <f t="shared" ref="IZ15:LK15" si="41">(IZ14/12)*9</f>
        <v>0</v>
      </c>
      <c r="JA15" s="14">
        <f t="shared" si="41"/>
        <v>0</v>
      </c>
      <c r="JB15" s="14">
        <f t="shared" si="41"/>
        <v>0</v>
      </c>
      <c r="JC15" s="14">
        <f t="shared" si="41"/>
        <v>0</v>
      </c>
      <c r="JD15" s="14">
        <f t="shared" si="41"/>
        <v>0</v>
      </c>
      <c r="JE15" s="14">
        <f t="shared" si="41"/>
        <v>0</v>
      </c>
      <c r="JF15" s="14">
        <f t="shared" si="41"/>
        <v>0</v>
      </c>
      <c r="JG15" s="14">
        <f t="shared" si="41"/>
        <v>0</v>
      </c>
      <c r="JH15" s="14">
        <f t="shared" si="41"/>
        <v>0</v>
      </c>
      <c r="JI15" s="14">
        <f t="shared" si="41"/>
        <v>0</v>
      </c>
      <c r="JJ15" s="14">
        <f t="shared" si="41"/>
        <v>0</v>
      </c>
      <c r="JK15" s="14">
        <f t="shared" si="41"/>
        <v>0</v>
      </c>
      <c r="JL15" s="14">
        <f t="shared" si="41"/>
        <v>0</v>
      </c>
      <c r="JM15" s="14">
        <f t="shared" si="41"/>
        <v>0</v>
      </c>
      <c r="JN15" s="14">
        <f t="shared" si="41"/>
        <v>0</v>
      </c>
      <c r="JO15" s="14">
        <f t="shared" si="41"/>
        <v>0</v>
      </c>
      <c r="JP15" s="14">
        <f t="shared" si="41"/>
        <v>0</v>
      </c>
      <c r="JQ15" s="14">
        <f t="shared" si="41"/>
        <v>0</v>
      </c>
      <c r="JR15" s="14">
        <f t="shared" si="41"/>
        <v>0</v>
      </c>
      <c r="JS15" s="14">
        <f t="shared" si="41"/>
        <v>0</v>
      </c>
      <c r="JT15" s="14">
        <f t="shared" si="41"/>
        <v>0</v>
      </c>
      <c r="JU15" s="14">
        <f t="shared" si="41"/>
        <v>0</v>
      </c>
      <c r="JV15" s="14">
        <f t="shared" si="41"/>
        <v>0</v>
      </c>
      <c r="JW15" s="14">
        <f t="shared" si="41"/>
        <v>525</v>
      </c>
      <c r="JX15" s="14">
        <f t="shared" si="41"/>
        <v>0</v>
      </c>
      <c r="JY15" s="14">
        <f t="shared" si="41"/>
        <v>0</v>
      </c>
      <c r="JZ15" s="14">
        <f t="shared" si="41"/>
        <v>0</v>
      </c>
      <c r="KA15" s="14">
        <f t="shared" si="41"/>
        <v>0</v>
      </c>
      <c r="KB15" s="14">
        <f t="shared" si="41"/>
        <v>0</v>
      </c>
      <c r="KC15" s="14">
        <f t="shared" si="41"/>
        <v>0</v>
      </c>
      <c r="KD15" s="14">
        <f t="shared" si="41"/>
        <v>0</v>
      </c>
      <c r="KE15" s="14">
        <f t="shared" si="41"/>
        <v>0</v>
      </c>
      <c r="KF15" s="14">
        <f t="shared" si="41"/>
        <v>0</v>
      </c>
      <c r="KG15" s="14">
        <f t="shared" si="41"/>
        <v>0</v>
      </c>
      <c r="KH15" s="14">
        <f t="shared" si="41"/>
        <v>0</v>
      </c>
      <c r="KI15" s="14">
        <f t="shared" si="41"/>
        <v>1875</v>
      </c>
      <c r="KJ15" s="14">
        <f t="shared" si="41"/>
        <v>0</v>
      </c>
      <c r="KK15" s="14">
        <v>37</v>
      </c>
      <c r="KL15" s="14">
        <f t="shared" si="41"/>
        <v>0</v>
      </c>
      <c r="KM15" s="14">
        <v>4</v>
      </c>
      <c r="KN15" s="14">
        <f t="shared" si="41"/>
        <v>0</v>
      </c>
      <c r="KO15" s="14">
        <f t="shared" si="41"/>
        <v>0</v>
      </c>
      <c r="KP15" s="14">
        <f t="shared" si="41"/>
        <v>0</v>
      </c>
      <c r="KQ15" s="14">
        <f t="shared" si="41"/>
        <v>0</v>
      </c>
      <c r="KR15" s="14">
        <f t="shared" si="41"/>
        <v>0</v>
      </c>
      <c r="KS15" s="14">
        <f t="shared" si="41"/>
        <v>0</v>
      </c>
      <c r="KT15" s="14">
        <f t="shared" si="41"/>
        <v>0</v>
      </c>
      <c r="KU15" s="14">
        <f t="shared" si="41"/>
        <v>75</v>
      </c>
      <c r="KV15" s="14">
        <f t="shared" si="41"/>
        <v>0</v>
      </c>
      <c r="KW15" s="14">
        <f t="shared" si="41"/>
        <v>0</v>
      </c>
      <c r="KX15" s="14">
        <f t="shared" si="41"/>
        <v>0</v>
      </c>
      <c r="KY15" s="14">
        <f t="shared" si="41"/>
        <v>0</v>
      </c>
      <c r="KZ15" s="14">
        <f t="shared" si="41"/>
        <v>0</v>
      </c>
      <c r="LA15" s="14">
        <f t="shared" si="41"/>
        <v>0</v>
      </c>
      <c r="LB15" s="14">
        <v>37</v>
      </c>
      <c r="LC15" s="14">
        <f t="shared" si="41"/>
        <v>0</v>
      </c>
      <c r="LD15" s="14">
        <v>8</v>
      </c>
      <c r="LE15" s="14">
        <f t="shared" si="41"/>
        <v>0</v>
      </c>
      <c r="LF15" s="14">
        <v>112</v>
      </c>
      <c r="LG15" s="14">
        <f t="shared" si="41"/>
        <v>0</v>
      </c>
      <c r="LH15" s="14">
        <f t="shared" si="41"/>
        <v>0</v>
      </c>
      <c r="LI15" s="14">
        <f t="shared" si="41"/>
        <v>75</v>
      </c>
      <c r="LJ15" s="14">
        <f t="shared" si="41"/>
        <v>0</v>
      </c>
      <c r="LK15" s="14">
        <f t="shared" si="41"/>
        <v>0</v>
      </c>
      <c r="LL15" s="14">
        <f t="shared" ref="LL15:MG15" si="42">(LL14/12)*9</f>
        <v>0</v>
      </c>
      <c r="LM15" s="14">
        <f t="shared" si="42"/>
        <v>0</v>
      </c>
      <c r="LN15" s="14">
        <f t="shared" si="42"/>
        <v>0</v>
      </c>
      <c r="LO15" s="14">
        <v>38</v>
      </c>
      <c r="LP15" s="14">
        <f t="shared" si="42"/>
        <v>0</v>
      </c>
      <c r="LQ15" s="14">
        <f t="shared" si="42"/>
        <v>0</v>
      </c>
      <c r="LR15" s="14">
        <f t="shared" si="42"/>
        <v>0</v>
      </c>
      <c r="LS15" s="14">
        <f t="shared" si="42"/>
        <v>0</v>
      </c>
      <c r="LT15" s="14">
        <f t="shared" si="42"/>
        <v>0</v>
      </c>
      <c r="LU15" s="14">
        <v>38</v>
      </c>
      <c r="LV15" s="14">
        <f t="shared" si="42"/>
        <v>0</v>
      </c>
      <c r="LW15" s="14">
        <f t="shared" si="42"/>
        <v>0</v>
      </c>
      <c r="LX15" s="14">
        <f t="shared" si="42"/>
        <v>0</v>
      </c>
      <c r="LY15" s="14">
        <f t="shared" si="42"/>
        <v>0</v>
      </c>
      <c r="LZ15" s="14">
        <v>7</v>
      </c>
      <c r="MA15" s="14">
        <f t="shared" si="42"/>
        <v>0</v>
      </c>
      <c r="MB15" s="14">
        <f t="shared" si="42"/>
        <v>0</v>
      </c>
      <c r="MC15" s="14">
        <f t="shared" si="42"/>
        <v>0</v>
      </c>
      <c r="MD15" s="14">
        <f t="shared" si="42"/>
        <v>0</v>
      </c>
      <c r="ME15" s="14">
        <f t="shared" si="42"/>
        <v>0</v>
      </c>
      <c r="MF15" s="14">
        <f t="shared" si="42"/>
        <v>0</v>
      </c>
      <c r="MG15" s="14">
        <f t="shared" si="42"/>
        <v>0</v>
      </c>
      <c r="MH15" s="14">
        <f t="shared" si="6"/>
        <v>2906</v>
      </c>
      <c r="MJ15" s="21">
        <f>MO15-MH15</f>
        <v>0</v>
      </c>
      <c r="ML15" s="22">
        <v>7</v>
      </c>
      <c r="MM15" s="22" t="s">
        <v>400</v>
      </c>
      <c r="MN15" s="22" t="s">
        <v>350</v>
      </c>
      <c r="MO15" s="22">
        <v>2906</v>
      </c>
      <c r="MP15" s="22">
        <v>9.6999999999999993</v>
      </c>
      <c r="MQ15" s="22">
        <v>10.476000000000001</v>
      </c>
      <c r="MR15" s="22">
        <v>28188.2</v>
      </c>
      <c r="MS15" s="22">
        <v>30443.26</v>
      </c>
      <c r="MT15" s="22" t="s">
        <v>396</v>
      </c>
      <c r="MU15" s="22" t="s">
        <v>397</v>
      </c>
      <c r="MV15" s="22"/>
    </row>
    <row r="16" spans="1:360" s="5" customFormat="1" ht="24.95" customHeight="1" x14ac:dyDescent="0.25">
      <c r="A16" s="24">
        <v>7.7</v>
      </c>
      <c r="B16" s="4" t="s">
        <v>351</v>
      </c>
      <c r="C16" s="10">
        <v>100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>
        <v>0</v>
      </c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>
        <v>0</v>
      </c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>
        <v>0</v>
      </c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>
        <v>850</v>
      </c>
      <c r="JX16" s="10"/>
      <c r="JY16" s="10"/>
      <c r="JZ16" s="10"/>
      <c r="KA16" s="10">
        <v>0</v>
      </c>
      <c r="KB16" s="10"/>
      <c r="KC16" s="10"/>
      <c r="KD16" s="10"/>
      <c r="KE16" s="10"/>
      <c r="KF16" s="10"/>
      <c r="KG16" s="10"/>
      <c r="KH16" s="10"/>
      <c r="KI16" s="10">
        <v>2000</v>
      </c>
      <c r="KJ16" s="10"/>
      <c r="KK16" s="10">
        <v>50</v>
      </c>
      <c r="KL16" s="10"/>
      <c r="KM16" s="10">
        <v>5</v>
      </c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>
        <v>10</v>
      </c>
      <c r="LE16" s="10">
        <v>0</v>
      </c>
      <c r="LF16" s="10"/>
      <c r="LG16" s="10"/>
      <c r="LH16" s="10"/>
      <c r="LI16" s="10">
        <v>100</v>
      </c>
      <c r="LJ16" s="10"/>
      <c r="LK16" s="10"/>
      <c r="LL16" s="10"/>
      <c r="LM16" s="10"/>
      <c r="LN16" s="10"/>
      <c r="LO16" s="10">
        <v>50</v>
      </c>
      <c r="LP16" s="10"/>
      <c r="LQ16" s="10"/>
      <c r="LR16" s="10">
        <v>100</v>
      </c>
      <c r="LS16" s="10"/>
      <c r="LT16" s="10"/>
      <c r="LU16" s="10"/>
      <c r="LV16" s="10">
        <v>0</v>
      </c>
      <c r="LW16" s="10"/>
      <c r="LX16" s="10"/>
      <c r="LY16" s="10">
        <v>10</v>
      </c>
      <c r="LZ16" s="10">
        <v>10</v>
      </c>
      <c r="MA16" s="10"/>
      <c r="MB16" s="10"/>
      <c r="MC16" s="10"/>
      <c r="MD16" s="10"/>
      <c r="ME16" s="10"/>
      <c r="MF16" s="10"/>
      <c r="MG16" s="10"/>
      <c r="MH16" s="10">
        <f t="shared" si="6"/>
        <v>3285</v>
      </c>
      <c r="ML16" s="17"/>
      <c r="MM16" s="17"/>
      <c r="MN16" s="17"/>
      <c r="MO16" s="17"/>
      <c r="MP16" s="17"/>
      <c r="MQ16" s="17"/>
      <c r="MR16" s="18"/>
      <c r="MS16" s="18"/>
      <c r="MT16" s="17"/>
      <c r="MU16" s="17"/>
      <c r="MV16" s="19"/>
    </row>
    <row r="17" spans="1:360" s="21" customFormat="1" ht="24.95" customHeight="1" x14ac:dyDescent="0.25">
      <c r="A17" s="25">
        <v>8.1999999999999993</v>
      </c>
      <c r="B17" s="20" t="s">
        <v>351</v>
      </c>
      <c r="C17" s="14">
        <f>(C16/12)*9</f>
        <v>75</v>
      </c>
      <c r="D17" s="14">
        <f t="shared" ref="D17:BO17" si="43">(D16/12)*9</f>
        <v>0</v>
      </c>
      <c r="E17" s="14">
        <f t="shared" si="43"/>
        <v>0</v>
      </c>
      <c r="F17" s="14">
        <f t="shared" si="43"/>
        <v>0</v>
      </c>
      <c r="G17" s="14">
        <f t="shared" si="43"/>
        <v>0</v>
      </c>
      <c r="H17" s="14">
        <f t="shared" si="43"/>
        <v>0</v>
      </c>
      <c r="I17" s="14">
        <f t="shared" si="43"/>
        <v>0</v>
      </c>
      <c r="J17" s="14">
        <f t="shared" si="43"/>
        <v>0</v>
      </c>
      <c r="K17" s="14">
        <f t="shared" si="43"/>
        <v>0</v>
      </c>
      <c r="L17" s="14">
        <f t="shared" si="43"/>
        <v>0</v>
      </c>
      <c r="M17" s="14">
        <f t="shared" si="43"/>
        <v>0</v>
      </c>
      <c r="N17" s="14">
        <f t="shared" si="43"/>
        <v>0</v>
      </c>
      <c r="O17" s="14">
        <f t="shared" si="43"/>
        <v>0</v>
      </c>
      <c r="P17" s="14">
        <f t="shared" si="43"/>
        <v>0</v>
      </c>
      <c r="Q17" s="14">
        <f t="shared" si="43"/>
        <v>0</v>
      </c>
      <c r="R17" s="14">
        <f t="shared" si="43"/>
        <v>0</v>
      </c>
      <c r="S17" s="14">
        <f t="shared" si="43"/>
        <v>0</v>
      </c>
      <c r="T17" s="14">
        <f t="shared" si="43"/>
        <v>0</v>
      </c>
      <c r="U17" s="14">
        <f t="shared" si="43"/>
        <v>0</v>
      </c>
      <c r="V17" s="14">
        <f t="shared" si="43"/>
        <v>0</v>
      </c>
      <c r="W17" s="14">
        <f t="shared" si="43"/>
        <v>0</v>
      </c>
      <c r="X17" s="14">
        <f t="shared" si="43"/>
        <v>0</v>
      </c>
      <c r="Y17" s="14">
        <f t="shared" si="43"/>
        <v>0</v>
      </c>
      <c r="Z17" s="14">
        <f t="shared" si="43"/>
        <v>0</v>
      </c>
      <c r="AA17" s="14">
        <f t="shared" si="43"/>
        <v>0</v>
      </c>
      <c r="AB17" s="14">
        <f t="shared" si="43"/>
        <v>0</v>
      </c>
      <c r="AC17" s="14">
        <f t="shared" si="43"/>
        <v>0</v>
      </c>
      <c r="AD17" s="14">
        <f t="shared" si="43"/>
        <v>0</v>
      </c>
      <c r="AE17" s="14">
        <f t="shared" si="43"/>
        <v>0</v>
      </c>
      <c r="AF17" s="14">
        <f t="shared" si="43"/>
        <v>0</v>
      </c>
      <c r="AG17" s="14">
        <f t="shared" si="43"/>
        <v>0</v>
      </c>
      <c r="AH17" s="14">
        <f t="shared" si="43"/>
        <v>0</v>
      </c>
      <c r="AI17" s="14">
        <f t="shared" si="43"/>
        <v>0</v>
      </c>
      <c r="AJ17" s="14">
        <f t="shared" si="43"/>
        <v>0</v>
      </c>
      <c r="AK17" s="14">
        <f t="shared" si="43"/>
        <v>0</v>
      </c>
      <c r="AL17" s="14">
        <f t="shared" si="43"/>
        <v>0</v>
      </c>
      <c r="AM17" s="14">
        <f t="shared" si="43"/>
        <v>0</v>
      </c>
      <c r="AN17" s="14">
        <f t="shared" si="43"/>
        <v>0</v>
      </c>
      <c r="AO17" s="14">
        <f t="shared" si="43"/>
        <v>0</v>
      </c>
      <c r="AP17" s="14">
        <f t="shared" si="43"/>
        <v>0</v>
      </c>
      <c r="AQ17" s="14">
        <f t="shared" si="43"/>
        <v>0</v>
      </c>
      <c r="AR17" s="14">
        <f t="shared" si="43"/>
        <v>0</v>
      </c>
      <c r="AS17" s="14">
        <f t="shared" si="43"/>
        <v>0</v>
      </c>
      <c r="AT17" s="14">
        <f t="shared" si="43"/>
        <v>0</v>
      </c>
      <c r="AU17" s="14">
        <f t="shared" si="43"/>
        <v>0</v>
      </c>
      <c r="AV17" s="14">
        <f t="shared" si="43"/>
        <v>0</v>
      </c>
      <c r="AW17" s="14">
        <f t="shared" si="43"/>
        <v>0</v>
      </c>
      <c r="AX17" s="14">
        <f t="shared" si="43"/>
        <v>0</v>
      </c>
      <c r="AY17" s="14">
        <f t="shared" si="43"/>
        <v>0</v>
      </c>
      <c r="AZ17" s="14">
        <f t="shared" si="43"/>
        <v>0</v>
      </c>
      <c r="BA17" s="14">
        <f t="shared" si="43"/>
        <v>0</v>
      </c>
      <c r="BB17" s="14">
        <f t="shared" si="43"/>
        <v>0</v>
      </c>
      <c r="BC17" s="14">
        <f t="shared" si="43"/>
        <v>0</v>
      </c>
      <c r="BD17" s="14">
        <f t="shared" si="43"/>
        <v>0</v>
      </c>
      <c r="BE17" s="14">
        <f t="shared" si="43"/>
        <v>0</v>
      </c>
      <c r="BF17" s="14">
        <f t="shared" si="43"/>
        <v>0</v>
      </c>
      <c r="BG17" s="14">
        <f t="shared" si="43"/>
        <v>0</v>
      </c>
      <c r="BH17" s="14">
        <f t="shared" si="43"/>
        <v>0</v>
      </c>
      <c r="BI17" s="14">
        <f t="shared" si="43"/>
        <v>0</v>
      </c>
      <c r="BJ17" s="14">
        <f t="shared" si="43"/>
        <v>0</v>
      </c>
      <c r="BK17" s="14">
        <f t="shared" si="43"/>
        <v>0</v>
      </c>
      <c r="BL17" s="14">
        <f t="shared" si="43"/>
        <v>0</v>
      </c>
      <c r="BM17" s="14">
        <f t="shared" si="43"/>
        <v>0</v>
      </c>
      <c r="BN17" s="14">
        <f t="shared" si="43"/>
        <v>0</v>
      </c>
      <c r="BO17" s="14">
        <f t="shared" si="43"/>
        <v>0</v>
      </c>
      <c r="BP17" s="14">
        <f t="shared" ref="BP17:EA17" si="44">(BP16/12)*9</f>
        <v>0</v>
      </c>
      <c r="BQ17" s="14">
        <f t="shared" si="44"/>
        <v>0</v>
      </c>
      <c r="BR17" s="14">
        <f t="shared" si="44"/>
        <v>0</v>
      </c>
      <c r="BS17" s="14">
        <f t="shared" si="44"/>
        <v>0</v>
      </c>
      <c r="BT17" s="14">
        <f t="shared" si="44"/>
        <v>0</v>
      </c>
      <c r="BU17" s="14">
        <f t="shared" si="44"/>
        <v>0</v>
      </c>
      <c r="BV17" s="14">
        <f t="shared" si="44"/>
        <v>0</v>
      </c>
      <c r="BW17" s="14">
        <f t="shared" si="44"/>
        <v>0</v>
      </c>
      <c r="BX17" s="14">
        <f t="shared" si="44"/>
        <v>0</v>
      </c>
      <c r="BY17" s="14">
        <f t="shared" si="44"/>
        <v>0</v>
      </c>
      <c r="BZ17" s="14">
        <f t="shared" si="44"/>
        <v>0</v>
      </c>
      <c r="CA17" s="14">
        <f t="shared" si="44"/>
        <v>0</v>
      </c>
      <c r="CB17" s="14">
        <f t="shared" si="44"/>
        <v>0</v>
      </c>
      <c r="CC17" s="14">
        <f t="shared" si="44"/>
        <v>0</v>
      </c>
      <c r="CD17" s="14">
        <f t="shared" si="44"/>
        <v>0</v>
      </c>
      <c r="CE17" s="14">
        <f t="shared" si="44"/>
        <v>0</v>
      </c>
      <c r="CF17" s="14">
        <f t="shared" si="44"/>
        <v>0</v>
      </c>
      <c r="CG17" s="14">
        <f t="shared" si="44"/>
        <v>0</v>
      </c>
      <c r="CH17" s="14">
        <f t="shared" si="44"/>
        <v>0</v>
      </c>
      <c r="CI17" s="14">
        <f t="shared" si="44"/>
        <v>0</v>
      </c>
      <c r="CJ17" s="14">
        <f t="shared" si="44"/>
        <v>0</v>
      </c>
      <c r="CK17" s="14">
        <f t="shared" si="44"/>
        <v>0</v>
      </c>
      <c r="CL17" s="14">
        <f t="shared" si="44"/>
        <v>0</v>
      </c>
      <c r="CM17" s="14">
        <f t="shared" si="44"/>
        <v>0</v>
      </c>
      <c r="CN17" s="14">
        <f t="shared" si="44"/>
        <v>0</v>
      </c>
      <c r="CO17" s="14">
        <f t="shared" si="44"/>
        <v>0</v>
      </c>
      <c r="CP17" s="14">
        <f t="shared" si="44"/>
        <v>0</v>
      </c>
      <c r="CQ17" s="14">
        <f t="shared" si="44"/>
        <v>0</v>
      </c>
      <c r="CR17" s="14">
        <f t="shared" si="44"/>
        <v>0</v>
      </c>
      <c r="CS17" s="14">
        <f t="shared" si="44"/>
        <v>0</v>
      </c>
      <c r="CT17" s="14">
        <f t="shared" si="44"/>
        <v>0</v>
      </c>
      <c r="CU17" s="14">
        <f t="shared" si="44"/>
        <v>0</v>
      </c>
      <c r="CV17" s="14">
        <f t="shared" si="44"/>
        <v>0</v>
      </c>
      <c r="CW17" s="14">
        <f t="shared" si="44"/>
        <v>0</v>
      </c>
      <c r="CX17" s="14">
        <f t="shared" si="44"/>
        <v>0</v>
      </c>
      <c r="CY17" s="14">
        <f t="shared" si="44"/>
        <v>0</v>
      </c>
      <c r="CZ17" s="14">
        <f t="shared" si="44"/>
        <v>0</v>
      </c>
      <c r="DA17" s="14">
        <f t="shared" si="44"/>
        <v>0</v>
      </c>
      <c r="DB17" s="14">
        <f t="shared" si="44"/>
        <v>0</v>
      </c>
      <c r="DC17" s="14">
        <f t="shared" si="44"/>
        <v>0</v>
      </c>
      <c r="DD17" s="14">
        <f t="shared" si="44"/>
        <v>0</v>
      </c>
      <c r="DE17" s="14">
        <f t="shared" si="44"/>
        <v>0</v>
      </c>
      <c r="DF17" s="14">
        <f t="shared" si="44"/>
        <v>0</v>
      </c>
      <c r="DG17" s="14">
        <f t="shared" si="44"/>
        <v>0</v>
      </c>
      <c r="DH17" s="14">
        <f t="shared" si="44"/>
        <v>0</v>
      </c>
      <c r="DI17" s="14">
        <f t="shared" si="44"/>
        <v>0</v>
      </c>
      <c r="DJ17" s="14">
        <f t="shared" si="44"/>
        <v>0</v>
      </c>
      <c r="DK17" s="14">
        <f t="shared" si="44"/>
        <v>0</v>
      </c>
      <c r="DL17" s="14">
        <f t="shared" si="44"/>
        <v>0</v>
      </c>
      <c r="DM17" s="14">
        <f t="shared" si="44"/>
        <v>0</v>
      </c>
      <c r="DN17" s="14">
        <f t="shared" si="44"/>
        <v>0</v>
      </c>
      <c r="DO17" s="14">
        <f t="shared" si="44"/>
        <v>0</v>
      </c>
      <c r="DP17" s="14">
        <f t="shared" si="44"/>
        <v>0</v>
      </c>
      <c r="DQ17" s="14">
        <f t="shared" si="44"/>
        <v>0</v>
      </c>
      <c r="DR17" s="14">
        <f t="shared" si="44"/>
        <v>0</v>
      </c>
      <c r="DS17" s="14">
        <f t="shared" si="44"/>
        <v>0</v>
      </c>
      <c r="DT17" s="14">
        <f t="shared" si="44"/>
        <v>0</v>
      </c>
      <c r="DU17" s="14">
        <f t="shared" si="44"/>
        <v>0</v>
      </c>
      <c r="DV17" s="14">
        <f t="shared" si="44"/>
        <v>0</v>
      </c>
      <c r="DW17" s="14">
        <f t="shared" si="44"/>
        <v>0</v>
      </c>
      <c r="DX17" s="14">
        <f t="shared" si="44"/>
        <v>0</v>
      </c>
      <c r="DY17" s="14">
        <f t="shared" si="44"/>
        <v>0</v>
      </c>
      <c r="DZ17" s="14">
        <f t="shared" si="44"/>
        <v>0</v>
      </c>
      <c r="EA17" s="14">
        <f t="shared" si="44"/>
        <v>0</v>
      </c>
      <c r="EB17" s="14">
        <f t="shared" ref="EB17:GM17" si="45">(EB16/12)*9</f>
        <v>0</v>
      </c>
      <c r="EC17" s="14">
        <f t="shared" si="45"/>
        <v>0</v>
      </c>
      <c r="ED17" s="14">
        <f t="shared" si="45"/>
        <v>0</v>
      </c>
      <c r="EE17" s="14">
        <f t="shared" si="45"/>
        <v>0</v>
      </c>
      <c r="EF17" s="14">
        <f t="shared" si="45"/>
        <v>0</v>
      </c>
      <c r="EG17" s="14">
        <f t="shared" si="45"/>
        <v>0</v>
      </c>
      <c r="EH17" s="14">
        <f t="shared" si="45"/>
        <v>0</v>
      </c>
      <c r="EI17" s="14">
        <f t="shared" si="45"/>
        <v>0</v>
      </c>
      <c r="EJ17" s="14">
        <f t="shared" si="45"/>
        <v>0</v>
      </c>
      <c r="EK17" s="14">
        <f t="shared" si="45"/>
        <v>0</v>
      </c>
      <c r="EL17" s="14">
        <f t="shared" si="45"/>
        <v>0</v>
      </c>
      <c r="EM17" s="14">
        <f t="shared" si="45"/>
        <v>0</v>
      </c>
      <c r="EN17" s="14">
        <f t="shared" si="45"/>
        <v>0</v>
      </c>
      <c r="EO17" s="14">
        <f t="shared" si="45"/>
        <v>0</v>
      </c>
      <c r="EP17" s="14">
        <f t="shared" si="45"/>
        <v>0</v>
      </c>
      <c r="EQ17" s="14">
        <f t="shared" si="45"/>
        <v>0</v>
      </c>
      <c r="ER17" s="14">
        <f t="shared" si="45"/>
        <v>0</v>
      </c>
      <c r="ES17" s="14">
        <f t="shared" si="45"/>
        <v>0</v>
      </c>
      <c r="ET17" s="14">
        <f t="shared" si="45"/>
        <v>0</v>
      </c>
      <c r="EU17" s="14">
        <f t="shared" si="45"/>
        <v>0</v>
      </c>
      <c r="EV17" s="14">
        <f t="shared" si="45"/>
        <v>0</v>
      </c>
      <c r="EW17" s="14">
        <f t="shared" si="45"/>
        <v>0</v>
      </c>
      <c r="EX17" s="14">
        <f t="shared" si="45"/>
        <v>0</v>
      </c>
      <c r="EY17" s="14">
        <f t="shared" si="45"/>
        <v>0</v>
      </c>
      <c r="EZ17" s="14">
        <f t="shared" si="45"/>
        <v>0</v>
      </c>
      <c r="FA17" s="14">
        <f t="shared" si="45"/>
        <v>0</v>
      </c>
      <c r="FB17" s="14">
        <f t="shared" si="45"/>
        <v>0</v>
      </c>
      <c r="FC17" s="14">
        <f t="shared" si="45"/>
        <v>0</v>
      </c>
      <c r="FD17" s="14">
        <f t="shared" si="45"/>
        <v>0</v>
      </c>
      <c r="FE17" s="14">
        <f t="shared" si="45"/>
        <v>0</v>
      </c>
      <c r="FF17" s="14">
        <f t="shared" si="45"/>
        <v>0</v>
      </c>
      <c r="FG17" s="14">
        <f t="shared" si="45"/>
        <v>0</v>
      </c>
      <c r="FH17" s="14">
        <f t="shared" si="45"/>
        <v>0</v>
      </c>
      <c r="FI17" s="14">
        <f t="shared" si="45"/>
        <v>0</v>
      </c>
      <c r="FJ17" s="14">
        <f t="shared" si="45"/>
        <v>0</v>
      </c>
      <c r="FK17" s="14">
        <f t="shared" si="45"/>
        <v>0</v>
      </c>
      <c r="FL17" s="14">
        <f t="shared" si="45"/>
        <v>0</v>
      </c>
      <c r="FM17" s="14">
        <f t="shared" si="45"/>
        <v>0</v>
      </c>
      <c r="FN17" s="14">
        <f t="shared" si="45"/>
        <v>0</v>
      </c>
      <c r="FO17" s="14">
        <f t="shared" si="45"/>
        <v>0</v>
      </c>
      <c r="FP17" s="14">
        <f t="shared" si="45"/>
        <v>0</v>
      </c>
      <c r="FQ17" s="14">
        <f t="shared" si="45"/>
        <v>0</v>
      </c>
      <c r="FR17" s="14">
        <f t="shared" si="45"/>
        <v>0</v>
      </c>
      <c r="FS17" s="14">
        <f t="shared" si="45"/>
        <v>0</v>
      </c>
      <c r="FT17" s="14">
        <f t="shared" si="45"/>
        <v>0</v>
      </c>
      <c r="FU17" s="14">
        <f t="shared" si="45"/>
        <v>0</v>
      </c>
      <c r="FV17" s="14">
        <f t="shared" si="45"/>
        <v>0</v>
      </c>
      <c r="FW17" s="14">
        <f t="shared" si="45"/>
        <v>0</v>
      </c>
      <c r="FX17" s="14">
        <f t="shared" si="45"/>
        <v>0</v>
      </c>
      <c r="FY17" s="14">
        <f t="shared" si="45"/>
        <v>0</v>
      </c>
      <c r="FZ17" s="14">
        <f t="shared" si="45"/>
        <v>0</v>
      </c>
      <c r="GA17" s="14">
        <f t="shared" si="45"/>
        <v>0</v>
      </c>
      <c r="GB17" s="14">
        <f t="shared" si="45"/>
        <v>0</v>
      </c>
      <c r="GC17" s="14">
        <f t="shared" si="45"/>
        <v>0</v>
      </c>
      <c r="GD17" s="14">
        <f t="shared" si="45"/>
        <v>0</v>
      </c>
      <c r="GE17" s="14">
        <f t="shared" si="45"/>
        <v>0</v>
      </c>
      <c r="GF17" s="14">
        <f t="shared" si="45"/>
        <v>0</v>
      </c>
      <c r="GG17" s="14">
        <f t="shared" si="45"/>
        <v>0</v>
      </c>
      <c r="GH17" s="14">
        <f t="shared" si="45"/>
        <v>0</v>
      </c>
      <c r="GI17" s="14">
        <f t="shared" si="45"/>
        <v>0</v>
      </c>
      <c r="GJ17" s="14">
        <f t="shared" si="45"/>
        <v>0</v>
      </c>
      <c r="GK17" s="14">
        <f t="shared" si="45"/>
        <v>0</v>
      </c>
      <c r="GL17" s="14">
        <f t="shared" si="45"/>
        <v>0</v>
      </c>
      <c r="GM17" s="14">
        <f t="shared" si="45"/>
        <v>0</v>
      </c>
      <c r="GN17" s="14">
        <f t="shared" ref="GN17:IY17" si="46">(GN16/12)*9</f>
        <v>0</v>
      </c>
      <c r="GO17" s="14">
        <f t="shared" si="46"/>
        <v>0</v>
      </c>
      <c r="GP17" s="14">
        <f t="shared" si="46"/>
        <v>0</v>
      </c>
      <c r="GQ17" s="14">
        <f t="shared" si="46"/>
        <v>0</v>
      </c>
      <c r="GR17" s="14">
        <f t="shared" si="46"/>
        <v>0</v>
      </c>
      <c r="GS17" s="14">
        <f t="shared" si="46"/>
        <v>0</v>
      </c>
      <c r="GT17" s="14">
        <f t="shared" si="46"/>
        <v>0</v>
      </c>
      <c r="GU17" s="14">
        <f t="shared" si="46"/>
        <v>0</v>
      </c>
      <c r="GV17" s="14">
        <f t="shared" si="46"/>
        <v>0</v>
      </c>
      <c r="GW17" s="14">
        <f t="shared" si="46"/>
        <v>0</v>
      </c>
      <c r="GX17" s="14">
        <f t="shared" si="46"/>
        <v>0</v>
      </c>
      <c r="GY17" s="14">
        <f t="shared" si="46"/>
        <v>0</v>
      </c>
      <c r="GZ17" s="14">
        <f t="shared" si="46"/>
        <v>0</v>
      </c>
      <c r="HA17" s="14">
        <f t="shared" si="46"/>
        <v>0</v>
      </c>
      <c r="HB17" s="14">
        <f t="shared" si="46"/>
        <v>0</v>
      </c>
      <c r="HC17" s="14">
        <f t="shared" si="46"/>
        <v>0</v>
      </c>
      <c r="HD17" s="14">
        <f t="shared" si="46"/>
        <v>0</v>
      </c>
      <c r="HE17" s="14">
        <f t="shared" si="46"/>
        <v>0</v>
      </c>
      <c r="HF17" s="14">
        <f t="shared" si="46"/>
        <v>0</v>
      </c>
      <c r="HG17" s="14">
        <f t="shared" si="46"/>
        <v>0</v>
      </c>
      <c r="HH17" s="14">
        <f t="shared" si="46"/>
        <v>0</v>
      </c>
      <c r="HI17" s="14">
        <f t="shared" si="46"/>
        <v>0</v>
      </c>
      <c r="HJ17" s="14">
        <f t="shared" si="46"/>
        <v>0</v>
      </c>
      <c r="HK17" s="14">
        <f t="shared" si="46"/>
        <v>0</v>
      </c>
      <c r="HL17" s="14">
        <f t="shared" si="46"/>
        <v>0</v>
      </c>
      <c r="HM17" s="14">
        <f t="shared" si="46"/>
        <v>0</v>
      </c>
      <c r="HN17" s="14">
        <f t="shared" si="46"/>
        <v>0</v>
      </c>
      <c r="HO17" s="14">
        <f t="shared" si="46"/>
        <v>0</v>
      </c>
      <c r="HP17" s="14">
        <f t="shared" si="46"/>
        <v>0</v>
      </c>
      <c r="HQ17" s="14">
        <f t="shared" si="46"/>
        <v>0</v>
      </c>
      <c r="HR17" s="14">
        <f t="shared" si="46"/>
        <v>0</v>
      </c>
      <c r="HS17" s="14">
        <f t="shared" si="46"/>
        <v>0</v>
      </c>
      <c r="HT17" s="14">
        <f t="shared" si="46"/>
        <v>0</v>
      </c>
      <c r="HU17" s="14">
        <f t="shared" si="46"/>
        <v>0</v>
      </c>
      <c r="HV17" s="14">
        <f t="shared" si="46"/>
        <v>0</v>
      </c>
      <c r="HW17" s="14">
        <f t="shared" si="46"/>
        <v>0</v>
      </c>
      <c r="HX17" s="14">
        <f t="shared" si="46"/>
        <v>0</v>
      </c>
      <c r="HY17" s="14">
        <f t="shared" si="46"/>
        <v>0</v>
      </c>
      <c r="HZ17" s="14">
        <f t="shared" si="46"/>
        <v>0</v>
      </c>
      <c r="IA17" s="14">
        <f t="shared" si="46"/>
        <v>0</v>
      </c>
      <c r="IB17" s="14">
        <f t="shared" si="46"/>
        <v>0</v>
      </c>
      <c r="IC17" s="14">
        <f t="shared" si="46"/>
        <v>0</v>
      </c>
      <c r="ID17" s="14">
        <f t="shared" si="46"/>
        <v>0</v>
      </c>
      <c r="IE17" s="14">
        <f t="shared" si="46"/>
        <v>0</v>
      </c>
      <c r="IF17" s="14">
        <f t="shared" si="46"/>
        <v>0</v>
      </c>
      <c r="IG17" s="14">
        <f t="shared" si="46"/>
        <v>0</v>
      </c>
      <c r="IH17" s="14">
        <f t="shared" si="46"/>
        <v>0</v>
      </c>
      <c r="II17" s="14">
        <f t="shared" si="46"/>
        <v>0</v>
      </c>
      <c r="IJ17" s="14">
        <f t="shared" si="46"/>
        <v>0</v>
      </c>
      <c r="IK17" s="14">
        <f t="shared" si="46"/>
        <v>0</v>
      </c>
      <c r="IL17" s="14">
        <f t="shared" si="46"/>
        <v>0</v>
      </c>
      <c r="IM17" s="14">
        <f t="shared" si="46"/>
        <v>0</v>
      </c>
      <c r="IN17" s="14">
        <f t="shared" si="46"/>
        <v>0</v>
      </c>
      <c r="IO17" s="14">
        <f t="shared" si="46"/>
        <v>0</v>
      </c>
      <c r="IP17" s="14">
        <f t="shared" si="46"/>
        <v>0</v>
      </c>
      <c r="IQ17" s="14">
        <f t="shared" si="46"/>
        <v>0</v>
      </c>
      <c r="IR17" s="14">
        <f t="shared" si="46"/>
        <v>0</v>
      </c>
      <c r="IS17" s="14">
        <f t="shared" si="46"/>
        <v>0</v>
      </c>
      <c r="IT17" s="14">
        <f t="shared" si="46"/>
        <v>0</v>
      </c>
      <c r="IU17" s="14">
        <f t="shared" si="46"/>
        <v>0</v>
      </c>
      <c r="IV17" s="14">
        <f t="shared" si="46"/>
        <v>0</v>
      </c>
      <c r="IW17" s="14">
        <f t="shared" si="46"/>
        <v>0</v>
      </c>
      <c r="IX17" s="14">
        <f t="shared" si="46"/>
        <v>0</v>
      </c>
      <c r="IY17" s="14">
        <f t="shared" si="46"/>
        <v>0</v>
      </c>
      <c r="IZ17" s="14">
        <f t="shared" ref="IZ17:LK17" si="47">(IZ16/12)*9</f>
        <v>0</v>
      </c>
      <c r="JA17" s="14">
        <f t="shared" si="47"/>
        <v>0</v>
      </c>
      <c r="JB17" s="14">
        <f t="shared" si="47"/>
        <v>0</v>
      </c>
      <c r="JC17" s="14">
        <f t="shared" si="47"/>
        <v>0</v>
      </c>
      <c r="JD17" s="14">
        <f t="shared" si="47"/>
        <v>0</v>
      </c>
      <c r="JE17" s="14">
        <f t="shared" si="47"/>
        <v>0</v>
      </c>
      <c r="JF17" s="14">
        <f t="shared" si="47"/>
        <v>0</v>
      </c>
      <c r="JG17" s="14">
        <f t="shared" si="47"/>
        <v>0</v>
      </c>
      <c r="JH17" s="14">
        <f t="shared" si="47"/>
        <v>0</v>
      </c>
      <c r="JI17" s="14">
        <f t="shared" si="47"/>
        <v>0</v>
      </c>
      <c r="JJ17" s="14">
        <f t="shared" si="47"/>
        <v>0</v>
      </c>
      <c r="JK17" s="14">
        <f t="shared" si="47"/>
        <v>0</v>
      </c>
      <c r="JL17" s="14">
        <f t="shared" si="47"/>
        <v>0</v>
      </c>
      <c r="JM17" s="14">
        <f t="shared" si="47"/>
        <v>0</v>
      </c>
      <c r="JN17" s="14">
        <f t="shared" si="47"/>
        <v>0</v>
      </c>
      <c r="JO17" s="14">
        <f t="shared" si="47"/>
        <v>0</v>
      </c>
      <c r="JP17" s="14">
        <f t="shared" si="47"/>
        <v>0</v>
      </c>
      <c r="JQ17" s="14">
        <f t="shared" si="47"/>
        <v>0</v>
      </c>
      <c r="JR17" s="14">
        <f t="shared" si="47"/>
        <v>0</v>
      </c>
      <c r="JS17" s="14">
        <f t="shared" si="47"/>
        <v>0</v>
      </c>
      <c r="JT17" s="14">
        <f t="shared" si="47"/>
        <v>0</v>
      </c>
      <c r="JU17" s="14">
        <f t="shared" si="47"/>
        <v>0</v>
      </c>
      <c r="JV17" s="14">
        <f t="shared" si="47"/>
        <v>0</v>
      </c>
      <c r="JW17" s="14">
        <v>637</v>
      </c>
      <c r="JX17" s="14">
        <f t="shared" si="47"/>
        <v>0</v>
      </c>
      <c r="JY17" s="14">
        <f t="shared" si="47"/>
        <v>0</v>
      </c>
      <c r="JZ17" s="14">
        <f t="shared" si="47"/>
        <v>0</v>
      </c>
      <c r="KA17" s="14">
        <f t="shared" si="47"/>
        <v>0</v>
      </c>
      <c r="KB17" s="14">
        <f t="shared" si="47"/>
        <v>0</v>
      </c>
      <c r="KC17" s="14">
        <f t="shared" si="47"/>
        <v>0</v>
      </c>
      <c r="KD17" s="14">
        <f t="shared" si="47"/>
        <v>0</v>
      </c>
      <c r="KE17" s="14">
        <f t="shared" si="47"/>
        <v>0</v>
      </c>
      <c r="KF17" s="14">
        <f t="shared" si="47"/>
        <v>0</v>
      </c>
      <c r="KG17" s="14">
        <f t="shared" si="47"/>
        <v>0</v>
      </c>
      <c r="KH17" s="14">
        <f t="shared" si="47"/>
        <v>0</v>
      </c>
      <c r="KI17" s="14">
        <f t="shared" si="47"/>
        <v>1500</v>
      </c>
      <c r="KJ17" s="14">
        <f t="shared" si="47"/>
        <v>0</v>
      </c>
      <c r="KK17" s="14">
        <v>37</v>
      </c>
      <c r="KL17" s="14">
        <f t="shared" si="47"/>
        <v>0</v>
      </c>
      <c r="KM17" s="14">
        <v>4</v>
      </c>
      <c r="KN17" s="14">
        <f t="shared" si="47"/>
        <v>0</v>
      </c>
      <c r="KO17" s="14">
        <f t="shared" si="47"/>
        <v>0</v>
      </c>
      <c r="KP17" s="14">
        <f t="shared" si="47"/>
        <v>0</v>
      </c>
      <c r="KQ17" s="14">
        <f t="shared" si="47"/>
        <v>0</v>
      </c>
      <c r="KR17" s="14">
        <f t="shared" si="47"/>
        <v>0</v>
      </c>
      <c r="KS17" s="14">
        <f t="shared" si="47"/>
        <v>0</v>
      </c>
      <c r="KT17" s="14">
        <f t="shared" si="47"/>
        <v>0</v>
      </c>
      <c r="KU17" s="14">
        <f t="shared" si="47"/>
        <v>0</v>
      </c>
      <c r="KV17" s="14">
        <f t="shared" si="47"/>
        <v>0</v>
      </c>
      <c r="KW17" s="14">
        <f t="shared" si="47"/>
        <v>0</v>
      </c>
      <c r="KX17" s="14">
        <f t="shared" si="47"/>
        <v>0</v>
      </c>
      <c r="KY17" s="14">
        <f t="shared" si="47"/>
        <v>0</v>
      </c>
      <c r="KZ17" s="14">
        <f t="shared" si="47"/>
        <v>0</v>
      </c>
      <c r="LA17" s="14">
        <f t="shared" si="47"/>
        <v>0</v>
      </c>
      <c r="LB17" s="14">
        <f t="shared" si="47"/>
        <v>0</v>
      </c>
      <c r="LC17" s="14">
        <f t="shared" si="47"/>
        <v>0</v>
      </c>
      <c r="LD17" s="14">
        <v>8</v>
      </c>
      <c r="LE17" s="14">
        <f t="shared" si="47"/>
        <v>0</v>
      </c>
      <c r="LF17" s="14">
        <f t="shared" si="47"/>
        <v>0</v>
      </c>
      <c r="LG17" s="14">
        <f t="shared" si="47"/>
        <v>0</v>
      </c>
      <c r="LH17" s="14">
        <f t="shared" si="47"/>
        <v>0</v>
      </c>
      <c r="LI17" s="14">
        <f t="shared" si="47"/>
        <v>75</v>
      </c>
      <c r="LJ17" s="14">
        <f t="shared" si="47"/>
        <v>0</v>
      </c>
      <c r="LK17" s="14">
        <f t="shared" si="47"/>
        <v>0</v>
      </c>
      <c r="LL17" s="14">
        <f t="shared" ref="LL17:MG17" si="48">(LL16/12)*9</f>
        <v>0</v>
      </c>
      <c r="LM17" s="14">
        <f t="shared" si="48"/>
        <v>0</v>
      </c>
      <c r="LN17" s="14">
        <f t="shared" si="48"/>
        <v>0</v>
      </c>
      <c r="LO17" s="14">
        <v>37</v>
      </c>
      <c r="LP17" s="14">
        <f t="shared" si="48"/>
        <v>0</v>
      </c>
      <c r="LQ17" s="14">
        <f t="shared" si="48"/>
        <v>0</v>
      </c>
      <c r="LR17" s="14">
        <f t="shared" si="48"/>
        <v>75</v>
      </c>
      <c r="LS17" s="14">
        <f t="shared" si="48"/>
        <v>0</v>
      </c>
      <c r="LT17" s="14">
        <f t="shared" si="48"/>
        <v>0</v>
      </c>
      <c r="LU17" s="14">
        <f t="shared" si="48"/>
        <v>0</v>
      </c>
      <c r="LV17" s="14">
        <f t="shared" si="48"/>
        <v>0</v>
      </c>
      <c r="LW17" s="14">
        <f t="shared" si="48"/>
        <v>0</v>
      </c>
      <c r="LX17" s="14">
        <f t="shared" si="48"/>
        <v>0</v>
      </c>
      <c r="LY17" s="14">
        <v>8</v>
      </c>
      <c r="LZ17" s="14">
        <v>8</v>
      </c>
      <c r="MA17" s="14">
        <f t="shared" si="48"/>
        <v>0</v>
      </c>
      <c r="MB17" s="14">
        <f t="shared" si="48"/>
        <v>0</v>
      </c>
      <c r="MC17" s="14">
        <f t="shared" si="48"/>
        <v>0</v>
      </c>
      <c r="MD17" s="14">
        <f t="shared" si="48"/>
        <v>0</v>
      </c>
      <c r="ME17" s="14">
        <f t="shared" si="48"/>
        <v>0</v>
      </c>
      <c r="MF17" s="14">
        <f t="shared" si="48"/>
        <v>0</v>
      </c>
      <c r="MG17" s="14">
        <f t="shared" si="48"/>
        <v>0</v>
      </c>
      <c r="MH17" s="14">
        <f t="shared" si="6"/>
        <v>2464</v>
      </c>
      <c r="MJ17" s="21">
        <f>MO17-MH17</f>
        <v>0</v>
      </c>
      <c r="ML17" s="22">
        <v>8</v>
      </c>
      <c r="MM17" s="22" t="s">
        <v>401</v>
      </c>
      <c r="MN17" s="22" t="s">
        <v>351</v>
      </c>
      <c r="MO17" s="22">
        <v>2464</v>
      </c>
      <c r="MP17" s="22">
        <v>9.6999999999999993</v>
      </c>
      <c r="MQ17" s="22">
        <v>10.476000000000001</v>
      </c>
      <c r="MR17" s="22">
        <v>23900.799999999999</v>
      </c>
      <c r="MS17" s="22">
        <v>25812.86</v>
      </c>
      <c r="MT17" s="22" t="s">
        <v>396</v>
      </c>
      <c r="MU17" s="22" t="s">
        <v>397</v>
      </c>
      <c r="MV17" s="22"/>
    </row>
    <row r="18" spans="1:360" ht="24.95" customHeight="1" x14ac:dyDescent="0.25">
      <c r="A18" s="25">
        <v>8.6999999999999993</v>
      </c>
      <c r="B18" s="1" t="s">
        <v>352</v>
      </c>
      <c r="C18" s="10">
        <v>100</v>
      </c>
      <c r="D18" s="10"/>
      <c r="E18" s="10"/>
      <c r="F18" s="10">
        <v>20</v>
      </c>
      <c r="G18" s="10">
        <v>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v>3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v>5</v>
      </c>
      <c r="AF18" s="10"/>
      <c r="AG18" s="10">
        <v>5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>
        <v>200</v>
      </c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>
        <v>0</v>
      </c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>
        <v>0</v>
      </c>
      <c r="HH18" s="10"/>
      <c r="HI18" s="10"/>
      <c r="HJ18" s="10"/>
      <c r="HK18" s="10"/>
      <c r="HL18" s="10"/>
      <c r="HM18" s="10">
        <v>5</v>
      </c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>
        <v>0</v>
      </c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>
        <v>200</v>
      </c>
      <c r="JW18" s="10">
        <v>70</v>
      </c>
      <c r="JX18" s="10">
        <v>1200</v>
      </c>
      <c r="JY18" s="10"/>
      <c r="JZ18" s="10"/>
      <c r="KA18" s="10">
        <v>0</v>
      </c>
      <c r="KB18" s="10"/>
      <c r="KC18" s="10"/>
      <c r="KD18" s="10">
        <v>240</v>
      </c>
      <c r="KE18" s="10"/>
      <c r="KF18" s="10"/>
      <c r="KG18" s="10">
        <v>30</v>
      </c>
      <c r="KH18" s="10"/>
      <c r="KI18" s="10"/>
      <c r="KJ18" s="10"/>
      <c r="KK18" s="10"/>
      <c r="KL18" s="10"/>
      <c r="KM18" s="10"/>
      <c r="KN18" s="10"/>
      <c r="KO18" s="10">
        <v>10</v>
      </c>
      <c r="KP18" s="10"/>
      <c r="KQ18" s="10"/>
      <c r="KR18" s="10">
        <v>200</v>
      </c>
      <c r="KS18" s="10"/>
      <c r="KT18" s="10"/>
      <c r="KU18" s="10">
        <v>100</v>
      </c>
      <c r="KV18" s="10"/>
      <c r="KW18" s="10"/>
      <c r="KX18" s="10"/>
      <c r="KY18" s="10"/>
      <c r="KZ18" s="10"/>
      <c r="LA18" s="10"/>
      <c r="LB18" s="10"/>
      <c r="LC18" s="10">
        <v>50</v>
      </c>
      <c r="LD18" s="10"/>
      <c r="LE18" s="10">
        <v>0</v>
      </c>
      <c r="LF18" s="10"/>
      <c r="LG18" s="10">
        <v>50</v>
      </c>
      <c r="LH18" s="10">
        <v>30</v>
      </c>
      <c r="LI18" s="10"/>
      <c r="LJ18" s="10"/>
      <c r="LK18" s="10"/>
      <c r="LL18" s="10"/>
      <c r="LM18" s="10"/>
      <c r="LN18" s="10"/>
      <c r="LO18" s="10">
        <v>200</v>
      </c>
      <c r="LP18" s="10"/>
      <c r="LQ18" s="10"/>
      <c r="LR18" s="10"/>
      <c r="LS18" s="10"/>
      <c r="LT18" s="10"/>
      <c r="LU18" s="10"/>
      <c r="LV18" s="10">
        <v>0</v>
      </c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>
        <f t="shared" si="6"/>
        <v>2722</v>
      </c>
      <c r="MR18" s="18"/>
      <c r="MS18" s="18"/>
    </row>
    <row r="19" spans="1:360" s="7" customFormat="1" ht="24.95" customHeight="1" x14ac:dyDescent="0.25">
      <c r="A19" s="24">
        <v>9.1999999999999993</v>
      </c>
      <c r="B19" s="6" t="s">
        <v>352</v>
      </c>
      <c r="C19" s="11">
        <f>(C18/12)*9</f>
        <v>75</v>
      </c>
      <c r="D19" s="11">
        <f t="shared" ref="D19:BO19" si="49">(D18/12)*9</f>
        <v>0</v>
      </c>
      <c r="E19" s="11">
        <f t="shared" si="49"/>
        <v>0</v>
      </c>
      <c r="F19" s="11">
        <f t="shared" si="49"/>
        <v>15</v>
      </c>
      <c r="G19" s="11">
        <f t="shared" si="49"/>
        <v>3</v>
      </c>
      <c r="H19" s="11">
        <f t="shared" si="49"/>
        <v>0</v>
      </c>
      <c r="I19" s="11">
        <f t="shared" si="49"/>
        <v>0</v>
      </c>
      <c r="J19" s="11">
        <f t="shared" si="49"/>
        <v>0</v>
      </c>
      <c r="K19" s="11">
        <f t="shared" si="49"/>
        <v>0</v>
      </c>
      <c r="L19" s="11">
        <f t="shared" si="49"/>
        <v>0</v>
      </c>
      <c r="M19" s="11">
        <f t="shared" si="49"/>
        <v>0</v>
      </c>
      <c r="N19" s="11">
        <f t="shared" si="49"/>
        <v>0</v>
      </c>
      <c r="O19" s="11">
        <f t="shared" si="49"/>
        <v>0</v>
      </c>
      <c r="P19" s="11">
        <f t="shared" si="49"/>
        <v>0</v>
      </c>
      <c r="Q19" s="11">
        <f t="shared" si="49"/>
        <v>0</v>
      </c>
      <c r="R19" s="11">
        <f t="shared" si="49"/>
        <v>0</v>
      </c>
      <c r="S19" s="11">
        <f t="shared" si="49"/>
        <v>2.25</v>
      </c>
      <c r="T19" s="11">
        <f t="shared" si="49"/>
        <v>0</v>
      </c>
      <c r="U19" s="11">
        <f t="shared" si="49"/>
        <v>0</v>
      </c>
      <c r="V19" s="11">
        <f t="shared" si="49"/>
        <v>0</v>
      </c>
      <c r="W19" s="11">
        <f t="shared" si="49"/>
        <v>0</v>
      </c>
      <c r="X19" s="11">
        <f t="shared" si="49"/>
        <v>0</v>
      </c>
      <c r="Y19" s="11">
        <f t="shared" si="49"/>
        <v>0</v>
      </c>
      <c r="Z19" s="11">
        <f t="shared" si="49"/>
        <v>0</v>
      </c>
      <c r="AA19" s="11">
        <f t="shared" si="49"/>
        <v>0</v>
      </c>
      <c r="AB19" s="11">
        <f t="shared" si="49"/>
        <v>0</v>
      </c>
      <c r="AC19" s="11">
        <f t="shared" si="49"/>
        <v>0</v>
      </c>
      <c r="AD19" s="11">
        <f t="shared" si="49"/>
        <v>0</v>
      </c>
      <c r="AE19" s="11">
        <f t="shared" si="49"/>
        <v>3.75</v>
      </c>
      <c r="AF19" s="11">
        <f t="shared" si="49"/>
        <v>0</v>
      </c>
      <c r="AG19" s="11">
        <f t="shared" si="49"/>
        <v>3.75</v>
      </c>
      <c r="AH19" s="11">
        <f t="shared" si="49"/>
        <v>0</v>
      </c>
      <c r="AI19" s="11">
        <f t="shared" si="49"/>
        <v>0</v>
      </c>
      <c r="AJ19" s="11">
        <f t="shared" si="49"/>
        <v>0</v>
      </c>
      <c r="AK19" s="11">
        <f t="shared" si="49"/>
        <v>0</v>
      </c>
      <c r="AL19" s="11">
        <f t="shared" si="49"/>
        <v>0</v>
      </c>
      <c r="AM19" s="11">
        <f t="shared" si="49"/>
        <v>0</v>
      </c>
      <c r="AN19" s="11">
        <f t="shared" si="49"/>
        <v>0</v>
      </c>
      <c r="AO19" s="11">
        <f t="shared" si="49"/>
        <v>0</v>
      </c>
      <c r="AP19" s="11">
        <f t="shared" si="49"/>
        <v>0</v>
      </c>
      <c r="AQ19" s="11">
        <f t="shared" si="49"/>
        <v>0</v>
      </c>
      <c r="AR19" s="11">
        <f t="shared" si="49"/>
        <v>0</v>
      </c>
      <c r="AS19" s="11">
        <f t="shared" si="49"/>
        <v>0</v>
      </c>
      <c r="AT19" s="11">
        <f t="shared" si="49"/>
        <v>0</v>
      </c>
      <c r="AU19" s="11">
        <f t="shared" si="49"/>
        <v>0</v>
      </c>
      <c r="AV19" s="11">
        <f t="shared" si="49"/>
        <v>0</v>
      </c>
      <c r="AW19" s="11">
        <f t="shared" si="49"/>
        <v>0</v>
      </c>
      <c r="AX19" s="11">
        <f t="shared" si="49"/>
        <v>0</v>
      </c>
      <c r="AY19" s="11">
        <f t="shared" si="49"/>
        <v>0</v>
      </c>
      <c r="AZ19" s="11">
        <f t="shared" si="49"/>
        <v>0</v>
      </c>
      <c r="BA19" s="11">
        <f t="shared" si="49"/>
        <v>0</v>
      </c>
      <c r="BB19" s="11">
        <f t="shared" si="49"/>
        <v>0</v>
      </c>
      <c r="BC19" s="11">
        <f t="shared" si="49"/>
        <v>0</v>
      </c>
      <c r="BD19" s="11">
        <f t="shared" si="49"/>
        <v>0</v>
      </c>
      <c r="BE19" s="11">
        <f t="shared" si="49"/>
        <v>0</v>
      </c>
      <c r="BF19" s="11">
        <f t="shared" si="49"/>
        <v>0</v>
      </c>
      <c r="BG19" s="11">
        <f t="shared" si="49"/>
        <v>0</v>
      </c>
      <c r="BH19" s="11">
        <f t="shared" si="49"/>
        <v>0</v>
      </c>
      <c r="BI19" s="11">
        <f t="shared" si="49"/>
        <v>0</v>
      </c>
      <c r="BJ19" s="11">
        <f t="shared" si="49"/>
        <v>0</v>
      </c>
      <c r="BK19" s="11">
        <f t="shared" si="49"/>
        <v>0</v>
      </c>
      <c r="BL19" s="11">
        <f t="shared" si="49"/>
        <v>0</v>
      </c>
      <c r="BM19" s="11">
        <f t="shared" si="49"/>
        <v>0</v>
      </c>
      <c r="BN19" s="11">
        <f t="shared" si="49"/>
        <v>0</v>
      </c>
      <c r="BO19" s="11">
        <f t="shared" si="49"/>
        <v>0</v>
      </c>
      <c r="BP19" s="11">
        <f t="shared" ref="BP19:EA19" si="50">(BP18/12)*9</f>
        <v>0</v>
      </c>
      <c r="BQ19" s="11">
        <f t="shared" si="50"/>
        <v>0</v>
      </c>
      <c r="BR19" s="11">
        <f t="shared" si="50"/>
        <v>0</v>
      </c>
      <c r="BS19" s="11">
        <f t="shared" si="50"/>
        <v>0</v>
      </c>
      <c r="BT19" s="11">
        <f t="shared" si="50"/>
        <v>0</v>
      </c>
      <c r="BU19" s="11">
        <f t="shared" si="50"/>
        <v>0</v>
      </c>
      <c r="BV19" s="11">
        <f t="shared" si="50"/>
        <v>0</v>
      </c>
      <c r="BW19" s="11">
        <f t="shared" si="50"/>
        <v>0</v>
      </c>
      <c r="BX19" s="11">
        <f t="shared" si="50"/>
        <v>0</v>
      </c>
      <c r="BY19" s="11">
        <f t="shared" si="50"/>
        <v>0</v>
      </c>
      <c r="BZ19" s="11">
        <f t="shared" si="50"/>
        <v>0</v>
      </c>
      <c r="CA19" s="11">
        <f t="shared" si="50"/>
        <v>0</v>
      </c>
      <c r="CB19" s="11">
        <f t="shared" si="50"/>
        <v>0</v>
      </c>
      <c r="CC19" s="11">
        <f t="shared" si="50"/>
        <v>0</v>
      </c>
      <c r="CD19" s="11">
        <f t="shared" si="50"/>
        <v>0</v>
      </c>
      <c r="CE19" s="11">
        <f t="shared" si="50"/>
        <v>0</v>
      </c>
      <c r="CF19" s="11">
        <f t="shared" si="50"/>
        <v>0</v>
      </c>
      <c r="CG19" s="11">
        <f t="shared" si="50"/>
        <v>0</v>
      </c>
      <c r="CH19" s="11">
        <f t="shared" si="50"/>
        <v>0</v>
      </c>
      <c r="CI19" s="11">
        <f t="shared" si="50"/>
        <v>0</v>
      </c>
      <c r="CJ19" s="11">
        <f t="shared" si="50"/>
        <v>0</v>
      </c>
      <c r="CK19" s="11">
        <f t="shared" si="50"/>
        <v>0</v>
      </c>
      <c r="CL19" s="11">
        <f t="shared" si="50"/>
        <v>0</v>
      </c>
      <c r="CM19" s="11">
        <f t="shared" si="50"/>
        <v>0</v>
      </c>
      <c r="CN19" s="11">
        <f t="shared" si="50"/>
        <v>0</v>
      </c>
      <c r="CO19" s="11">
        <f t="shared" si="50"/>
        <v>0</v>
      </c>
      <c r="CP19" s="11">
        <f t="shared" si="50"/>
        <v>0</v>
      </c>
      <c r="CQ19" s="11">
        <f t="shared" si="50"/>
        <v>0</v>
      </c>
      <c r="CR19" s="11">
        <f t="shared" si="50"/>
        <v>0</v>
      </c>
      <c r="CS19" s="11">
        <f t="shared" si="50"/>
        <v>0</v>
      </c>
      <c r="CT19" s="11">
        <f t="shared" si="50"/>
        <v>0</v>
      </c>
      <c r="CU19" s="11">
        <f t="shared" si="50"/>
        <v>0</v>
      </c>
      <c r="CV19" s="11">
        <f t="shared" si="50"/>
        <v>0</v>
      </c>
      <c r="CW19" s="11">
        <f t="shared" si="50"/>
        <v>0</v>
      </c>
      <c r="CX19" s="11">
        <f t="shared" si="50"/>
        <v>0</v>
      </c>
      <c r="CY19" s="11">
        <f t="shared" si="50"/>
        <v>0</v>
      </c>
      <c r="CZ19" s="11">
        <f t="shared" si="50"/>
        <v>0</v>
      </c>
      <c r="DA19" s="11">
        <f t="shared" si="50"/>
        <v>0</v>
      </c>
      <c r="DB19" s="11">
        <f t="shared" si="50"/>
        <v>0</v>
      </c>
      <c r="DC19" s="11">
        <f t="shared" si="50"/>
        <v>0</v>
      </c>
      <c r="DD19" s="11">
        <f t="shared" si="50"/>
        <v>0</v>
      </c>
      <c r="DE19" s="11">
        <f t="shared" si="50"/>
        <v>0</v>
      </c>
      <c r="DF19" s="11">
        <f t="shared" si="50"/>
        <v>0</v>
      </c>
      <c r="DG19" s="11">
        <f t="shared" si="50"/>
        <v>0</v>
      </c>
      <c r="DH19" s="11">
        <f t="shared" si="50"/>
        <v>0</v>
      </c>
      <c r="DI19" s="11">
        <f t="shared" si="50"/>
        <v>0</v>
      </c>
      <c r="DJ19" s="11">
        <f t="shared" si="50"/>
        <v>0</v>
      </c>
      <c r="DK19" s="11">
        <f t="shared" si="50"/>
        <v>0</v>
      </c>
      <c r="DL19" s="11">
        <f t="shared" si="50"/>
        <v>0</v>
      </c>
      <c r="DM19" s="11">
        <f t="shared" si="50"/>
        <v>0</v>
      </c>
      <c r="DN19" s="11">
        <f t="shared" si="50"/>
        <v>0</v>
      </c>
      <c r="DO19" s="11">
        <f t="shared" si="50"/>
        <v>0</v>
      </c>
      <c r="DP19" s="11">
        <f t="shared" si="50"/>
        <v>0</v>
      </c>
      <c r="DQ19" s="11">
        <f t="shared" si="50"/>
        <v>0</v>
      </c>
      <c r="DR19" s="11">
        <f t="shared" si="50"/>
        <v>0</v>
      </c>
      <c r="DS19" s="11">
        <f t="shared" si="50"/>
        <v>0</v>
      </c>
      <c r="DT19" s="11">
        <f t="shared" si="50"/>
        <v>0</v>
      </c>
      <c r="DU19" s="11">
        <f t="shared" si="50"/>
        <v>0</v>
      </c>
      <c r="DV19" s="11">
        <f t="shared" si="50"/>
        <v>0</v>
      </c>
      <c r="DW19" s="11">
        <f t="shared" si="50"/>
        <v>0</v>
      </c>
      <c r="DX19" s="11">
        <f t="shared" si="50"/>
        <v>0</v>
      </c>
      <c r="DY19" s="11">
        <f t="shared" si="50"/>
        <v>0</v>
      </c>
      <c r="DZ19" s="11">
        <f t="shared" si="50"/>
        <v>0</v>
      </c>
      <c r="EA19" s="11">
        <f t="shared" si="50"/>
        <v>0</v>
      </c>
      <c r="EB19" s="11">
        <f t="shared" ref="EB19:GM19" si="51">(EB18/12)*9</f>
        <v>0</v>
      </c>
      <c r="EC19" s="11">
        <f t="shared" si="51"/>
        <v>0</v>
      </c>
      <c r="ED19" s="11">
        <f t="shared" si="51"/>
        <v>0</v>
      </c>
      <c r="EE19" s="11">
        <f t="shared" si="51"/>
        <v>0</v>
      </c>
      <c r="EF19" s="11">
        <f t="shared" si="51"/>
        <v>0</v>
      </c>
      <c r="EG19" s="11">
        <f t="shared" si="51"/>
        <v>0</v>
      </c>
      <c r="EH19" s="11">
        <f t="shared" si="51"/>
        <v>0</v>
      </c>
      <c r="EI19" s="11">
        <f t="shared" si="51"/>
        <v>0</v>
      </c>
      <c r="EJ19" s="11">
        <f t="shared" si="51"/>
        <v>0</v>
      </c>
      <c r="EK19" s="11">
        <f t="shared" si="51"/>
        <v>150</v>
      </c>
      <c r="EL19" s="11">
        <f t="shared" si="51"/>
        <v>0</v>
      </c>
      <c r="EM19" s="11">
        <f t="shared" si="51"/>
        <v>0</v>
      </c>
      <c r="EN19" s="11">
        <f t="shared" si="51"/>
        <v>0</v>
      </c>
      <c r="EO19" s="11">
        <f t="shared" si="51"/>
        <v>0</v>
      </c>
      <c r="EP19" s="11">
        <f t="shared" si="51"/>
        <v>0</v>
      </c>
      <c r="EQ19" s="11">
        <f t="shared" si="51"/>
        <v>0</v>
      </c>
      <c r="ER19" s="11">
        <f t="shared" si="51"/>
        <v>0</v>
      </c>
      <c r="ES19" s="11">
        <f t="shared" si="51"/>
        <v>0</v>
      </c>
      <c r="ET19" s="11">
        <f t="shared" si="51"/>
        <v>0</v>
      </c>
      <c r="EU19" s="11">
        <f t="shared" si="51"/>
        <v>0</v>
      </c>
      <c r="EV19" s="11">
        <f t="shared" si="51"/>
        <v>0</v>
      </c>
      <c r="EW19" s="11">
        <f t="shared" si="51"/>
        <v>0</v>
      </c>
      <c r="EX19" s="11">
        <f t="shared" si="51"/>
        <v>0</v>
      </c>
      <c r="EY19" s="11">
        <f t="shared" si="51"/>
        <v>0</v>
      </c>
      <c r="EZ19" s="11">
        <f t="shared" si="51"/>
        <v>0</v>
      </c>
      <c r="FA19" s="11">
        <f t="shared" si="51"/>
        <v>0</v>
      </c>
      <c r="FB19" s="11">
        <f t="shared" si="51"/>
        <v>0</v>
      </c>
      <c r="FC19" s="11">
        <f t="shared" si="51"/>
        <v>0</v>
      </c>
      <c r="FD19" s="11">
        <f t="shared" si="51"/>
        <v>0</v>
      </c>
      <c r="FE19" s="11">
        <f t="shared" si="51"/>
        <v>0</v>
      </c>
      <c r="FF19" s="11">
        <f t="shared" si="51"/>
        <v>0</v>
      </c>
      <c r="FG19" s="11">
        <f t="shared" si="51"/>
        <v>0</v>
      </c>
      <c r="FH19" s="11">
        <f t="shared" si="51"/>
        <v>0</v>
      </c>
      <c r="FI19" s="11">
        <f t="shared" si="51"/>
        <v>0</v>
      </c>
      <c r="FJ19" s="11">
        <f t="shared" si="51"/>
        <v>0</v>
      </c>
      <c r="FK19" s="11">
        <f t="shared" si="51"/>
        <v>0</v>
      </c>
      <c r="FL19" s="11">
        <f t="shared" si="51"/>
        <v>0</v>
      </c>
      <c r="FM19" s="11">
        <f t="shared" si="51"/>
        <v>0</v>
      </c>
      <c r="FN19" s="11">
        <f t="shared" si="51"/>
        <v>0</v>
      </c>
      <c r="FO19" s="11">
        <f t="shared" si="51"/>
        <v>0</v>
      </c>
      <c r="FP19" s="11">
        <f t="shared" si="51"/>
        <v>0</v>
      </c>
      <c r="FQ19" s="11">
        <f t="shared" si="51"/>
        <v>0</v>
      </c>
      <c r="FR19" s="11">
        <f t="shared" si="51"/>
        <v>0</v>
      </c>
      <c r="FS19" s="11">
        <f t="shared" si="51"/>
        <v>0</v>
      </c>
      <c r="FT19" s="11">
        <f t="shared" si="51"/>
        <v>0</v>
      </c>
      <c r="FU19" s="11">
        <f t="shared" si="51"/>
        <v>0</v>
      </c>
      <c r="FV19" s="11">
        <f t="shared" si="51"/>
        <v>0</v>
      </c>
      <c r="FW19" s="11">
        <f t="shared" si="51"/>
        <v>0</v>
      </c>
      <c r="FX19" s="11">
        <f t="shared" si="51"/>
        <v>0</v>
      </c>
      <c r="FY19" s="11">
        <f t="shared" si="51"/>
        <v>0</v>
      </c>
      <c r="FZ19" s="11">
        <f t="shared" si="51"/>
        <v>0</v>
      </c>
      <c r="GA19" s="11">
        <f t="shared" si="51"/>
        <v>0</v>
      </c>
      <c r="GB19" s="11">
        <f t="shared" si="51"/>
        <v>0</v>
      </c>
      <c r="GC19" s="11">
        <f t="shared" si="51"/>
        <v>0</v>
      </c>
      <c r="GD19" s="11">
        <f t="shared" si="51"/>
        <v>0</v>
      </c>
      <c r="GE19" s="11">
        <f t="shared" si="51"/>
        <v>0</v>
      </c>
      <c r="GF19" s="11">
        <f t="shared" si="51"/>
        <v>0</v>
      </c>
      <c r="GG19" s="11">
        <f t="shared" si="51"/>
        <v>0</v>
      </c>
      <c r="GH19" s="11">
        <f t="shared" si="51"/>
        <v>0</v>
      </c>
      <c r="GI19" s="11">
        <f t="shared" si="51"/>
        <v>0</v>
      </c>
      <c r="GJ19" s="11">
        <f t="shared" si="51"/>
        <v>0</v>
      </c>
      <c r="GK19" s="11">
        <f t="shared" si="51"/>
        <v>0</v>
      </c>
      <c r="GL19" s="11">
        <f t="shared" si="51"/>
        <v>0</v>
      </c>
      <c r="GM19" s="11">
        <f t="shared" si="51"/>
        <v>0</v>
      </c>
      <c r="GN19" s="11">
        <f t="shared" ref="GN19:IY19" si="52">(GN18/12)*9</f>
        <v>0</v>
      </c>
      <c r="GO19" s="11">
        <f t="shared" si="52"/>
        <v>0</v>
      </c>
      <c r="GP19" s="11">
        <f t="shared" si="52"/>
        <v>0</v>
      </c>
      <c r="GQ19" s="11">
        <f t="shared" si="52"/>
        <v>0</v>
      </c>
      <c r="GR19" s="11">
        <f t="shared" si="52"/>
        <v>0</v>
      </c>
      <c r="GS19" s="11">
        <f t="shared" si="52"/>
        <v>0</v>
      </c>
      <c r="GT19" s="11">
        <f t="shared" si="52"/>
        <v>0</v>
      </c>
      <c r="GU19" s="11">
        <f t="shared" si="52"/>
        <v>0</v>
      </c>
      <c r="GV19" s="11">
        <f t="shared" si="52"/>
        <v>0</v>
      </c>
      <c r="GW19" s="11">
        <f t="shared" si="52"/>
        <v>0</v>
      </c>
      <c r="GX19" s="11">
        <f t="shared" si="52"/>
        <v>0</v>
      </c>
      <c r="GY19" s="11">
        <f t="shared" si="52"/>
        <v>0</v>
      </c>
      <c r="GZ19" s="11">
        <f t="shared" si="52"/>
        <v>0</v>
      </c>
      <c r="HA19" s="11">
        <f t="shared" si="52"/>
        <v>0</v>
      </c>
      <c r="HB19" s="11">
        <f t="shared" si="52"/>
        <v>0</v>
      </c>
      <c r="HC19" s="11">
        <f t="shared" si="52"/>
        <v>0</v>
      </c>
      <c r="HD19" s="11">
        <f t="shared" si="52"/>
        <v>0</v>
      </c>
      <c r="HE19" s="11">
        <f t="shared" si="52"/>
        <v>0</v>
      </c>
      <c r="HF19" s="11">
        <f t="shared" si="52"/>
        <v>0</v>
      </c>
      <c r="HG19" s="11">
        <f t="shared" si="52"/>
        <v>0</v>
      </c>
      <c r="HH19" s="11">
        <f t="shared" si="52"/>
        <v>0</v>
      </c>
      <c r="HI19" s="11">
        <f t="shared" si="52"/>
        <v>0</v>
      </c>
      <c r="HJ19" s="11">
        <f t="shared" si="52"/>
        <v>0</v>
      </c>
      <c r="HK19" s="11">
        <f t="shared" si="52"/>
        <v>0</v>
      </c>
      <c r="HL19" s="11">
        <f t="shared" si="52"/>
        <v>0</v>
      </c>
      <c r="HM19" s="11">
        <f t="shared" si="52"/>
        <v>3.75</v>
      </c>
      <c r="HN19" s="11">
        <f t="shared" si="52"/>
        <v>0</v>
      </c>
      <c r="HO19" s="11">
        <f t="shared" si="52"/>
        <v>0</v>
      </c>
      <c r="HP19" s="11">
        <f t="shared" si="52"/>
        <v>0</v>
      </c>
      <c r="HQ19" s="11">
        <f t="shared" si="52"/>
        <v>0</v>
      </c>
      <c r="HR19" s="11">
        <f t="shared" si="52"/>
        <v>0</v>
      </c>
      <c r="HS19" s="11">
        <f t="shared" si="52"/>
        <v>0</v>
      </c>
      <c r="HT19" s="11">
        <f t="shared" si="52"/>
        <v>0</v>
      </c>
      <c r="HU19" s="11">
        <f t="shared" si="52"/>
        <v>0</v>
      </c>
      <c r="HV19" s="11">
        <f t="shared" si="52"/>
        <v>0</v>
      </c>
      <c r="HW19" s="11">
        <f t="shared" si="52"/>
        <v>0</v>
      </c>
      <c r="HX19" s="11">
        <f t="shared" si="52"/>
        <v>0</v>
      </c>
      <c r="HY19" s="11">
        <f t="shared" si="52"/>
        <v>0</v>
      </c>
      <c r="HZ19" s="11">
        <f t="shared" si="52"/>
        <v>0</v>
      </c>
      <c r="IA19" s="11">
        <f t="shared" si="52"/>
        <v>0</v>
      </c>
      <c r="IB19" s="11">
        <f t="shared" si="52"/>
        <v>0</v>
      </c>
      <c r="IC19" s="11">
        <f t="shared" si="52"/>
        <v>0</v>
      </c>
      <c r="ID19" s="11">
        <f t="shared" si="52"/>
        <v>0</v>
      </c>
      <c r="IE19" s="11">
        <f t="shared" si="52"/>
        <v>0</v>
      </c>
      <c r="IF19" s="11">
        <f t="shared" si="52"/>
        <v>0</v>
      </c>
      <c r="IG19" s="11">
        <f t="shared" si="52"/>
        <v>0</v>
      </c>
      <c r="IH19" s="11">
        <f t="shared" si="52"/>
        <v>0</v>
      </c>
      <c r="II19" s="11">
        <f t="shared" si="52"/>
        <v>0</v>
      </c>
      <c r="IJ19" s="11">
        <f t="shared" si="52"/>
        <v>0</v>
      </c>
      <c r="IK19" s="11">
        <f t="shared" si="52"/>
        <v>0</v>
      </c>
      <c r="IL19" s="11">
        <f t="shared" si="52"/>
        <v>0</v>
      </c>
      <c r="IM19" s="11">
        <f t="shared" si="52"/>
        <v>0</v>
      </c>
      <c r="IN19" s="11">
        <f t="shared" si="52"/>
        <v>0</v>
      </c>
      <c r="IO19" s="11">
        <f t="shared" si="52"/>
        <v>0</v>
      </c>
      <c r="IP19" s="11">
        <f t="shared" si="52"/>
        <v>0</v>
      </c>
      <c r="IQ19" s="11">
        <f t="shared" si="52"/>
        <v>0</v>
      </c>
      <c r="IR19" s="11">
        <f t="shared" si="52"/>
        <v>0</v>
      </c>
      <c r="IS19" s="11">
        <f t="shared" si="52"/>
        <v>0</v>
      </c>
      <c r="IT19" s="11">
        <f t="shared" si="52"/>
        <v>0</v>
      </c>
      <c r="IU19" s="11">
        <f t="shared" si="52"/>
        <v>0</v>
      </c>
      <c r="IV19" s="11">
        <f t="shared" si="52"/>
        <v>0</v>
      </c>
      <c r="IW19" s="11">
        <f t="shared" si="52"/>
        <v>0</v>
      </c>
      <c r="IX19" s="11">
        <f t="shared" si="52"/>
        <v>0</v>
      </c>
      <c r="IY19" s="11">
        <f t="shared" si="52"/>
        <v>0</v>
      </c>
      <c r="IZ19" s="11">
        <f t="shared" ref="IZ19:LK19" si="53">(IZ18/12)*9</f>
        <v>0</v>
      </c>
      <c r="JA19" s="11">
        <f t="shared" si="53"/>
        <v>0</v>
      </c>
      <c r="JB19" s="11">
        <f t="shared" si="53"/>
        <v>0</v>
      </c>
      <c r="JC19" s="11">
        <f t="shared" si="53"/>
        <v>0</v>
      </c>
      <c r="JD19" s="11">
        <f t="shared" si="53"/>
        <v>0</v>
      </c>
      <c r="JE19" s="11">
        <f t="shared" si="53"/>
        <v>0</v>
      </c>
      <c r="JF19" s="11">
        <f t="shared" si="53"/>
        <v>0</v>
      </c>
      <c r="JG19" s="11">
        <f t="shared" si="53"/>
        <v>0</v>
      </c>
      <c r="JH19" s="11">
        <f t="shared" si="53"/>
        <v>0</v>
      </c>
      <c r="JI19" s="11">
        <f t="shared" si="53"/>
        <v>0</v>
      </c>
      <c r="JJ19" s="11">
        <f t="shared" si="53"/>
        <v>0</v>
      </c>
      <c r="JK19" s="11">
        <f t="shared" si="53"/>
        <v>0</v>
      </c>
      <c r="JL19" s="11">
        <f t="shared" si="53"/>
        <v>0</v>
      </c>
      <c r="JM19" s="11">
        <f t="shared" si="53"/>
        <v>0</v>
      </c>
      <c r="JN19" s="11">
        <f t="shared" si="53"/>
        <v>0</v>
      </c>
      <c r="JO19" s="11">
        <f t="shared" si="53"/>
        <v>0</v>
      </c>
      <c r="JP19" s="11">
        <f t="shared" si="53"/>
        <v>0</v>
      </c>
      <c r="JQ19" s="11">
        <f t="shared" si="53"/>
        <v>0</v>
      </c>
      <c r="JR19" s="11">
        <f t="shared" si="53"/>
        <v>0</v>
      </c>
      <c r="JS19" s="11">
        <f t="shared" si="53"/>
        <v>0</v>
      </c>
      <c r="JT19" s="11">
        <f t="shared" si="53"/>
        <v>0</v>
      </c>
      <c r="JU19" s="11">
        <f t="shared" si="53"/>
        <v>0</v>
      </c>
      <c r="JV19" s="11">
        <f t="shared" si="53"/>
        <v>150</v>
      </c>
      <c r="JW19" s="11">
        <f t="shared" si="53"/>
        <v>52.5</v>
      </c>
      <c r="JX19" s="11">
        <f t="shared" si="53"/>
        <v>900</v>
      </c>
      <c r="JY19" s="11">
        <f t="shared" si="53"/>
        <v>0</v>
      </c>
      <c r="JZ19" s="11">
        <f t="shared" si="53"/>
        <v>0</v>
      </c>
      <c r="KA19" s="11">
        <f t="shared" si="53"/>
        <v>0</v>
      </c>
      <c r="KB19" s="11">
        <f t="shared" si="53"/>
        <v>0</v>
      </c>
      <c r="KC19" s="11">
        <f t="shared" si="53"/>
        <v>0</v>
      </c>
      <c r="KD19" s="11">
        <f t="shared" si="53"/>
        <v>180</v>
      </c>
      <c r="KE19" s="11">
        <f t="shared" si="53"/>
        <v>0</v>
      </c>
      <c r="KF19" s="11">
        <f t="shared" si="53"/>
        <v>0</v>
      </c>
      <c r="KG19" s="11">
        <f t="shared" si="53"/>
        <v>22.5</v>
      </c>
      <c r="KH19" s="11">
        <f t="shared" si="53"/>
        <v>0</v>
      </c>
      <c r="KI19" s="11">
        <f t="shared" si="53"/>
        <v>0</v>
      </c>
      <c r="KJ19" s="11">
        <f t="shared" si="53"/>
        <v>0</v>
      </c>
      <c r="KK19" s="11">
        <f t="shared" si="53"/>
        <v>0</v>
      </c>
      <c r="KL19" s="11">
        <f t="shared" si="53"/>
        <v>0</v>
      </c>
      <c r="KM19" s="11">
        <f t="shared" si="53"/>
        <v>0</v>
      </c>
      <c r="KN19" s="11">
        <f t="shared" si="53"/>
        <v>0</v>
      </c>
      <c r="KO19" s="11">
        <f t="shared" si="53"/>
        <v>7.5</v>
      </c>
      <c r="KP19" s="11">
        <f t="shared" si="53"/>
        <v>0</v>
      </c>
      <c r="KQ19" s="11">
        <f t="shared" si="53"/>
        <v>0</v>
      </c>
      <c r="KR19" s="11">
        <f t="shared" si="53"/>
        <v>150</v>
      </c>
      <c r="KS19" s="11">
        <f t="shared" si="53"/>
        <v>0</v>
      </c>
      <c r="KT19" s="11">
        <f t="shared" si="53"/>
        <v>0</v>
      </c>
      <c r="KU19" s="11">
        <f t="shared" si="53"/>
        <v>75</v>
      </c>
      <c r="KV19" s="11">
        <f t="shared" si="53"/>
        <v>0</v>
      </c>
      <c r="KW19" s="11">
        <f t="shared" si="53"/>
        <v>0</v>
      </c>
      <c r="KX19" s="11">
        <f t="shared" si="53"/>
        <v>0</v>
      </c>
      <c r="KY19" s="11">
        <f t="shared" si="53"/>
        <v>0</v>
      </c>
      <c r="KZ19" s="11">
        <f t="shared" si="53"/>
        <v>0</v>
      </c>
      <c r="LA19" s="11">
        <f t="shared" si="53"/>
        <v>0</v>
      </c>
      <c r="LB19" s="11">
        <f t="shared" si="53"/>
        <v>0</v>
      </c>
      <c r="LC19" s="11">
        <f t="shared" si="53"/>
        <v>37.5</v>
      </c>
      <c r="LD19" s="11">
        <f t="shared" si="53"/>
        <v>0</v>
      </c>
      <c r="LE19" s="11">
        <f t="shared" si="53"/>
        <v>0</v>
      </c>
      <c r="LF19" s="11">
        <f t="shared" si="53"/>
        <v>0</v>
      </c>
      <c r="LG19" s="11">
        <f t="shared" si="53"/>
        <v>37.5</v>
      </c>
      <c r="LH19" s="11">
        <f t="shared" si="53"/>
        <v>22.5</v>
      </c>
      <c r="LI19" s="11">
        <f t="shared" si="53"/>
        <v>0</v>
      </c>
      <c r="LJ19" s="11">
        <f t="shared" si="53"/>
        <v>0</v>
      </c>
      <c r="LK19" s="11">
        <f t="shared" si="53"/>
        <v>0</v>
      </c>
      <c r="LL19" s="11">
        <f t="shared" ref="LL19:MG19" si="54">(LL18/12)*9</f>
        <v>0</v>
      </c>
      <c r="LM19" s="11">
        <f t="shared" si="54"/>
        <v>0</v>
      </c>
      <c r="LN19" s="11">
        <f t="shared" si="54"/>
        <v>0</v>
      </c>
      <c r="LO19" s="11">
        <f t="shared" si="54"/>
        <v>150</v>
      </c>
      <c r="LP19" s="11">
        <f t="shared" si="54"/>
        <v>0</v>
      </c>
      <c r="LQ19" s="11">
        <f t="shared" si="54"/>
        <v>0</v>
      </c>
      <c r="LR19" s="11">
        <f t="shared" si="54"/>
        <v>0</v>
      </c>
      <c r="LS19" s="11">
        <f t="shared" si="54"/>
        <v>0</v>
      </c>
      <c r="LT19" s="11">
        <f t="shared" si="54"/>
        <v>0</v>
      </c>
      <c r="LU19" s="11">
        <f t="shared" si="54"/>
        <v>0</v>
      </c>
      <c r="LV19" s="11">
        <f t="shared" si="54"/>
        <v>0</v>
      </c>
      <c r="LW19" s="11">
        <f t="shared" si="54"/>
        <v>0</v>
      </c>
      <c r="LX19" s="11">
        <f t="shared" si="54"/>
        <v>0</v>
      </c>
      <c r="LY19" s="11">
        <f t="shared" si="54"/>
        <v>0</v>
      </c>
      <c r="LZ19" s="11">
        <f t="shared" si="54"/>
        <v>0</v>
      </c>
      <c r="MA19" s="11">
        <f t="shared" si="54"/>
        <v>0</v>
      </c>
      <c r="MB19" s="11">
        <f t="shared" si="54"/>
        <v>0</v>
      </c>
      <c r="MC19" s="11">
        <f t="shared" si="54"/>
        <v>0</v>
      </c>
      <c r="MD19" s="11">
        <f t="shared" si="54"/>
        <v>0</v>
      </c>
      <c r="ME19" s="11">
        <f t="shared" si="54"/>
        <v>0</v>
      </c>
      <c r="MF19" s="11">
        <f t="shared" si="54"/>
        <v>0</v>
      </c>
      <c r="MG19" s="11">
        <f t="shared" si="54"/>
        <v>0</v>
      </c>
      <c r="MH19" s="11">
        <f t="shared" si="6"/>
        <v>2041.5</v>
      </c>
      <c r="ML19" s="17"/>
      <c r="MM19" s="17"/>
      <c r="MN19" s="17"/>
      <c r="MO19" s="17"/>
      <c r="MP19" s="17"/>
      <c r="MQ19" s="17"/>
      <c r="MR19" s="18"/>
      <c r="MS19" s="18"/>
      <c r="MT19" s="17"/>
      <c r="MU19" s="17"/>
      <c r="MV19" s="17"/>
    </row>
    <row r="20" spans="1:360" ht="24.95" customHeight="1" x14ac:dyDescent="0.25">
      <c r="A20" s="25">
        <v>9.6999999999999993</v>
      </c>
      <c r="B20" s="1" t="s">
        <v>353</v>
      </c>
      <c r="C20" s="10">
        <v>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>
        <v>300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>
        <v>0</v>
      </c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>
        <v>0</v>
      </c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>
        <v>0</v>
      </c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>
        <v>150</v>
      </c>
      <c r="JT20" s="10"/>
      <c r="JU20" s="10"/>
      <c r="JV20" s="10">
        <v>50</v>
      </c>
      <c r="JW20" s="10">
        <v>100</v>
      </c>
      <c r="JX20" s="10"/>
      <c r="JY20" s="10"/>
      <c r="JZ20" s="10"/>
      <c r="KA20" s="10">
        <v>0</v>
      </c>
      <c r="KB20" s="10"/>
      <c r="KC20" s="10"/>
      <c r="KD20" s="10"/>
      <c r="KE20" s="10"/>
      <c r="KF20" s="10"/>
      <c r="KG20" s="10">
        <v>2000</v>
      </c>
      <c r="KH20" s="10"/>
      <c r="KI20" s="10">
        <v>2000</v>
      </c>
      <c r="KJ20" s="10"/>
      <c r="KK20" s="10"/>
      <c r="KL20" s="10"/>
      <c r="KM20" s="10">
        <v>300</v>
      </c>
      <c r="KN20" s="10"/>
      <c r="KO20" s="10"/>
      <c r="KP20" s="10">
        <v>15</v>
      </c>
      <c r="KQ20" s="10"/>
      <c r="KR20" s="10"/>
      <c r="KS20" s="10"/>
      <c r="KT20" s="10"/>
      <c r="KU20" s="10">
        <v>100</v>
      </c>
      <c r="KV20" s="10"/>
      <c r="KW20" s="10"/>
      <c r="KX20" s="10">
        <v>50</v>
      </c>
      <c r="KY20" s="10"/>
      <c r="KZ20" s="10"/>
      <c r="LA20" s="10"/>
      <c r="LB20" s="10">
        <v>30</v>
      </c>
      <c r="LC20" s="10">
        <v>500</v>
      </c>
      <c r="LD20" s="10"/>
      <c r="LE20" s="10">
        <v>0</v>
      </c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>
        <v>5</v>
      </c>
      <c r="LQ20" s="10"/>
      <c r="LR20" s="10"/>
      <c r="LS20" s="10"/>
      <c r="LT20" s="10"/>
      <c r="LU20" s="10"/>
      <c r="LV20" s="10">
        <v>0</v>
      </c>
      <c r="LW20" s="10"/>
      <c r="LX20" s="10"/>
      <c r="LY20" s="10"/>
      <c r="LZ20" s="10"/>
      <c r="MA20" s="10"/>
      <c r="MB20" s="10"/>
      <c r="MC20" s="10">
        <v>100</v>
      </c>
      <c r="MD20" s="10"/>
      <c r="ME20" s="10"/>
      <c r="MF20" s="10"/>
      <c r="MG20" s="10"/>
      <c r="MH20" s="10">
        <f t="shared" si="6"/>
        <v>5700</v>
      </c>
      <c r="MR20" s="18"/>
      <c r="MS20" s="18"/>
    </row>
    <row r="21" spans="1:360" s="7" customFormat="1" ht="24.95" customHeight="1" x14ac:dyDescent="0.25">
      <c r="A21" s="24">
        <v>10.199999999999999</v>
      </c>
      <c r="B21" s="6" t="s">
        <v>353</v>
      </c>
      <c r="C21" s="11">
        <f>(C20/12)*9</f>
        <v>0</v>
      </c>
      <c r="D21" s="11">
        <f t="shared" ref="D21:BO21" si="55">(D20/12)*9</f>
        <v>0</v>
      </c>
      <c r="E21" s="11">
        <f t="shared" si="55"/>
        <v>0</v>
      </c>
      <c r="F21" s="11">
        <f t="shared" si="55"/>
        <v>0</v>
      </c>
      <c r="G21" s="11">
        <f t="shared" si="55"/>
        <v>0</v>
      </c>
      <c r="H21" s="11">
        <f t="shared" si="55"/>
        <v>0</v>
      </c>
      <c r="I21" s="11">
        <f t="shared" si="55"/>
        <v>0</v>
      </c>
      <c r="J21" s="11">
        <f t="shared" si="55"/>
        <v>0</v>
      </c>
      <c r="K21" s="11">
        <f t="shared" si="55"/>
        <v>0</v>
      </c>
      <c r="L21" s="11">
        <f t="shared" si="55"/>
        <v>0</v>
      </c>
      <c r="M21" s="11">
        <f t="shared" si="55"/>
        <v>0</v>
      </c>
      <c r="N21" s="11">
        <f t="shared" si="55"/>
        <v>0</v>
      </c>
      <c r="O21" s="11">
        <f t="shared" si="55"/>
        <v>0</v>
      </c>
      <c r="P21" s="11">
        <f t="shared" si="55"/>
        <v>0</v>
      </c>
      <c r="Q21" s="11">
        <f t="shared" si="55"/>
        <v>0</v>
      </c>
      <c r="R21" s="11">
        <f t="shared" si="55"/>
        <v>0</v>
      </c>
      <c r="S21" s="11">
        <f t="shared" si="55"/>
        <v>0</v>
      </c>
      <c r="T21" s="11">
        <f t="shared" si="55"/>
        <v>0</v>
      </c>
      <c r="U21" s="11">
        <f t="shared" si="55"/>
        <v>0</v>
      </c>
      <c r="V21" s="11">
        <f t="shared" si="55"/>
        <v>0</v>
      </c>
      <c r="W21" s="11">
        <f t="shared" si="55"/>
        <v>0</v>
      </c>
      <c r="X21" s="11">
        <f t="shared" si="55"/>
        <v>0</v>
      </c>
      <c r="Y21" s="11">
        <f t="shared" si="55"/>
        <v>0</v>
      </c>
      <c r="Z21" s="11">
        <f t="shared" si="55"/>
        <v>0</v>
      </c>
      <c r="AA21" s="11">
        <f t="shared" si="55"/>
        <v>0</v>
      </c>
      <c r="AB21" s="11">
        <f t="shared" si="55"/>
        <v>0</v>
      </c>
      <c r="AC21" s="11">
        <f t="shared" si="55"/>
        <v>225</v>
      </c>
      <c r="AD21" s="11">
        <f t="shared" si="55"/>
        <v>0</v>
      </c>
      <c r="AE21" s="11">
        <f t="shared" si="55"/>
        <v>0</v>
      </c>
      <c r="AF21" s="11">
        <f t="shared" si="55"/>
        <v>0</v>
      </c>
      <c r="AG21" s="11">
        <f t="shared" si="55"/>
        <v>0</v>
      </c>
      <c r="AH21" s="11">
        <f t="shared" si="55"/>
        <v>0</v>
      </c>
      <c r="AI21" s="11">
        <f t="shared" si="55"/>
        <v>0</v>
      </c>
      <c r="AJ21" s="11">
        <f t="shared" si="55"/>
        <v>0</v>
      </c>
      <c r="AK21" s="11">
        <f t="shared" si="55"/>
        <v>0</v>
      </c>
      <c r="AL21" s="11">
        <f t="shared" si="55"/>
        <v>0</v>
      </c>
      <c r="AM21" s="11">
        <f t="shared" si="55"/>
        <v>0</v>
      </c>
      <c r="AN21" s="11">
        <f t="shared" si="55"/>
        <v>0</v>
      </c>
      <c r="AO21" s="11">
        <f t="shared" si="55"/>
        <v>0</v>
      </c>
      <c r="AP21" s="11">
        <f t="shared" si="55"/>
        <v>0</v>
      </c>
      <c r="AQ21" s="11">
        <f t="shared" si="55"/>
        <v>0</v>
      </c>
      <c r="AR21" s="11">
        <f t="shared" si="55"/>
        <v>0</v>
      </c>
      <c r="AS21" s="11">
        <f t="shared" si="55"/>
        <v>0</v>
      </c>
      <c r="AT21" s="11">
        <f t="shared" si="55"/>
        <v>0</v>
      </c>
      <c r="AU21" s="11">
        <f t="shared" si="55"/>
        <v>0</v>
      </c>
      <c r="AV21" s="11">
        <f t="shared" si="55"/>
        <v>0</v>
      </c>
      <c r="AW21" s="11">
        <f t="shared" si="55"/>
        <v>0</v>
      </c>
      <c r="AX21" s="11">
        <f t="shared" si="55"/>
        <v>0</v>
      </c>
      <c r="AY21" s="11">
        <f t="shared" si="55"/>
        <v>0</v>
      </c>
      <c r="AZ21" s="11">
        <f t="shared" si="55"/>
        <v>0</v>
      </c>
      <c r="BA21" s="11">
        <f t="shared" si="55"/>
        <v>0</v>
      </c>
      <c r="BB21" s="11">
        <f t="shared" si="55"/>
        <v>0</v>
      </c>
      <c r="BC21" s="11">
        <f t="shared" si="55"/>
        <v>0</v>
      </c>
      <c r="BD21" s="11">
        <f t="shared" si="55"/>
        <v>0</v>
      </c>
      <c r="BE21" s="11">
        <f t="shared" si="55"/>
        <v>0</v>
      </c>
      <c r="BF21" s="11">
        <f t="shared" si="55"/>
        <v>0</v>
      </c>
      <c r="BG21" s="11">
        <f t="shared" si="55"/>
        <v>0</v>
      </c>
      <c r="BH21" s="11">
        <f t="shared" si="55"/>
        <v>0</v>
      </c>
      <c r="BI21" s="11">
        <f t="shared" si="55"/>
        <v>0</v>
      </c>
      <c r="BJ21" s="11">
        <f t="shared" si="55"/>
        <v>0</v>
      </c>
      <c r="BK21" s="11">
        <f t="shared" si="55"/>
        <v>0</v>
      </c>
      <c r="BL21" s="11">
        <f t="shared" si="55"/>
        <v>0</v>
      </c>
      <c r="BM21" s="11">
        <f t="shared" si="55"/>
        <v>0</v>
      </c>
      <c r="BN21" s="11">
        <f t="shared" si="55"/>
        <v>0</v>
      </c>
      <c r="BO21" s="11">
        <f t="shared" si="55"/>
        <v>0</v>
      </c>
      <c r="BP21" s="11">
        <f t="shared" ref="BP21:EA21" si="56">(BP20/12)*9</f>
        <v>0</v>
      </c>
      <c r="BQ21" s="11">
        <f t="shared" si="56"/>
        <v>0</v>
      </c>
      <c r="BR21" s="11">
        <f t="shared" si="56"/>
        <v>0</v>
      </c>
      <c r="BS21" s="11">
        <f t="shared" si="56"/>
        <v>0</v>
      </c>
      <c r="BT21" s="11">
        <f t="shared" si="56"/>
        <v>0</v>
      </c>
      <c r="BU21" s="11">
        <f t="shared" si="56"/>
        <v>0</v>
      </c>
      <c r="BV21" s="11">
        <f t="shared" si="56"/>
        <v>0</v>
      </c>
      <c r="BW21" s="11">
        <f t="shared" si="56"/>
        <v>0</v>
      </c>
      <c r="BX21" s="11">
        <f t="shared" si="56"/>
        <v>0</v>
      </c>
      <c r="BY21" s="11">
        <f t="shared" si="56"/>
        <v>0</v>
      </c>
      <c r="BZ21" s="11">
        <f t="shared" si="56"/>
        <v>0</v>
      </c>
      <c r="CA21" s="11">
        <f t="shared" si="56"/>
        <v>0</v>
      </c>
      <c r="CB21" s="11">
        <f t="shared" si="56"/>
        <v>0</v>
      </c>
      <c r="CC21" s="11">
        <f t="shared" si="56"/>
        <v>0</v>
      </c>
      <c r="CD21" s="11">
        <f t="shared" si="56"/>
        <v>0</v>
      </c>
      <c r="CE21" s="11">
        <f t="shared" si="56"/>
        <v>0</v>
      </c>
      <c r="CF21" s="11">
        <f t="shared" si="56"/>
        <v>0</v>
      </c>
      <c r="CG21" s="11">
        <f t="shared" si="56"/>
        <v>0</v>
      </c>
      <c r="CH21" s="11">
        <f t="shared" si="56"/>
        <v>0</v>
      </c>
      <c r="CI21" s="11">
        <f t="shared" si="56"/>
        <v>0</v>
      </c>
      <c r="CJ21" s="11">
        <f t="shared" si="56"/>
        <v>0</v>
      </c>
      <c r="CK21" s="11">
        <f t="shared" si="56"/>
        <v>0</v>
      </c>
      <c r="CL21" s="11">
        <f t="shared" si="56"/>
        <v>0</v>
      </c>
      <c r="CM21" s="11">
        <f t="shared" si="56"/>
        <v>0</v>
      </c>
      <c r="CN21" s="11">
        <f t="shared" si="56"/>
        <v>0</v>
      </c>
      <c r="CO21" s="11">
        <f t="shared" si="56"/>
        <v>0</v>
      </c>
      <c r="CP21" s="11">
        <f t="shared" si="56"/>
        <v>0</v>
      </c>
      <c r="CQ21" s="11">
        <f t="shared" si="56"/>
        <v>0</v>
      </c>
      <c r="CR21" s="11">
        <f t="shared" si="56"/>
        <v>0</v>
      </c>
      <c r="CS21" s="11">
        <f t="shared" si="56"/>
        <v>0</v>
      </c>
      <c r="CT21" s="11">
        <f t="shared" si="56"/>
        <v>0</v>
      </c>
      <c r="CU21" s="11">
        <f t="shared" si="56"/>
        <v>0</v>
      </c>
      <c r="CV21" s="11">
        <f t="shared" si="56"/>
        <v>0</v>
      </c>
      <c r="CW21" s="11">
        <f t="shared" si="56"/>
        <v>0</v>
      </c>
      <c r="CX21" s="11">
        <f t="shared" si="56"/>
        <v>0</v>
      </c>
      <c r="CY21" s="11">
        <f t="shared" si="56"/>
        <v>0</v>
      </c>
      <c r="CZ21" s="11">
        <f t="shared" si="56"/>
        <v>0</v>
      </c>
      <c r="DA21" s="11">
        <f t="shared" si="56"/>
        <v>0</v>
      </c>
      <c r="DB21" s="11">
        <f t="shared" si="56"/>
        <v>0</v>
      </c>
      <c r="DC21" s="11">
        <f t="shared" si="56"/>
        <v>0</v>
      </c>
      <c r="DD21" s="11">
        <f t="shared" si="56"/>
        <v>0</v>
      </c>
      <c r="DE21" s="11">
        <f t="shared" si="56"/>
        <v>0</v>
      </c>
      <c r="DF21" s="11">
        <f t="shared" si="56"/>
        <v>0</v>
      </c>
      <c r="DG21" s="11">
        <f t="shared" si="56"/>
        <v>0</v>
      </c>
      <c r="DH21" s="11">
        <f t="shared" si="56"/>
        <v>0</v>
      </c>
      <c r="DI21" s="11">
        <f t="shared" si="56"/>
        <v>0</v>
      </c>
      <c r="DJ21" s="11">
        <f t="shared" si="56"/>
        <v>0</v>
      </c>
      <c r="DK21" s="11">
        <f t="shared" si="56"/>
        <v>0</v>
      </c>
      <c r="DL21" s="11">
        <f t="shared" si="56"/>
        <v>0</v>
      </c>
      <c r="DM21" s="11">
        <f t="shared" si="56"/>
        <v>0</v>
      </c>
      <c r="DN21" s="11">
        <f t="shared" si="56"/>
        <v>0</v>
      </c>
      <c r="DO21" s="11">
        <f t="shared" si="56"/>
        <v>0</v>
      </c>
      <c r="DP21" s="11">
        <f t="shared" si="56"/>
        <v>0</v>
      </c>
      <c r="DQ21" s="11">
        <f t="shared" si="56"/>
        <v>0</v>
      </c>
      <c r="DR21" s="11">
        <f t="shared" si="56"/>
        <v>0</v>
      </c>
      <c r="DS21" s="11">
        <f t="shared" si="56"/>
        <v>0</v>
      </c>
      <c r="DT21" s="11">
        <f t="shared" si="56"/>
        <v>0</v>
      </c>
      <c r="DU21" s="11">
        <f t="shared" si="56"/>
        <v>0</v>
      </c>
      <c r="DV21" s="11">
        <f t="shared" si="56"/>
        <v>0</v>
      </c>
      <c r="DW21" s="11">
        <f t="shared" si="56"/>
        <v>0</v>
      </c>
      <c r="DX21" s="11">
        <f t="shared" si="56"/>
        <v>0</v>
      </c>
      <c r="DY21" s="11">
        <f t="shared" si="56"/>
        <v>0</v>
      </c>
      <c r="DZ21" s="11">
        <f t="shared" si="56"/>
        <v>0</v>
      </c>
      <c r="EA21" s="11">
        <f t="shared" si="56"/>
        <v>0</v>
      </c>
      <c r="EB21" s="11">
        <f t="shared" ref="EB21:GM21" si="57">(EB20/12)*9</f>
        <v>0</v>
      </c>
      <c r="EC21" s="11">
        <f t="shared" si="57"/>
        <v>0</v>
      </c>
      <c r="ED21" s="11">
        <f t="shared" si="57"/>
        <v>0</v>
      </c>
      <c r="EE21" s="11">
        <f t="shared" si="57"/>
        <v>0</v>
      </c>
      <c r="EF21" s="11">
        <f t="shared" si="57"/>
        <v>0</v>
      </c>
      <c r="EG21" s="11">
        <f t="shared" si="57"/>
        <v>0</v>
      </c>
      <c r="EH21" s="11">
        <f t="shared" si="57"/>
        <v>0</v>
      </c>
      <c r="EI21" s="11">
        <f t="shared" si="57"/>
        <v>0</v>
      </c>
      <c r="EJ21" s="11">
        <f t="shared" si="57"/>
        <v>0</v>
      </c>
      <c r="EK21" s="11">
        <f t="shared" si="57"/>
        <v>0</v>
      </c>
      <c r="EL21" s="11">
        <f t="shared" si="57"/>
        <v>0</v>
      </c>
      <c r="EM21" s="11">
        <f t="shared" si="57"/>
        <v>0</v>
      </c>
      <c r="EN21" s="11">
        <f t="shared" si="57"/>
        <v>0</v>
      </c>
      <c r="EO21" s="11">
        <f t="shared" si="57"/>
        <v>0</v>
      </c>
      <c r="EP21" s="11">
        <f t="shared" si="57"/>
        <v>0</v>
      </c>
      <c r="EQ21" s="11">
        <f t="shared" si="57"/>
        <v>0</v>
      </c>
      <c r="ER21" s="11">
        <f t="shared" si="57"/>
        <v>0</v>
      </c>
      <c r="ES21" s="11">
        <f t="shared" si="57"/>
        <v>0</v>
      </c>
      <c r="ET21" s="11">
        <f t="shared" si="57"/>
        <v>0</v>
      </c>
      <c r="EU21" s="11">
        <f t="shared" si="57"/>
        <v>0</v>
      </c>
      <c r="EV21" s="11">
        <f t="shared" si="57"/>
        <v>0</v>
      </c>
      <c r="EW21" s="11">
        <f t="shared" si="57"/>
        <v>0</v>
      </c>
      <c r="EX21" s="11">
        <f t="shared" si="57"/>
        <v>0</v>
      </c>
      <c r="EY21" s="11">
        <f t="shared" si="57"/>
        <v>0</v>
      </c>
      <c r="EZ21" s="11">
        <f t="shared" si="57"/>
        <v>0</v>
      </c>
      <c r="FA21" s="11">
        <f t="shared" si="57"/>
        <v>0</v>
      </c>
      <c r="FB21" s="11">
        <f t="shared" si="57"/>
        <v>0</v>
      </c>
      <c r="FC21" s="11">
        <f t="shared" si="57"/>
        <v>0</v>
      </c>
      <c r="FD21" s="11">
        <f t="shared" si="57"/>
        <v>0</v>
      </c>
      <c r="FE21" s="11">
        <f t="shared" si="57"/>
        <v>0</v>
      </c>
      <c r="FF21" s="11">
        <f t="shared" si="57"/>
        <v>0</v>
      </c>
      <c r="FG21" s="11">
        <f t="shared" si="57"/>
        <v>0</v>
      </c>
      <c r="FH21" s="11">
        <f t="shared" si="57"/>
        <v>0</v>
      </c>
      <c r="FI21" s="11">
        <f t="shared" si="57"/>
        <v>0</v>
      </c>
      <c r="FJ21" s="11">
        <f t="shared" si="57"/>
        <v>0</v>
      </c>
      <c r="FK21" s="11">
        <f t="shared" si="57"/>
        <v>0</v>
      </c>
      <c r="FL21" s="11">
        <f t="shared" si="57"/>
        <v>0</v>
      </c>
      <c r="FM21" s="11">
        <f t="shared" si="57"/>
        <v>0</v>
      </c>
      <c r="FN21" s="11">
        <f t="shared" si="57"/>
        <v>0</v>
      </c>
      <c r="FO21" s="11">
        <f t="shared" si="57"/>
        <v>0</v>
      </c>
      <c r="FP21" s="11">
        <f t="shared" si="57"/>
        <v>0</v>
      </c>
      <c r="FQ21" s="11">
        <f t="shared" si="57"/>
        <v>0</v>
      </c>
      <c r="FR21" s="11">
        <f t="shared" si="57"/>
        <v>0</v>
      </c>
      <c r="FS21" s="11">
        <f t="shared" si="57"/>
        <v>0</v>
      </c>
      <c r="FT21" s="11">
        <f t="shared" si="57"/>
        <v>0</v>
      </c>
      <c r="FU21" s="11">
        <f t="shared" si="57"/>
        <v>0</v>
      </c>
      <c r="FV21" s="11">
        <f t="shared" si="57"/>
        <v>0</v>
      </c>
      <c r="FW21" s="11">
        <f t="shared" si="57"/>
        <v>0</v>
      </c>
      <c r="FX21" s="11">
        <f t="shared" si="57"/>
        <v>0</v>
      </c>
      <c r="FY21" s="11">
        <f t="shared" si="57"/>
        <v>0</v>
      </c>
      <c r="FZ21" s="11">
        <f t="shared" si="57"/>
        <v>0</v>
      </c>
      <c r="GA21" s="11">
        <f t="shared" si="57"/>
        <v>0</v>
      </c>
      <c r="GB21" s="11">
        <f t="shared" si="57"/>
        <v>0</v>
      </c>
      <c r="GC21" s="11">
        <f t="shared" si="57"/>
        <v>0</v>
      </c>
      <c r="GD21" s="11">
        <f t="shared" si="57"/>
        <v>0</v>
      </c>
      <c r="GE21" s="11">
        <f t="shared" si="57"/>
        <v>0</v>
      </c>
      <c r="GF21" s="11">
        <f t="shared" si="57"/>
        <v>0</v>
      </c>
      <c r="GG21" s="11">
        <f t="shared" si="57"/>
        <v>0</v>
      </c>
      <c r="GH21" s="11">
        <f t="shared" si="57"/>
        <v>0</v>
      </c>
      <c r="GI21" s="11">
        <f t="shared" si="57"/>
        <v>0</v>
      </c>
      <c r="GJ21" s="11">
        <f t="shared" si="57"/>
        <v>0</v>
      </c>
      <c r="GK21" s="11">
        <f t="shared" si="57"/>
        <v>0</v>
      </c>
      <c r="GL21" s="11">
        <f t="shared" si="57"/>
        <v>0</v>
      </c>
      <c r="GM21" s="11">
        <f t="shared" si="57"/>
        <v>0</v>
      </c>
      <c r="GN21" s="11">
        <f t="shared" ref="GN21:IY21" si="58">(GN20/12)*9</f>
        <v>0</v>
      </c>
      <c r="GO21" s="11">
        <f t="shared" si="58"/>
        <v>0</v>
      </c>
      <c r="GP21" s="11">
        <f t="shared" si="58"/>
        <v>0</v>
      </c>
      <c r="GQ21" s="11">
        <f t="shared" si="58"/>
        <v>0</v>
      </c>
      <c r="GR21" s="11">
        <f t="shared" si="58"/>
        <v>0</v>
      </c>
      <c r="GS21" s="11">
        <f t="shared" si="58"/>
        <v>0</v>
      </c>
      <c r="GT21" s="11">
        <f t="shared" si="58"/>
        <v>0</v>
      </c>
      <c r="GU21" s="11">
        <f t="shared" si="58"/>
        <v>0</v>
      </c>
      <c r="GV21" s="11">
        <f t="shared" si="58"/>
        <v>0</v>
      </c>
      <c r="GW21" s="11">
        <f t="shared" si="58"/>
        <v>0</v>
      </c>
      <c r="GX21" s="11">
        <f t="shared" si="58"/>
        <v>0</v>
      </c>
      <c r="GY21" s="11">
        <f t="shared" si="58"/>
        <v>0</v>
      </c>
      <c r="GZ21" s="11">
        <f t="shared" si="58"/>
        <v>0</v>
      </c>
      <c r="HA21" s="11">
        <f t="shared" si="58"/>
        <v>0</v>
      </c>
      <c r="HB21" s="11">
        <f t="shared" si="58"/>
        <v>0</v>
      </c>
      <c r="HC21" s="11">
        <f t="shared" si="58"/>
        <v>0</v>
      </c>
      <c r="HD21" s="11">
        <f t="shared" si="58"/>
        <v>0</v>
      </c>
      <c r="HE21" s="11">
        <f t="shared" si="58"/>
        <v>0</v>
      </c>
      <c r="HF21" s="11">
        <f t="shared" si="58"/>
        <v>0</v>
      </c>
      <c r="HG21" s="11">
        <f t="shared" si="58"/>
        <v>0</v>
      </c>
      <c r="HH21" s="11">
        <f t="shared" si="58"/>
        <v>0</v>
      </c>
      <c r="HI21" s="11">
        <f t="shared" si="58"/>
        <v>0</v>
      </c>
      <c r="HJ21" s="11">
        <f t="shared" si="58"/>
        <v>0</v>
      </c>
      <c r="HK21" s="11">
        <f t="shared" si="58"/>
        <v>0</v>
      </c>
      <c r="HL21" s="11">
        <f t="shared" si="58"/>
        <v>0</v>
      </c>
      <c r="HM21" s="11">
        <f t="shared" si="58"/>
        <v>0</v>
      </c>
      <c r="HN21" s="11">
        <f t="shared" si="58"/>
        <v>0</v>
      </c>
      <c r="HO21" s="11">
        <f t="shared" si="58"/>
        <v>0</v>
      </c>
      <c r="HP21" s="11">
        <f t="shared" si="58"/>
        <v>0</v>
      </c>
      <c r="HQ21" s="11">
        <f t="shared" si="58"/>
        <v>0</v>
      </c>
      <c r="HR21" s="11">
        <f t="shared" si="58"/>
        <v>0</v>
      </c>
      <c r="HS21" s="11">
        <f t="shared" si="58"/>
        <v>0</v>
      </c>
      <c r="HT21" s="11">
        <f t="shared" si="58"/>
        <v>0</v>
      </c>
      <c r="HU21" s="11">
        <f t="shared" si="58"/>
        <v>0</v>
      </c>
      <c r="HV21" s="11">
        <f t="shared" si="58"/>
        <v>0</v>
      </c>
      <c r="HW21" s="11">
        <f t="shared" si="58"/>
        <v>0</v>
      </c>
      <c r="HX21" s="11">
        <f t="shared" si="58"/>
        <v>0</v>
      </c>
      <c r="HY21" s="11">
        <f t="shared" si="58"/>
        <v>0</v>
      </c>
      <c r="HZ21" s="11">
        <f t="shared" si="58"/>
        <v>0</v>
      </c>
      <c r="IA21" s="11">
        <f t="shared" si="58"/>
        <v>0</v>
      </c>
      <c r="IB21" s="11">
        <f t="shared" si="58"/>
        <v>0</v>
      </c>
      <c r="IC21" s="11">
        <f t="shared" si="58"/>
        <v>0</v>
      </c>
      <c r="ID21" s="11">
        <f t="shared" si="58"/>
        <v>0</v>
      </c>
      <c r="IE21" s="11">
        <f t="shared" si="58"/>
        <v>0</v>
      </c>
      <c r="IF21" s="11">
        <f t="shared" si="58"/>
        <v>0</v>
      </c>
      <c r="IG21" s="11">
        <f t="shared" si="58"/>
        <v>0</v>
      </c>
      <c r="IH21" s="11">
        <f t="shared" si="58"/>
        <v>0</v>
      </c>
      <c r="II21" s="11">
        <f t="shared" si="58"/>
        <v>0</v>
      </c>
      <c r="IJ21" s="11">
        <f t="shared" si="58"/>
        <v>0</v>
      </c>
      <c r="IK21" s="11">
        <f t="shared" si="58"/>
        <v>0</v>
      </c>
      <c r="IL21" s="11">
        <f t="shared" si="58"/>
        <v>0</v>
      </c>
      <c r="IM21" s="11">
        <f t="shared" si="58"/>
        <v>0</v>
      </c>
      <c r="IN21" s="11">
        <f t="shared" si="58"/>
        <v>0</v>
      </c>
      <c r="IO21" s="11">
        <f t="shared" si="58"/>
        <v>0</v>
      </c>
      <c r="IP21" s="11">
        <f t="shared" si="58"/>
        <v>0</v>
      </c>
      <c r="IQ21" s="11">
        <f t="shared" si="58"/>
        <v>0</v>
      </c>
      <c r="IR21" s="11">
        <f t="shared" si="58"/>
        <v>0</v>
      </c>
      <c r="IS21" s="11">
        <f t="shared" si="58"/>
        <v>0</v>
      </c>
      <c r="IT21" s="11">
        <f t="shared" si="58"/>
        <v>0</v>
      </c>
      <c r="IU21" s="11">
        <f t="shared" si="58"/>
        <v>0</v>
      </c>
      <c r="IV21" s="11">
        <f t="shared" si="58"/>
        <v>0</v>
      </c>
      <c r="IW21" s="11">
        <f t="shared" si="58"/>
        <v>0</v>
      </c>
      <c r="IX21" s="11">
        <f t="shared" si="58"/>
        <v>0</v>
      </c>
      <c r="IY21" s="11">
        <f t="shared" si="58"/>
        <v>0</v>
      </c>
      <c r="IZ21" s="11">
        <f t="shared" ref="IZ21:LK21" si="59">(IZ20/12)*9</f>
        <v>0</v>
      </c>
      <c r="JA21" s="11">
        <f t="shared" si="59"/>
        <v>0</v>
      </c>
      <c r="JB21" s="11">
        <f t="shared" si="59"/>
        <v>0</v>
      </c>
      <c r="JC21" s="11">
        <f t="shared" si="59"/>
        <v>0</v>
      </c>
      <c r="JD21" s="11">
        <f t="shared" si="59"/>
        <v>0</v>
      </c>
      <c r="JE21" s="11">
        <f t="shared" si="59"/>
        <v>0</v>
      </c>
      <c r="JF21" s="11">
        <f t="shared" si="59"/>
        <v>0</v>
      </c>
      <c r="JG21" s="11">
        <f t="shared" si="59"/>
        <v>0</v>
      </c>
      <c r="JH21" s="11">
        <f t="shared" si="59"/>
        <v>0</v>
      </c>
      <c r="JI21" s="11">
        <f t="shared" si="59"/>
        <v>0</v>
      </c>
      <c r="JJ21" s="11">
        <f t="shared" si="59"/>
        <v>0</v>
      </c>
      <c r="JK21" s="11">
        <f t="shared" si="59"/>
        <v>0</v>
      </c>
      <c r="JL21" s="11">
        <f t="shared" si="59"/>
        <v>0</v>
      </c>
      <c r="JM21" s="11">
        <f t="shared" si="59"/>
        <v>0</v>
      </c>
      <c r="JN21" s="11">
        <f t="shared" si="59"/>
        <v>0</v>
      </c>
      <c r="JO21" s="11">
        <f t="shared" si="59"/>
        <v>0</v>
      </c>
      <c r="JP21" s="11">
        <f t="shared" si="59"/>
        <v>0</v>
      </c>
      <c r="JQ21" s="11">
        <f t="shared" si="59"/>
        <v>0</v>
      </c>
      <c r="JR21" s="11">
        <f t="shared" si="59"/>
        <v>0</v>
      </c>
      <c r="JS21" s="11">
        <f t="shared" si="59"/>
        <v>112.5</v>
      </c>
      <c r="JT21" s="11">
        <f t="shared" si="59"/>
        <v>0</v>
      </c>
      <c r="JU21" s="11">
        <f t="shared" si="59"/>
        <v>0</v>
      </c>
      <c r="JV21" s="11">
        <f t="shared" si="59"/>
        <v>37.5</v>
      </c>
      <c r="JW21" s="11">
        <f t="shared" si="59"/>
        <v>75</v>
      </c>
      <c r="JX21" s="11">
        <f t="shared" si="59"/>
        <v>0</v>
      </c>
      <c r="JY21" s="11">
        <f t="shared" si="59"/>
        <v>0</v>
      </c>
      <c r="JZ21" s="11">
        <f t="shared" si="59"/>
        <v>0</v>
      </c>
      <c r="KA21" s="11">
        <f t="shared" si="59"/>
        <v>0</v>
      </c>
      <c r="KB21" s="11">
        <f t="shared" si="59"/>
        <v>0</v>
      </c>
      <c r="KC21" s="11">
        <f t="shared" si="59"/>
        <v>0</v>
      </c>
      <c r="KD21" s="11">
        <f t="shared" si="59"/>
        <v>0</v>
      </c>
      <c r="KE21" s="11">
        <f t="shared" si="59"/>
        <v>0</v>
      </c>
      <c r="KF21" s="11">
        <f t="shared" si="59"/>
        <v>0</v>
      </c>
      <c r="KG21" s="11">
        <f t="shared" si="59"/>
        <v>1500</v>
      </c>
      <c r="KH21" s="11">
        <f t="shared" si="59"/>
        <v>0</v>
      </c>
      <c r="KI21" s="11">
        <f t="shared" si="59"/>
        <v>1500</v>
      </c>
      <c r="KJ21" s="11">
        <f t="shared" si="59"/>
        <v>0</v>
      </c>
      <c r="KK21" s="11">
        <f t="shared" si="59"/>
        <v>0</v>
      </c>
      <c r="KL21" s="11">
        <f t="shared" si="59"/>
        <v>0</v>
      </c>
      <c r="KM21" s="11">
        <f t="shared" si="59"/>
        <v>225</v>
      </c>
      <c r="KN21" s="11">
        <f t="shared" si="59"/>
        <v>0</v>
      </c>
      <c r="KO21" s="11">
        <f t="shared" si="59"/>
        <v>0</v>
      </c>
      <c r="KP21" s="11">
        <f t="shared" si="59"/>
        <v>11.25</v>
      </c>
      <c r="KQ21" s="11">
        <f t="shared" si="59"/>
        <v>0</v>
      </c>
      <c r="KR21" s="11">
        <f t="shared" si="59"/>
        <v>0</v>
      </c>
      <c r="KS21" s="11">
        <f t="shared" si="59"/>
        <v>0</v>
      </c>
      <c r="KT21" s="11">
        <f t="shared" si="59"/>
        <v>0</v>
      </c>
      <c r="KU21" s="11">
        <f t="shared" si="59"/>
        <v>75</v>
      </c>
      <c r="KV21" s="11">
        <f t="shared" si="59"/>
        <v>0</v>
      </c>
      <c r="KW21" s="11">
        <f t="shared" si="59"/>
        <v>0</v>
      </c>
      <c r="KX21" s="11">
        <f t="shared" si="59"/>
        <v>37.5</v>
      </c>
      <c r="KY21" s="11">
        <f t="shared" si="59"/>
        <v>0</v>
      </c>
      <c r="KZ21" s="11">
        <f t="shared" si="59"/>
        <v>0</v>
      </c>
      <c r="LA21" s="11">
        <f t="shared" si="59"/>
        <v>0</v>
      </c>
      <c r="LB21" s="11">
        <f t="shared" si="59"/>
        <v>22.5</v>
      </c>
      <c r="LC21" s="11">
        <f t="shared" si="59"/>
        <v>375</v>
      </c>
      <c r="LD21" s="11">
        <f t="shared" si="59"/>
        <v>0</v>
      </c>
      <c r="LE21" s="11">
        <f t="shared" si="59"/>
        <v>0</v>
      </c>
      <c r="LF21" s="11">
        <f t="shared" si="59"/>
        <v>0</v>
      </c>
      <c r="LG21" s="11">
        <f t="shared" si="59"/>
        <v>0</v>
      </c>
      <c r="LH21" s="11">
        <f t="shared" si="59"/>
        <v>0</v>
      </c>
      <c r="LI21" s="11">
        <f t="shared" si="59"/>
        <v>0</v>
      </c>
      <c r="LJ21" s="11">
        <f t="shared" si="59"/>
        <v>0</v>
      </c>
      <c r="LK21" s="11">
        <f t="shared" si="59"/>
        <v>0</v>
      </c>
      <c r="LL21" s="11">
        <f t="shared" ref="LL21:MF21" si="60">(LL20/12)*9</f>
        <v>0</v>
      </c>
      <c r="LM21" s="11">
        <f t="shared" si="60"/>
        <v>0</v>
      </c>
      <c r="LN21" s="11">
        <f t="shared" si="60"/>
        <v>0</v>
      </c>
      <c r="LO21" s="11">
        <f t="shared" si="60"/>
        <v>0</v>
      </c>
      <c r="LP21" s="11">
        <f t="shared" si="60"/>
        <v>3.75</v>
      </c>
      <c r="LQ21" s="11">
        <f t="shared" si="60"/>
        <v>0</v>
      </c>
      <c r="LR21" s="11">
        <f t="shared" si="60"/>
        <v>0</v>
      </c>
      <c r="LS21" s="11">
        <f t="shared" si="60"/>
        <v>0</v>
      </c>
      <c r="LT21" s="11">
        <f t="shared" si="60"/>
        <v>0</v>
      </c>
      <c r="LU21" s="11">
        <f t="shared" si="60"/>
        <v>0</v>
      </c>
      <c r="LV21" s="11">
        <f t="shared" si="60"/>
        <v>0</v>
      </c>
      <c r="LW21" s="11">
        <f t="shared" si="60"/>
        <v>0</v>
      </c>
      <c r="LX21" s="11">
        <f t="shared" si="60"/>
        <v>0</v>
      </c>
      <c r="LY21" s="11">
        <f t="shared" si="60"/>
        <v>0</v>
      </c>
      <c r="LZ21" s="11">
        <f t="shared" si="60"/>
        <v>0</v>
      </c>
      <c r="MA21" s="11">
        <f t="shared" si="60"/>
        <v>0</v>
      </c>
      <c r="MB21" s="11">
        <f t="shared" si="60"/>
        <v>0</v>
      </c>
      <c r="MC21" s="11">
        <f t="shared" si="60"/>
        <v>75</v>
      </c>
      <c r="MD21" s="11">
        <f t="shared" si="60"/>
        <v>0</v>
      </c>
      <c r="ME21" s="11">
        <f t="shared" si="60"/>
        <v>0</v>
      </c>
      <c r="MF21" s="11">
        <f t="shared" si="60"/>
        <v>0</v>
      </c>
      <c r="MG21" s="10"/>
      <c r="MH21" s="11">
        <f t="shared" si="6"/>
        <v>4275</v>
      </c>
      <c r="ML21" s="17"/>
      <c r="MM21" s="17"/>
      <c r="MN21" s="17"/>
      <c r="MO21" s="17"/>
      <c r="MP21" s="17"/>
      <c r="MQ21" s="17"/>
      <c r="MR21" s="18"/>
      <c r="MS21" s="18"/>
      <c r="MT21" s="17"/>
      <c r="MU21" s="17"/>
      <c r="MV21" s="17"/>
    </row>
    <row r="22" spans="1:360" ht="24.95" customHeight="1" x14ac:dyDescent="0.25">
      <c r="A22" s="25">
        <v>10.7</v>
      </c>
      <c r="B22" s="1" t="s">
        <v>354</v>
      </c>
      <c r="C22" s="1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v>20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>
        <v>0</v>
      </c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>
        <v>0</v>
      </c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>
        <v>0</v>
      </c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>
        <v>500</v>
      </c>
      <c r="JU22" s="10"/>
      <c r="JV22" s="10"/>
      <c r="JW22" s="10">
        <v>1200</v>
      </c>
      <c r="JX22" s="10"/>
      <c r="JY22" s="10"/>
      <c r="JZ22" s="10">
        <v>10</v>
      </c>
      <c r="KA22" s="10">
        <v>0</v>
      </c>
      <c r="KB22" s="10"/>
      <c r="KC22" s="10"/>
      <c r="KD22" s="10"/>
      <c r="KE22" s="10"/>
      <c r="KF22" s="10">
        <v>1000</v>
      </c>
      <c r="KG22" s="10"/>
      <c r="KH22" s="10"/>
      <c r="KI22" s="10">
        <v>1000</v>
      </c>
      <c r="KJ22" s="10"/>
      <c r="KK22" s="10"/>
      <c r="KL22" s="10"/>
      <c r="KM22" s="10">
        <v>500</v>
      </c>
      <c r="KN22" s="10"/>
      <c r="KO22" s="10"/>
      <c r="KP22" s="10"/>
      <c r="KQ22" s="10">
        <v>7600</v>
      </c>
      <c r="KR22" s="10"/>
      <c r="KS22" s="10"/>
      <c r="KT22" s="10"/>
      <c r="KU22" s="10">
        <v>100</v>
      </c>
      <c r="KV22" s="10"/>
      <c r="KW22" s="10"/>
      <c r="KX22" s="10"/>
      <c r="KY22" s="10"/>
      <c r="KZ22" s="10"/>
      <c r="LA22" s="10"/>
      <c r="LB22" s="10">
        <v>30</v>
      </c>
      <c r="LC22" s="10">
        <v>1050</v>
      </c>
      <c r="LD22" s="10"/>
      <c r="LE22" s="10">
        <v>0</v>
      </c>
      <c r="LF22" s="10">
        <v>100</v>
      </c>
      <c r="LG22" s="10"/>
      <c r="LH22" s="10">
        <v>200</v>
      </c>
      <c r="LI22" s="10"/>
      <c r="LJ22" s="10"/>
      <c r="LK22" s="10"/>
      <c r="LL22" s="10"/>
      <c r="LM22" s="10"/>
      <c r="LN22" s="10">
        <v>30</v>
      </c>
      <c r="LO22" s="10"/>
      <c r="LP22" s="10">
        <v>5</v>
      </c>
      <c r="LQ22" s="10"/>
      <c r="LR22" s="10"/>
      <c r="LS22" s="10"/>
      <c r="LT22" s="10">
        <v>100</v>
      </c>
      <c r="LU22" s="10"/>
      <c r="LV22" s="10">
        <v>0</v>
      </c>
      <c r="LW22" s="10">
        <v>50</v>
      </c>
      <c r="LX22" s="10">
        <v>20</v>
      </c>
      <c r="LY22" s="10"/>
      <c r="LZ22" s="10"/>
      <c r="MA22" s="10"/>
      <c r="MB22" s="10"/>
      <c r="MC22" s="10"/>
      <c r="MD22" s="10"/>
      <c r="ME22" s="10"/>
      <c r="MF22" s="10"/>
      <c r="MG22" s="10"/>
      <c r="MH22" s="10">
        <f t="shared" si="6"/>
        <v>13515</v>
      </c>
      <c r="MR22" s="18"/>
      <c r="MS22" s="18"/>
    </row>
    <row r="23" spans="1:360" s="7" customFormat="1" ht="24.95" customHeight="1" x14ac:dyDescent="0.25">
      <c r="A23" s="25">
        <v>11.2</v>
      </c>
      <c r="B23" s="6" t="s">
        <v>354</v>
      </c>
      <c r="C23" s="11">
        <f>(C22/12)*9</f>
        <v>0</v>
      </c>
      <c r="D23" s="11">
        <f t="shared" ref="D23:BO23" si="61">(D22/12)*9</f>
        <v>0</v>
      </c>
      <c r="E23" s="11">
        <f t="shared" si="61"/>
        <v>0</v>
      </c>
      <c r="F23" s="11">
        <f t="shared" si="61"/>
        <v>0</v>
      </c>
      <c r="G23" s="11">
        <f t="shared" si="61"/>
        <v>0</v>
      </c>
      <c r="H23" s="11">
        <f t="shared" si="61"/>
        <v>0</v>
      </c>
      <c r="I23" s="11">
        <f t="shared" si="61"/>
        <v>0</v>
      </c>
      <c r="J23" s="11">
        <f t="shared" si="61"/>
        <v>0</v>
      </c>
      <c r="K23" s="11">
        <f t="shared" si="61"/>
        <v>0</v>
      </c>
      <c r="L23" s="11">
        <f t="shared" si="61"/>
        <v>0</v>
      </c>
      <c r="M23" s="11">
        <f t="shared" si="61"/>
        <v>0</v>
      </c>
      <c r="N23" s="11">
        <f t="shared" si="61"/>
        <v>0</v>
      </c>
      <c r="O23" s="11">
        <f t="shared" si="61"/>
        <v>0</v>
      </c>
      <c r="P23" s="11">
        <f t="shared" si="61"/>
        <v>0</v>
      </c>
      <c r="Q23" s="11">
        <f t="shared" si="61"/>
        <v>0</v>
      </c>
      <c r="R23" s="11">
        <f t="shared" si="61"/>
        <v>0</v>
      </c>
      <c r="S23" s="11">
        <f t="shared" si="61"/>
        <v>0</v>
      </c>
      <c r="T23" s="11">
        <f t="shared" si="61"/>
        <v>0</v>
      </c>
      <c r="U23" s="11">
        <f t="shared" si="61"/>
        <v>0</v>
      </c>
      <c r="V23" s="11">
        <f t="shared" si="61"/>
        <v>0</v>
      </c>
      <c r="W23" s="11">
        <f t="shared" si="61"/>
        <v>0</v>
      </c>
      <c r="X23" s="11">
        <f t="shared" si="61"/>
        <v>0</v>
      </c>
      <c r="Y23" s="11">
        <f t="shared" si="61"/>
        <v>0</v>
      </c>
      <c r="Z23" s="11">
        <f t="shared" si="61"/>
        <v>0</v>
      </c>
      <c r="AA23" s="11">
        <f t="shared" si="61"/>
        <v>0</v>
      </c>
      <c r="AB23" s="11">
        <f t="shared" si="61"/>
        <v>0</v>
      </c>
      <c r="AC23" s="11">
        <f t="shared" si="61"/>
        <v>0</v>
      </c>
      <c r="AD23" s="11">
        <f t="shared" si="61"/>
        <v>0</v>
      </c>
      <c r="AE23" s="11">
        <f t="shared" si="61"/>
        <v>15</v>
      </c>
      <c r="AF23" s="11">
        <f t="shared" si="61"/>
        <v>0</v>
      </c>
      <c r="AG23" s="11">
        <f t="shared" si="61"/>
        <v>0</v>
      </c>
      <c r="AH23" s="11">
        <f t="shared" si="61"/>
        <v>0</v>
      </c>
      <c r="AI23" s="11">
        <f t="shared" si="61"/>
        <v>0</v>
      </c>
      <c r="AJ23" s="11">
        <f t="shared" si="61"/>
        <v>0</v>
      </c>
      <c r="AK23" s="11">
        <f t="shared" si="61"/>
        <v>0</v>
      </c>
      <c r="AL23" s="11">
        <f t="shared" si="61"/>
        <v>0</v>
      </c>
      <c r="AM23" s="11">
        <f t="shared" si="61"/>
        <v>0</v>
      </c>
      <c r="AN23" s="11">
        <f t="shared" si="61"/>
        <v>0</v>
      </c>
      <c r="AO23" s="11">
        <f t="shared" si="61"/>
        <v>0</v>
      </c>
      <c r="AP23" s="11">
        <f t="shared" si="61"/>
        <v>0</v>
      </c>
      <c r="AQ23" s="11">
        <f t="shared" si="61"/>
        <v>0</v>
      </c>
      <c r="AR23" s="11">
        <f t="shared" si="61"/>
        <v>0</v>
      </c>
      <c r="AS23" s="11">
        <f t="shared" si="61"/>
        <v>0</v>
      </c>
      <c r="AT23" s="11">
        <f t="shared" si="61"/>
        <v>0</v>
      </c>
      <c r="AU23" s="11">
        <f t="shared" si="61"/>
        <v>0</v>
      </c>
      <c r="AV23" s="11">
        <f t="shared" si="61"/>
        <v>0</v>
      </c>
      <c r="AW23" s="11">
        <f t="shared" si="61"/>
        <v>0</v>
      </c>
      <c r="AX23" s="11">
        <f t="shared" si="61"/>
        <v>0</v>
      </c>
      <c r="AY23" s="11">
        <f t="shared" si="61"/>
        <v>0</v>
      </c>
      <c r="AZ23" s="11">
        <f t="shared" si="61"/>
        <v>0</v>
      </c>
      <c r="BA23" s="11">
        <f t="shared" si="61"/>
        <v>0</v>
      </c>
      <c r="BB23" s="11">
        <f t="shared" si="61"/>
        <v>0</v>
      </c>
      <c r="BC23" s="11">
        <f t="shared" si="61"/>
        <v>0</v>
      </c>
      <c r="BD23" s="11">
        <f t="shared" si="61"/>
        <v>0</v>
      </c>
      <c r="BE23" s="11">
        <f t="shared" si="61"/>
        <v>0</v>
      </c>
      <c r="BF23" s="11">
        <f t="shared" si="61"/>
        <v>0</v>
      </c>
      <c r="BG23" s="11">
        <f t="shared" si="61"/>
        <v>0</v>
      </c>
      <c r="BH23" s="11">
        <f t="shared" si="61"/>
        <v>0</v>
      </c>
      <c r="BI23" s="11">
        <f t="shared" si="61"/>
        <v>0</v>
      </c>
      <c r="BJ23" s="11">
        <f t="shared" si="61"/>
        <v>0</v>
      </c>
      <c r="BK23" s="11">
        <f t="shared" si="61"/>
        <v>0</v>
      </c>
      <c r="BL23" s="11">
        <f t="shared" si="61"/>
        <v>0</v>
      </c>
      <c r="BM23" s="11">
        <f t="shared" si="61"/>
        <v>0</v>
      </c>
      <c r="BN23" s="11">
        <f t="shared" si="61"/>
        <v>0</v>
      </c>
      <c r="BO23" s="11">
        <f t="shared" si="61"/>
        <v>0</v>
      </c>
      <c r="BP23" s="11">
        <f t="shared" ref="BP23:EA23" si="62">(BP22/12)*9</f>
        <v>0</v>
      </c>
      <c r="BQ23" s="11">
        <f t="shared" si="62"/>
        <v>0</v>
      </c>
      <c r="BR23" s="11">
        <f t="shared" si="62"/>
        <v>0</v>
      </c>
      <c r="BS23" s="11">
        <f t="shared" si="62"/>
        <v>0</v>
      </c>
      <c r="BT23" s="11">
        <f t="shared" si="62"/>
        <v>0</v>
      </c>
      <c r="BU23" s="11">
        <f t="shared" si="62"/>
        <v>0</v>
      </c>
      <c r="BV23" s="11">
        <f t="shared" si="62"/>
        <v>0</v>
      </c>
      <c r="BW23" s="11">
        <f t="shared" si="62"/>
        <v>0</v>
      </c>
      <c r="BX23" s="11">
        <f t="shared" si="62"/>
        <v>0</v>
      </c>
      <c r="BY23" s="11">
        <f t="shared" si="62"/>
        <v>0</v>
      </c>
      <c r="BZ23" s="11">
        <f t="shared" si="62"/>
        <v>0</v>
      </c>
      <c r="CA23" s="11">
        <f t="shared" si="62"/>
        <v>0</v>
      </c>
      <c r="CB23" s="11">
        <f t="shared" si="62"/>
        <v>0</v>
      </c>
      <c r="CC23" s="11">
        <f t="shared" si="62"/>
        <v>0</v>
      </c>
      <c r="CD23" s="11">
        <f t="shared" si="62"/>
        <v>0</v>
      </c>
      <c r="CE23" s="11">
        <f t="shared" si="62"/>
        <v>0</v>
      </c>
      <c r="CF23" s="11">
        <f t="shared" si="62"/>
        <v>0</v>
      </c>
      <c r="CG23" s="11">
        <f t="shared" si="62"/>
        <v>0</v>
      </c>
      <c r="CH23" s="11">
        <f t="shared" si="62"/>
        <v>0</v>
      </c>
      <c r="CI23" s="11">
        <f t="shared" si="62"/>
        <v>0</v>
      </c>
      <c r="CJ23" s="11">
        <f t="shared" si="62"/>
        <v>0</v>
      </c>
      <c r="CK23" s="11">
        <f t="shared" si="62"/>
        <v>0</v>
      </c>
      <c r="CL23" s="11">
        <f t="shared" si="62"/>
        <v>0</v>
      </c>
      <c r="CM23" s="11">
        <f t="shared" si="62"/>
        <v>0</v>
      </c>
      <c r="CN23" s="11">
        <f t="shared" si="62"/>
        <v>0</v>
      </c>
      <c r="CO23" s="11">
        <f t="shared" si="62"/>
        <v>0</v>
      </c>
      <c r="CP23" s="11">
        <f t="shared" si="62"/>
        <v>0</v>
      </c>
      <c r="CQ23" s="11">
        <f t="shared" si="62"/>
        <v>0</v>
      </c>
      <c r="CR23" s="11">
        <f t="shared" si="62"/>
        <v>0</v>
      </c>
      <c r="CS23" s="11">
        <f t="shared" si="62"/>
        <v>0</v>
      </c>
      <c r="CT23" s="11">
        <f t="shared" si="62"/>
        <v>0</v>
      </c>
      <c r="CU23" s="11">
        <f t="shared" si="62"/>
        <v>0</v>
      </c>
      <c r="CV23" s="11">
        <f t="shared" si="62"/>
        <v>0</v>
      </c>
      <c r="CW23" s="11">
        <f t="shared" si="62"/>
        <v>0</v>
      </c>
      <c r="CX23" s="11">
        <f t="shared" si="62"/>
        <v>0</v>
      </c>
      <c r="CY23" s="11">
        <f t="shared" si="62"/>
        <v>0</v>
      </c>
      <c r="CZ23" s="11">
        <f t="shared" si="62"/>
        <v>0</v>
      </c>
      <c r="DA23" s="11">
        <f t="shared" si="62"/>
        <v>0</v>
      </c>
      <c r="DB23" s="11">
        <f t="shared" si="62"/>
        <v>0</v>
      </c>
      <c r="DC23" s="11">
        <f t="shared" si="62"/>
        <v>0</v>
      </c>
      <c r="DD23" s="11">
        <f t="shared" si="62"/>
        <v>0</v>
      </c>
      <c r="DE23" s="11">
        <f t="shared" si="62"/>
        <v>0</v>
      </c>
      <c r="DF23" s="11">
        <f t="shared" si="62"/>
        <v>0</v>
      </c>
      <c r="DG23" s="11">
        <f t="shared" si="62"/>
        <v>0</v>
      </c>
      <c r="DH23" s="11">
        <f t="shared" si="62"/>
        <v>0</v>
      </c>
      <c r="DI23" s="11">
        <f t="shared" si="62"/>
        <v>0</v>
      </c>
      <c r="DJ23" s="11">
        <f t="shared" si="62"/>
        <v>0</v>
      </c>
      <c r="DK23" s="11">
        <f t="shared" si="62"/>
        <v>0</v>
      </c>
      <c r="DL23" s="11">
        <f t="shared" si="62"/>
        <v>0</v>
      </c>
      <c r="DM23" s="11">
        <f t="shared" si="62"/>
        <v>0</v>
      </c>
      <c r="DN23" s="11">
        <f t="shared" si="62"/>
        <v>0</v>
      </c>
      <c r="DO23" s="11">
        <f t="shared" si="62"/>
        <v>0</v>
      </c>
      <c r="DP23" s="11">
        <f t="shared" si="62"/>
        <v>0</v>
      </c>
      <c r="DQ23" s="11">
        <f t="shared" si="62"/>
        <v>0</v>
      </c>
      <c r="DR23" s="11">
        <f t="shared" si="62"/>
        <v>0</v>
      </c>
      <c r="DS23" s="11">
        <f t="shared" si="62"/>
        <v>0</v>
      </c>
      <c r="DT23" s="11">
        <f t="shared" si="62"/>
        <v>0</v>
      </c>
      <c r="DU23" s="11">
        <f t="shared" si="62"/>
        <v>0</v>
      </c>
      <c r="DV23" s="11">
        <f t="shared" si="62"/>
        <v>0</v>
      </c>
      <c r="DW23" s="11">
        <f t="shared" si="62"/>
        <v>0</v>
      </c>
      <c r="DX23" s="11">
        <f t="shared" si="62"/>
        <v>0</v>
      </c>
      <c r="DY23" s="11">
        <f t="shared" si="62"/>
        <v>0</v>
      </c>
      <c r="DZ23" s="11">
        <f t="shared" si="62"/>
        <v>0</v>
      </c>
      <c r="EA23" s="11">
        <f t="shared" si="62"/>
        <v>0</v>
      </c>
      <c r="EB23" s="11">
        <f t="shared" ref="EB23:GM23" si="63">(EB22/12)*9</f>
        <v>0</v>
      </c>
      <c r="EC23" s="11">
        <f t="shared" si="63"/>
        <v>0</v>
      </c>
      <c r="ED23" s="11">
        <f t="shared" si="63"/>
        <v>0</v>
      </c>
      <c r="EE23" s="11">
        <f t="shared" si="63"/>
        <v>0</v>
      </c>
      <c r="EF23" s="11">
        <f t="shared" si="63"/>
        <v>0</v>
      </c>
      <c r="EG23" s="11">
        <f t="shared" si="63"/>
        <v>0</v>
      </c>
      <c r="EH23" s="11">
        <f t="shared" si="63"/>
        <v>0</v>
      </c>
      <c r="EI23" s="11">
        <f t="shared" si="63"/>
        <v>0</v>
      </c>
      <c r="EJ23" s="11">
        <f t="shared" si="63"/>
        <v>0</v>
      </c>
      <c r="EK23" s="11">
        <f t="shared" si="63"/>
        <v>0</v>
      </c>
      <c r="EL23" s="11">
        <f t="shared" si="63"/>
        <v>0</v>
      </c>
      <c r="EM23" s="11">
        <f t="shared" si="63"/>
        <v>0</v>
      </c>
      <c r="EN23" s="11">
        <f t="shared" si="63"/>
        <v>0</v>
      </c>
      <c r="EO23" s="11">
        <f t="shared" si="63"/>
        <v>0</v>
      </c>
      <c r="EP23" s="11">
        <f t="shared" si="63"/>
        <v>0</v>
      </c>
      <c r="EQ23" s="11">
        <f t="shared" si="63"/>
        <v>0</v>
      </c>
      <c r="ER23" s="11">
        <f t="shared" si="63"/>
        <v>0</v>
      </c>
      <c r="ES23" s="11">
        <f t="shared" si="63"/>
        <v>0</v>
      </c>
      <c r="ET23" s="11">
        <f t="shared" si="63"/>
        <v>0</v>
      </c>
      <c r="EU23" s="11">
        <f t="shared" si="63"/>
        <v>0</v>
      </c>
      <c r="EV23" s="11">
        <f t="shared" si="63"/>
        <v>0</v>
      </c>
      <c r="EW23" s="11">
        <f t="shared" si="63"/>
        <v>0</v>
      </c>
      <c r="EX23" s="11">
        <f t="shared" si="63"/>
        <v>0</v>
      </c>
      <c r="EY23" s="11">
        <f t="shared" si="63"/>
        <v>0</v>
      </c>
      <c r="EZ23" s="11">
        <f t="shared" si="63"/>
        <v>0</v>
      </c>
      <c r="FA23" s="11">
        <f t="shared" si="63"/>
        <v>0</v>
      </c>
      <c r="FB23" s="11">
        <f t="shared" si="63"/>
        <v>0</v>
      </c>
      <c r="FC23" s="11">
        <f t="shared" si="63"/>
        <v>0</v>
      </c>
      <c r="FD23" s="11">
        <f t="shared" si="63"/>
        <v>0</v>
      </c>
      <c r="FE23" s="11">
        <f t="shared" si="63"/>
        <v>0</v>
      </c>
      <c r="FF23" s="11">
        <f t="shared" si="63"/>
        <v>0</v>
      </c>
      <c r="FG23" s="11">
        <f t="shared" si="63"/>
        <v>0</v>
      </c>
      <c r="FH23" s="11">
        <f t="shared" si="63"/>
        <v>0</v>
      </c>
      <c r="FI23" s="11">
        <f t="shared" si="63"/>
        <v>0</v>
      </c>
      <c r="FJ23" s="11">
        <f t="shared" si="63"/>
        <v>0</v>
      </c>
      <c r="FK23" s="11">
        <f t="shared" si="63"/>
        <v>0</v>
      </c>
      <c r="FL23" s="11">
        <f t="shared" si="63"/>
        <v>0</v>
      </c>
      <c r="FM23" s="11">
        <f t="shared" si="63"/>
        <v>0</v>
      </c>
      <c r="FN23" s="11">
        <f t="shared" si="63"/>
        <v>0</v>
      </c>
      <c r="FO23" s="11">
        <f t="shared" si="63"/>
        <v>0</v>
      </c>
      <c r="FP23" s="11">
        <f t="shared" si="63"/>
        <v>0</v>
      </c>
      <c r="FQ23" s="11">
        <f t="shared" si="63"/>
        <v>0</v>
      </c>
      <c r="FR23" s="11">
        <f t="shared" si="63"/>
        <v>0</v>
      </c>
      <c r="FS23" s="11">
        <f t="shared" si="63"/>
        <v>0</v>
      </c>
      <c r="FT23" s="11">
        <f t="shared" si="63"/>
        <v>0</v>
      </c>
      <c r="FU23" s="11">
        <f t="shared" si="63"/>
        <v>0</v>
      </c>
      <c r="FV23" s="11">
        <f t="shared" si="63"/>
        <v>0</v>
      </c>
      <c r="FW23" s="11">
        <f t="shared" si="63"/>
        <v>0</v>
      </c>
      <c r="FX23" s="11">
        <f t="shared" si="63"/>
        <v>0</v>
      </c>
      <c r="FY23" s="11">
        <f t="shared" si="63"/>
        <v>0</v>
      </c>
      <c r="FZ23" s="11">
        <f t="shared" si="63"/>
        <v>0</v>
      </c>
      <c r="GA23" s="11">
        <f t="shared" si="63"/>
        <v>0</v>
      </c>
      <c r="GB23" s="11">
        <f t="shared" si="63"/>
        <v>0</v>
      </c>
      <c r="GC23" s="11">
        <f t="shared" si="63"/>
        <v>0</v>
      </c>
      <c r="GD23" s="11">
        <f t="shared" si="63"/>
        <v>0</v>
      </c>
      <c r="GE23" s="11">
        <f t="shared" si="63"/>
        <v>0</v>
      </c>
      <c r="GF23" s="11">
        <f t="shared" si="63"/>
        <v>0</v>
      </c>
      <c r="GG23" s="11">
        <f t="shared" si="63"/>
        <v>0</v>
      </c>
      <c r="GH23" s="11">
        <f t="shared" si="63"/>
        <v>0</v>
      </c>
      <c r="GI23" s="11">
        <f t="shared" si="63"/>
        <v>0</v>
      </c>
      <c r="GJ23" s="11">
        <f t="shared" si="63"/>
        <v>0</v>
      </c>
      <c r="GK23" s="11">
        <f t="shared" si="63"/>
        <v>0</v>
      </c>
      <c r="GL23" s="11">
        <f t="shared" si="63"/>
        <v>0</v>
      </c>
      <c r="GM23" s="11">
        <f t="shared" si="63"/>
        <v>0</v>
      </c>
      <c r="GN23" s="11">
        <f t="shared" ref="GN23:IY23" si="64">(GN22/12)*9</f>
        <v>0</v>
      </c>
      <c r="GO23" s="11">
        <f t="shared" si="64"/>
        <v>0</v>
      </c>
      <c r="GP23" s="11">
        <f t="shared" si="64"/>
        <v>0</v>
      </c>
      <c r="GQ23" s="11">
        <f t="shared" si="64"/>
        <v>0</v>
      </c>
      <c r="GR23" s="11">
        <f t="shared" si="64"/>
        <v>0</v>
      </c>
      <c r="GS23" s="11">
        <f t="shared" si="64"/>
        <v>0</v>
      </c>
      <c r="GT23" s="11">
        <f t="shared" si="64"/>
        <v>0</v>
      </c>
      <c r="GU23" s="11">
        <f t="shared" si="64"/>
        <v>0</v>
      </c>
      <c r="GV23" s="11">
        <f t="shared" si="64"/>
        <v>0</v>
      </c>
      <c r="GW23" s="11">
        <f t="shared" si="64"/>
        <v>0</v>
      </c>
      <c r="GX23" s="11">
        <f t="shared" si="64"/>
        <v>0</v>
      </c>
      <c r="GY23" s="11">
        <f t="shared" si="64"/>
        <v>0</v>
      </c>
      <c r="GZ23" s="11">
        <f t="shared" si="64"/>
        <v>0</v>
      </c>
      <c r="HA23" s="11">
        <f t="shared" si="64"/>
        <v>0</v>
      </c>
      <c r="HB23" s="11">
        <f t="shared" si="64"/>
        <v>0</v>
      </c>
      <c r="HC23" s="11">
        <f t="shared" si="64"/>
        <v>0</v>
      </c>
      <c r="HD23" s="11">
        <f t="shared" si="64"/>
        <v>0</v>
      </c>
      <c r="HE23" s="11">
        <f t="shared" si="64"/>
        <v>0</v>
      </c>
      <c r="HF23" s="11">
        <f t="shared" si="64"/>
        <v>0</v>
      </c>
      <c r="HG23" s="11">
        <f t="shared" si="64"/>
        <v>0</v>
      </c>
      <c r="HH23" s="11">
        <f t="shared" si="64"/>
        <v>0</v>
      </c>
      <c r="HI23" s="11">
        <f t="shared" si="64"/>
        <v>0</v>
      </c>
      <c r="HJ23" s="11">
        <f t="shared" si="64"/>
        <v>0</v>
      </c>
      <c r="HK23" s="11">
        <f t="shared" si="64"/>
        <v>0</v>
      </c>
      <c r="HL23" s="11">
        <f t="shared" si="64"/>
        <v>0</v>
      </c>
      <c r="HM23" s="11">
        <f t="shared" si="64"/>
        <v>0</v>
      </c>
      <c r="HN23" s="11">
        <f t="shared" si="64"/>
        <v>0</v>
      </c>
      <c r="HO23" s="11">
        <f t="shared" si="64"/>
        <v>0</v>
      </c>
      <c r="HP23" s="11">
        <f t="shared" si="64"/>
        <v>0</v>
      </c>
      <c r="HQ23" s="11">
        <f t="shared" si="64"/>
        <v>0</v>
      </c>
      <c r="HR23" s="11">
        <f t="shared" si="64"/>
        <v>0</v>
      </c>
      <c r="HS23" s="11">
        <f t="shared" si="64"/>
        <v>0</v>
      </c>
      <c r="HT23" s="11">
        <f t="shared" si="64"/>
        <v>0</v>
      </c>
      <c r="HU23" s="11">
        <f t="shared" si="64"/>
        <v>0</v>
      </c>
      <c r="HV23" s="11">
        <f t="shared" si="64"/>
        <v>0</v>
      </c>
      <c r="HW23" s="11">
        <f t="shared" si="64"/>
        <v>0</v>
      </c>
      <c r="HX23" s="11">
        <f t="shared" si="64"/>
        <v>0</v>
      </c>
      <c r="HY23" s="11">
        <f t="shared" si="64"/>
        <v>0</v>
      </c>
      <c r="HZ23" s="11">
        <f t="shared" si="64"/>
        <v>0</v>
      </c>
      <c r="IA23" s="11">
        <f t="shared" si="64"/>
        <v>0</v>
      </c>
      <c r="IB23" s="11">
        <f t="shared" si="64"/>
        <v>0</v>
      </c>
      <c r="IC23" s="11">
        <f t="shared" si="64"/>
        <v>0</v>
      </c>
      <c r="ID23" s="11">
        <f t="shared" si="64"/>
        <v>0</v>
      </c>
      <c r="IE23" s="11">
        <f t="shared" si="64"/>
        <v>0</v>
      </c>
      <c r="IF23" s="11">
        <f t="shared" si="64"/>
        <v>0</v>
      </c>
      <c r="IG23" s="11">
        <f t="shared" si="64"/>
        <v>0</v>
      </c>
      <c r="IH23" s="11">
        <f t="shared" si="64"/>
        <v>0</v>
      </c>
      <c r="II23" s="11">
        <f t="shared" si="64"/>
        <v>0</v>
      </c>
      <c r="IJ23" s="11">
        <f t="shared" si="64"/>
        <v>0</v>
      </c>
      <c r="IK23" s="11">
        <f t="shared" si="64"/>
        <v>0</v>
      </c>
      <c r="IL23" s="11">
        <f t="shared" si="64"/>
        <v>0</v>
      </c>
      <c r="IM23" s="11">
        <f t="shared" si="64"/>
        <v>0</v>
      </c>
      <c r="IN23" s="11">
        <f t="shared" si="64"/>
        <v>0</v>
      </c>
      <c r="IO23" s="11">
        <f t="shared" si="64"/>
        <v>0</v>
      </c>
      <c r="IP23" s="11">
        <f t="shared" si="64"/>
        <v>0</v>
      </c>
      <c r="IQ23" s="11">
        <f t="shared" si="64"/>
        <v>0</v>
      </c>
      <c r="IR23" s="11">
        <f t="shared" si="64"/>
        <v>0</v>
      </c>
      <c r="IS23" s="11">
        <f t="shared" si="64"/>
        <v>0</v>
      </c>
      <c r="IT23" s="11">
        <f t="shared" si="64"/>
        <v>0</v>
      </c>
      <c r="IU23" s="11">
        <f t="shared" si="64"/>
        <v>0</v>
      </c>
      <c r="IV23" s="11">
        <f t="shared" si="64"/>
        <v>0</v>
      </c>
      <c r="IW23" s="11">
        <f t="shared" si="64"/>
        <v>0</v>
      </c>
      <c r="IX23" s="11">
        <f t="shared" si="64"/>
        <v>0</v>
      </c>
      <c r="IY23" s="11">
        <f t="shared" si="64"/>
        <v>0</v>
      </c>
      <c r="IZ23" s="11">
        <f t="shared" ref="IZ23:LK23" si="65">(IZ22/12)*9</f>
        <v>0</v>
      </c>
      <c r="JA23" s="11">
        <f t="shared" si="65"/>
        <v>0</v>
      </c>
      <c r="JB23" s="11">
        <f t="shared" si="65"/>
        <v>0</v>
      </c>
      <c r="JC23" s="11">
        <f t="shared" si="65"/>
        <v>0</v>
      </c>
      <c r="JD23" s="11">
        <f t="shared" si="65"/>
        <v>0</v>
      </c>
      <c r="JE23" s="11">
        <f t="shared" si="65"/>
        <v>0</v>
      </c>
      <c r="JF23" s="11">
        <f t="shared" si="65"/>
        <v>0</v>
      </c>
      <c r="JG23" s="11">
        <f t="shared" si="65"/>
        <v>0</v>
      </c>
      <c r="JH23" s="11">
        <f t="shared" si="65"/>
        <v>0</v>
      </c>
      <c r="JI23" s="11">
        <f t="shared" si="65"/>
        <v>0</v>
      </c>
      <c r="JJ23" s="11">
        <f t="shared" si="65"/>
        <v>0</v>
      </c>
      <c r="JK23" s="11">
        <f t="shared" si="65"/>
        <v>0</v>
      </c>
      <c r="JL23" s="11">
        <f t="shared" si="65"/>
        <v>0</v>
      </c>
      <c r="JM23" s="11">
        <f t="shared" si="65"/>
        <v>0</v>
      </c>
      <c r="JN23" s="11">
        <f t="shared" si="65"/>
        <v>0</v>
      </c>
      <c r="JO23" s="11">
        <f t="shared" si="65"/>
        <v>0</v>
      </c>
      <c r="JP23" s="11">
        <f t="shared" si="65"/>
        <v>0</v>
      </c>
      <c r="JQ23" s="11">
        <f t="shared" si="65"/>
        <v>0</v>
      </c>
      <c r="JR23" s="11">
        <f t="shared" si="65"/>
        <v>0</v>
      </c>
      <c r="JS23" s="11">
        <f t="shared" si="65"/>
        <v>0</v>
      </c>
      <c r="JT23" s="11">
        <f t="shared" si="65"/>
        <v>375</v>
      </c>
      <c r="JU23" s="11">
        <f t="shared" si="65"/>
        <v>0</v>
      </c>
      <c r="JV23" s="11">
        <f t="shared" si="65"/>
        <v>0</v>
      </c>
      <c r="JW23" s="11">
        <f t="shared" si="65"/>
        <v>900</v>
      </c>
      <c r="JX23" s="11">
        <f t="shared" si="65"/>
        <v>0</v>
      </c>
      <c r="JY23" s="11">
        <f t="shared" si="65"/>
        <v>0</v>
      </c>
      <c r="JZ23" s="11">
        <f t="shared" si="65"/>
        <v>7.5</v>
      </c>
      <c r="KA23" s="11">
        <f t="shared" si="65"/>
        <v>0</v>
      </c>
      <c r="KB23" s="11">
        <f t="shared" si="65"/>
        <v>0</v>
      </c>
      <c r="KC23" s="11">
        <f t="shared" si="65"/>
        <v>0</v>
      </c>
      <c r="KD23" s="11">
        <f t="shared" si="65"/>
        <v>0</v>
      </c>
      <c r="KE23" s="11">
        <f t="shared" si="65"/>
        <v>0</v>
      </c>
      <c r="KF23" s="11">
        <f t="shared" si="65"/>
        <v>750</v>
      </c>
      <c r="KG23" s="11">
        <f t="shared" si="65"/>
        <v>0</v>
      </c>
      <c r="KH23" s="11">
        <f t="shared" si="65"/>
        <v>0</v>
      </c>
      <c r="KI23" s="11">
        <f t="shared" si="65"/>
        <v>750</v>
      </c>
      <c r="KJ23" s="11">
        <f t="shared" si="65"/>
        <v>0</v>
      </c>
      <c r="KK23" s="11">
        <f t="shared" si="65"/>
        <v>0</v>
      </c>
      <c r="KL23" s="11">
        <f t="shared" si="65"/>
        <v>0</v>
      </c>
      <c r="KM23" s="11">
        <f t="shared" si="65"/>
        <v>375</v>
      </c>
      <c r="KN23" s="11">
        <f t="shared" si="65"/>
        <v>0</v>
      </c>
      <c r="KO23" s="11">
        <f t="shared" si="65"/>
        <v>0</v>
      </c>
      <c r="KP23" s="11">
        <f t="shared" si="65"/>
        <v>0</v>
      </c>
      <c r="KQ23" s="11">
        <f t="shared" si="65"/>
        <v>5700</v>
      </c>
      <c r="KR23" s="11">
        <f t="shared" si="65"/>
        <v>0</v>
      </c>
      <c r="KS23" s="11">
        <f t="shared" si="65"/>
        <v>0</v>
      </c>
      <c r="KT23" s="11">
        <f t="shared" si="65"/>
        <v>0</v>
      </c>
      <c r="KU23" s="11">
        <f t="shared" si="65"/>
        <v>75</v>
      </c>
      <c r="KV23" s="11">
        <f t="shared" si="65"/>
        <v>0</v>
      </c>
      <c r="KW23" s="11">
        <f t="shared" si="65"/>
        <v>0</v>
      </c>
      <c r="KX23" s="11">
        <f t="shared" si="65"/>
        <v>0</v>
      </c>
      <c r="KY23" s="11">
        <f t="shared" si="65"/>
        <v>0</v>
      </c>
      <c r="KZ23" s="11">
        <f t="shared" si="65"/>
        <v>0</v>
      </c>
      <c r="LA23" s="11">
        <f t="shared" si="65"/>
        <v>0</v>
      </c>
      <c r="LB23" s="11">
        <f t="shared" si="65"/>
        <v>22.5</v>
      </c>
      <c r="LC23" s="11">
        <f t="shared" si="65"/>
        <v>787.5</v>
      </c>
      <c r="LD23" s="11">
        <f t="shared" si="65"/>
        <v>0</v>
      </c>
      <c r="LE23" s="11">
        <f t="shared" si="65"/>
        <v>0</v>
      </c>
      <c r="LF23" s="11">
        <f t="shared" si="65"/>
        <v>75</v>
      </c>
      <c r="LG23" s="11">
        <f t="shared" si="65"/>
        <v>0</v>
      </c>
      <c r="LH23" s="11">
        <f t="shared" si="65"/>
        <v>150</v>
      </c>
      <c r="LI23" s="11">
        <f t="shared" si="65"/>
        <v>0</v>
      </c>
      <c r="LJ23" s="11">
        <f t="shared" si="65"/>
        <v>0</v>
      </c>
      <c r="LK23" s="11">
        <f t="shared" si="65"/>
        <v>0</v>
      </c>
      <c r="LL23" s="11">
        <f t="shared" ref="LL23:MG23" si="66">(LL22/12)*9</f>
        <v>0</v>
      </c>
      <c r="LM23" s="11">
        <f t="shared" si="66"/>
        <v>0</v>
      </c>
      <c r="LN23" s="11">
        <f t="shared" si="66"/>
        <v>22.5</v>
      </c>
      <c r="LO23" s="11">
        <f t="shared" si="66"/>
        <v>0</v>
      </c>
      <c r="LP23" s="11">
        <f t="shared" si="66"/>
        <v>3.75</v>
      </c>
      <c r="LQ23" s="11">
        <f t="shared" si="66"/>
        <v>0</v>
      </c>
      <c r="LR23" s="11">
        <f t="shared" si="66"/>
        <v>0</v>
      </c>
      <c r="LS23" s="11">
        <f t="shared" si="66"/>
        <v>0</v>
      </c>
      <c r="LT23" s="11">
        <f t="shared" si="66"/>
        <v>75</v>
      </c>
      <c r="LU23" s="11">
        <f t="shared" si="66"/>
        <v>0</v>
      </c>
      <c r="LV23" s="11">
        <f t="shared" si="66"/>
        <v>0</v>
      </c>
      <c r="LW23" s="11">
        <f t="shared" si="66"/>
        <v>37.5</v>
      </c>
      <c r="LX23" s="11">
        <f t="shared" si="66"/>
        <v>15</v>
      </c>
      <c r="LY23" s="11">
        <f t="shared" si="66"/>
        <v>0</v>
      </c>
      <c r="LZ23" s="11">
        <f t="shared" si="66"/>
        <v>0</v>
      </c>
      <c r="MA23" s="11">
        <f t="shared" si="66"/>
        <v>0</v>
      </c>
      <c r="MB23" s="11">
        <f t="shared" si="66"/>
        <v>0</v>
      </c>
      <c r="MC23" s="11">
        <f t="shared" si="66"/>
        <v>0</v>
      </c>
      <c r="MD23" s="11">
        <f t="shared" si="66"/>
        <v>0</v>
      </c>
      <c r="ME23" s="11">
        <f t="shared" si="66"/>
        <v>0</v>
      </c>
      <c r="MF23" s="11">
        <f t="shared" si="66"/>
        <v>0</v>
      </c>
      <c r="MG23" s="11">
        <f t="shared" si="66"/>
        <v>0</v>
      </c>
      <c r="MH23" s="11">
        <f t="shared" si="6"/>
        <v>10136.25</v>
      </c>
      <c r="ML23" s="17"/>
      <c r="MM23" s="17"/>
      <c r="MN23" s="17"/>
      <c r="MO23" s="17"/>
      <c r="MP23" s="17"/>
      <c r="MQ23" s="17"/>
      <c r="MR23" s="18"/>
      <c r="MS23" s="18"/>
      <c r="MT23" s="17"/>
      <c r="MU23" s="17"/>
      <c r="MV23" s="17"/>
    </row>
    <row r="24" spans="1:360" ht="24.95" customHeight="1" x14ac:dyDescent="0.25">
      <c r="A24" s="24">
        <v>11.7</v>
      </c>
      <c r="B24" s="1" t="s">
        <v>355</v>
      </c>
      <c r="C24" s="10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>
        <v>300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>
        <v>0</v>
      </c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>
        <v>0</v>
      </c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>
        <v>0</v>
      </c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>
        <v>100</v>
      </c>
      <c r="JT24" s="10"/>
      <c r="JU24" s="10"/>
      <c r="JV24" s="10"/>
      <c r="JW24" s="10">
        <v>100</v>
      </c>
      <c r="JX24" s="10"/>
      <c r="JY24" s="10"/>
      <c r="JZ24" s="10">
        <v>10</v>
      </c>
      <c r="KA24" s="10">
        <v>0</v>
      </c>
      <c r="KB24" s="10"/>
      <c r="KC24" s="10"/>
      <c r="KD24" s="10"/>
      <c r="KE24" s="10"/>
      <c r="KF24" s="10"/>
      <c r="KG24" s="10"/>
      <c r="KH24" s="10"/>
      <c r="KI24" s="10">
        <v>2000</v>
      </c>
      <c r="KJ24" s="10"/>
      <c r="KK24" s="10"/>
      <c r="KL24" s="10"/>
      <c r="KM24" s="10">
        <v>300</v>
      </c>
      <c r="KN24" s="10"/>
      <c r="KO24" s="10"/>
      <c r="KP24" s="10">
        <v>15</v>
      </c>
      <c r="KQ24" s="10"/>
      <c r="KR24" s="10"/>
      <c r="KS24" s="10"/>
      <c r="KT24" s="10"/>
      <c r="KU24" s="10">
        <v>100</v>
      </c>
      <c r="KV24" s="10"/>
      <c r="KW24" s="10"/>
      <c r="KX24" s="10">
        <v>50</v>
      </c>
      <c r="KY24" s="10"/>
      <c r="KZ24" s="10"/>
      <c r="LA24" s="10"/>
      <c r="LB24" s="10"/>
      <c r="LC24" s="10">
        <v>1030</v>
      </c>
      <c r="LD24" s="10">
        <v>0</v>
      </c>
      <c r="LE24" s="10">
        <v>0</v>
      </c>
      <c r="LF24" s="10"/>
      <c r="LG24" s="10">
        <v>100</v>
      </c>
      <c r="LH24" s="10"/>
      <c r="LI24" s="10"/>
      <c r="LJ24" s="10"/>
      <c r="LK24" s="10"/>
      <c r="LL24" s="10"/>
      <c r="LM24" s="10"/>
      <c r="LN24" s="10"/>
      <c r="LO24" s="10"/>
      <c r="LP24" s="10">
        <v>5</v>
      </c>
      <c r="LQ24" s="10"/>
      <c r="LR24" s="10"/>
      <c r="LS24" s="10"/>
      <c r="LT24" s="10">
        <v>50</v>
      </c>
      <c r="LU24" s="10"/>
      <c r="LV24" s="10">
        <v>400</v>
      </c>
      <c r="LW24" s="10">
        <v>50</v>
      </c>
      <c r="LX24" s="10">
        <v>10</v>
      </c>
      <c r="LY24" s="10"/>
      <c r="LZ24" s="10">
        <v>100</v>
      </c>
      <c r="MA24" s="10"/>
      <c r="MB24" s="10"/>
      <c r="MC24" s="10"/>
      <c r="MD24" s="10"/>
      <c r="ME24" s="10"/>
      <c r="MF24" s="10"/>
      <c r="MG24" s="10"/>
      <c r="MH24" s="10">
        <f t="shared" si="6"/>
        <v>4720</v>
      </c>
      <c r="MR24" s="18"/>
      <c r="MS24" s="18"/>
    </row>
    <row r="25" spans="1:360" s="7" customFormat="1" ht="24.95" customHeight="1" x14ac:dyDescent="0.25">
      <c r="A25" s="25">
        <v>12.2</v>
      </c>
      <c r="B25" s="6" t="s">
        <v>355</v>
      </c>
      <c r="C25" s="11">
        <f>(C24/12)*9</f>
        <v>0</v>
      </c>
      <c r="D25" s="11">
        <f t="shared" ref="D25:BO25" si="67">(D24/12)*9</f>
        <v>0</v>
      </c>
      <c r="E25" s="11">
        <f t="shared" si="67"/>
        <v>0</v>
      </c>
      <c r="F25" s="11">
        <f t="shared" si="67"/>
        <v>0</v>
      </c>
      <c r="G25" s="11">
        <f t="shared" si="67"/>
        <v>0</v>
      </c>
      <c r="H25" s="11">
        <f t="shared" si="67"/>
        <v>0</v>
      </c>
      <c r="I25" s="11">
        <f t="shared" si="67"/>
        <v>0</v>
      </c>
      <c r="J25" s="11">
        <f t="shared" si="67"/>
        <v>0</v>
      </c>
      <c r="K25" s="11">
        <f t="shared" si="67"/>
        <v>0</v>
      </c>
      <c r="L25" s="11">
        <f t="shared" si="67"/>
        <v>0</v>
      </c>
      <c r="M25" s="11">
        <f t="shared" si="67"/>
        <v>0</v>
      </c>
      <c r="N25" s="11">
        <f t="shared" si="67"/>
        <v>0</v>
      </c>
      <c r="O25" s="11">
        <f t="shared" si="67"/>
        <v>0</v>
      </c>
      <c r="P25" s="11">
        <f t="shared" si="67"/>
        <v>0</v>
      </c>
      <c r="Q25" s="11">
        <f t="shared" si="67"/>
        <v>0</v>
      </c>
      <c r="R25" s="11">
        <f t="shared" si="67"/>
        <v>0</v>
      </c>
      <c r="S25" s="11">
        <f t="shared" si="67"/>
        <v>0</v>
      </c>
      <c r="T25" s="11">
        <f t="shared" si="67"/>
        <v>0</v>
      </c>
      <c r="U25" s="11">
        <f t="shared" si="67"/>
        <v>0</v>
      </c>
      <c r="V25" s="11">
        <f t="shared" si="67"/>
        <v>0</v>
      </c>
      <c r="W25" s="11">
        <f t="shared" si="67"/>
        <v>0</v>
      </c>
      <c r="X25" s="11">
        <f t="shared" si="67"/>
        <v>0</v>
      </c>
      <c r="Y25" s="11">
        <f t="shared" si="67"/>
        <v>0</v>
      </c>
      <c r="Z25" s="11">
        <f t="shared" si="67"/>
        <v>0</v>
      </c>
      <c r="AA25" s="11">
        <f t="shared" si="67"/>
        <v>0</v>
      </c>
      <c r="AB25" s="11">
        <f t="shared" si="67"/>
        <v>0</v>
      </c>
      <c r="AC25" s="11">
        <f t="shared" si="67"/>
        <v>225</v>
      </c>
      <c r="AD25" s="11">
        <f t="shared" si="67"/>
        <v>0</v>
      </c>
      <c r="AE25" s="11">
        <f t="shared" si="67"/>
        <v>0</v>
      </c>
      <c r="AF25" s="11">
        <f t="shared" si="67"/>
        <v>0</v>
      </c>
      <c r="AG25" s="11">
        <f t="shared" si="67"/>
        <v>0</v>
      </c>
      <c r="AH25" s="11">
        <f t="shared" si="67"/>
        <v>0</v>
      </c>
      <c r="AI25" s="11">
        <f t="shared" si="67"/>
        <v>0</v>
      </c>
      <c r="AJ25" s="11">
        <f t="shared" si="67"/>
        <v>0</v>
      </c>
      <c r="AK25" s="11">
        <f t="shared" si="67"/>
        <v>0</v>
      </c>
      <c r="AL25" s="11">
        <f t="shared" si="67"/>
        <v>0</v>
      </c>
      <c r="AM25" s="11">
        <f t="shared" si="67"/>
        <v>0</v>
      </c>
      <c r="AN25" s="11">
        <f t="shared" si="67"/>
        <v>0</v>
      </c>
      <c r="AO25" s="11">
        <f t="shared" si="67"/>
        <v>0</v>
      </c>
      <c r="AP25" s="11">
        <f t="shared" si="67"/>
        <v>0</v>
      </c>
      <c r="AQ25" s="11">
        <f t="shared" si="67"/>
        <v>0</v>
      </c>
      <c r="AR25" s="11">
        <f t="shared" si="67"/>
        <v>0</v>
      </c>
      <c r="AS25" s="11">
        <f t="shared" si="67"/>
        <v>0</v>
      </c>
      <c r="AT25" s="11">
        <f t="shared" si="67"/>
        <v>0</v>
      </c>
      <c r="AU25" s="11">
        <f t="shared" si="67"/>
        <v>0</v>
      </c>
      <c r="AV25" s="11">
        <f t="shared" si="67"/>
        <v>0</v>
      </c>
      <c r="AW25" s="11">
        <f t="shared" si="67"/>
        <v>0</v>
      </c>
      <c r="AX25" s="11">
        <f t="shared" si="67"/>
        <v>0</v>
      </c>
      <c r="AY25" s="11">
        <f t="shared" si="67"/>
        <v>0</v>
      </c>
      <c r="AZ25" s="11">
        <f t="shared" si="67"/>
        <v>0</v>
      </c>
      <c r="BA25" s="11">
        <f t="shared" si="67"/>
        <v>0</v>
      </c>
      <c r="BB25" s="11">
        <f t="shared" si="67"/>
        <v>0</v>
      </c>
      <c r="BC25" s="11">
        <f t="shared" si="67"/>
        <v>0</v>
      </c>
      <c r="BD25" s="11">
        <f t="shared" si="67"/>
        <v>0</v>
      </c>
      <c r="BE25" s="11">
        <f t="shared" si="67"/>
        <v>0</v>
      </c>
      <c r="BF25" s="11">
        <f t="shared" si="67"/>
        <v>0</v>
      </c>
      <c r="BG25" s="11">
        <f t="shared" si="67"/>
        <v>0</v>
      </c>
      <c r="BH25" s="11">
        <f t="shared" si="67"/>
        <v>0</v>
      </c>
      <c r="BI25" s="11">
        <f t="shared" si="67"/>
        <v>0</v>
      </c>
      <c r="BJ25" s="11">
        <f t="shared" si="67"/>
        <v>0</v>
      </c>
      <c r="BK25" s="11">
        <f t="shared" si="67"/>
        <v>0</v>
      </c>
      <c r="BL25" s="11">
        <f t="shared" si="67"/>
        <v>0</v>
      </c>
      <c r="BM25" s="11">
        <f t="shared" si="67"/>
        <v>0</v>
      </c>
      <c r="BN25" s="11">
        <f t="shared" si="67"/>
        <v>0</v>
      </c>
      <c r="BO25" s="11">
        <f t="shared" si="67"/>
        <v>0</v>
      </c>
      <c r="BP25" s="11">
        <f t="shared" ref="BP25:EA25" si="68">(BP24/12)*9</f>
        <v>0</v>
      </c>
      <c r="BQ25" s="11">
        <f t="shared" si="68"/>
        <v>0</v>
      </c>
      <c r="BR25" s="11">
        <f t="shared" si="68"/>
        <v>0</v>
      </c>
      <c r="BS25" s="11">
        <f t="shared" si="68"/>
        <v>0</v>
      </c>
      <c r="BT25" s="11">
        <f t="shared" si="68"/>
        <v>0</v>
      </c>
      <c r="BU25" s="11">
        <f t="shared" si="68"/>
        <v>0</v>
      </c>
      <c r="BV25" s="11">
        <f t="shared" si="68"/>
        <v>0</v>
      </c>
      <c r="BW25" s="11">
        <f t="shared" si="68"/>
        <v>0</v>
      </c>
      <c r="BX25" s="11">
        <f t="shared" si="68"/>
        <v>0</v>
      </c>
      <c r="BY25" s="11">
        <f t="shared" si="68"/>
        <v>0</v>
      </c>
      <c r="BZ25" s="11">
        <f t="shared" si="68"/>
        <v>0</v>
      </c>
      <c r="CA25" s="11">
        <f t="shared" si="68"/>
        <v>0</v>
      </c>
      <c r="CB25" s="11">
        <f t="shared" si="68"/>
        <v>0</v>
      </c>
      <c r="CC25" s="11">
        <f t="shared" si="68"/>
        <v>0</v>
      </c>
      <c r="CD25" s="11">
        <f t="shared" si="68"/>
        <v>0</v>
      </c>
      <c r="CE25" s="11">
        <f t="shared" si="68"/>
        <v>0</v>
      </c>
      <c r="CF25" s="11">
        <f t="shared" si="68"/>
        <v>0</v>
      </c>
      <c r="CG25" s="11">
        <f t="shared" si="68"/>
        <v>0</v>
      </c>
      <c r="CH25" s="11">
        <f t="shared" si="68"/>
        <v>0</v>
      </c>
      <c r="CI25" s="11">
        <f t="shared" si="68"/>
        <v>0</v>
      </c>
      <c r="CJ25" s="11">
        <f t="shared" si="68"/>
        <v>0</v>
      </c>
      <c r="CK25" s="11">
        <f t="shared" si="68"/>
        <v>0</v>
      </c>
      <c r="CL25" s="11">
        <f t="shared" si="68"/>
        <v>0</v>
      </c>
      <c r="CM25" s="11">
        <f t="shared" si="68"/>
        <v>0</v>
      </c>
      <c r="CN25" s="11">
        <f t="shared" si="68"/>
        <v>0</v>
      </c>
      <c r="CO25" s="11">
        <f t="shared" si="68"/>
        <v>0</v>
      </c>
      <c r="CP25" s="11">
        <f t="shared" si="68"/>
        <v>0</v>
      </c>
      <c r="CQ25" s="11">
        <f t="shared" si="68"/>
        <v>0</v>
      </c>
      <c r="CR25" s="11">
        <f t="shared" si="68"/>
        <v>0</v>
      </c>
      <c r="CS25" s="11">
        <f t="shared" si="68"/>
        <v>0</v>
      </c>
      <c r="CT25" s="11">
        <f t="shared" si="68"/>
        <v>0</v>
      </c>
      <c r="CU25" s="11">
        <f t="shared" si="68"/>
        <v>0</v>
      </c>
      <c r="CV25" s="11">
        <f t="shared" si="68"/>
        <v>0</v>
      </c>
      <c r="CW25" s="11">
        <f t="shared" si="68"/>
        <v>0</v>
      </c>
      <c r="CX25" s="11">
        <f t="shared" si="68"/>
        <v>0</v>
      </c>
      <c r="CY25" s="11">
        <f t="shared" si="68"/>
        <v>0</v>
      </c>
      <c r="CZ25" s="11">
        <f t="shared" si="68"/>
        <v>0</v>
      </c>
      <c r="DA25" s="11">
        <f t="shared" si="68"/>
        <v>0</v>
      </c>
      <c r="DB25" s="11">
        <f t="shared" si="68"/>
        <v>0</v>
      </c>
      <c r="DC25" s="11">
        <f t="shared" si="68"/>
        <v>0</v>
      </c>
      <c r="DD25" s="11">
        <f t="shared" si="68"/>
        <v>0</v>
      </c>
      <c r="DE25" s="11">
        <f t="shared" si="68"/>
        <v>0</v>
      </c>
      <c r="DF25" s="11">
        <f t="shared" si="68"/>
        <v>0</v>
      </c>
      <c r="DG25" s="11">
        <f t="shared" si="68"/>
        <v>0</v>
      </c>
      <c r="DH25" s="11">
        <f t="shared" si="68"/>
        <v>0</v>
      </c>
      <c r="DI25" s="11">
        <f t="shared" si="68"/>
        <v>0</v>
      </c>
      <c r="DJ25" s="11">
        <f t="shared" si="68"/>
        <v>0</v>
      </c>
      <c r="DK25" s="11">
        <f t="shared" si="68"/>
        <v>0</v>
      </c>
      <c r="DL25" s="11">
        <f t="shared" si="68"/>
        <v>0</v>
      </c>
      <c r="DM25" s="11">
        <f t="shared" si="68"/>
        <v>0</v>
      </c>
      <c r="DN25" s="11">
        <f t="shared" si="68"/>
        <v>0</v>
      </c>
      <c r="DO25" s="11">
        <f t="shared" si="68"/>
        <v>0</v>
      </c>
      <c r="DP25" s="11">
        <f t="shared" si="68"/>
        <v>0</v>
      </c>
      <c r="DQ25" s="11">
        <f t="shared" si="68"/>
        <v>0</v>
      </c>
      <c r="DR25" s="11">
        <f t="shared" si="68"/>
        <v>0</v>
      </c>
      <c r="DS25" s="11">
        <f t="shared" si="68"/>
        <v>0</v>
      </c>
      <c r="DT25" s="11">
        <f t="shared" si="68"/>
        <v>0</v>
      </c>
      <c r="DU25" s="11">
        <f t="shared" si="68"/>
        <v>0</v>
      </c>
      <c r="DV25" s="11">
        <f t="shared" si="68"/>
        <v>0</v>
      </c>
      <c r="DW25" s="11">
        <f t="shared" si="68"/>
        <v>0</v>
      </c>
      <c r="DX25" s="11">
        <f t="shared" si="68"/>
        <v>0</v>
      </c>
      <c r="DY25" s="11">
        <f t="shared" si="68"/>
        <v>0</v>
      </c>
      <c r="DZ25" s="11">
        <f t="shared" si="68"/>
        <v>0</v>
      </c>
      <c r="EA25" s="11">
        <f t="shared" si="68"/>
        <v>0</v>
      </c>
      <c r="EB25" s="11">
        <f t="shared" ref="EB25:GM25" si="69">(EB24/12)*9</f>
        <v>0</v>
      </c>
      <c r="EC25" s="11">
        <f t="shared" si="69"/>
        <v>0</v>
      </c>
      <c r="ED25" s="11">
        <f t="shared" si="69"/>
        <v>0</v>
      </c>
      <c r="EE25" s="11">
        <f t="shared" si="69"/>
        <v>0</v>
      </c>
      <c r="EF25" s="11">
        <f t="shared" si="69"/>
        <v>0</v>
      </c>
      <c r="EG25" s="11">
        <f t="shared" si="69"/>
        <v>0</v>
      </c>
      <c r="EH25" s="11">
        <f t="shared" si="69"/>
        <v>0</v>
      </c>
      <c r="EI25" s="11">
        <f t="shared" si="69"/>
        <v>0</v>
      </c>
      <c r="EJ25" s="11">
        <f t="shared" si="69"/>
        <v>0</v>
      </c>
      <c r="EK25" s="11">
        <f t="shared" si="69"/>
        <v>0</v>
      </c>
      <c r="EL25" s="11">
        <f t="shared" si="69"/>
        <v>0</v>
      </c>
      <c r="EM25" s="11">
        <f t="shared" si="69"/>
        <v>0</v>
      </c>
      <c r="EN25" s="11">
        <f t="shared" si="69"/>
        <v>0</v>
      </c>
      <c r="EO25" s="11">
        <f t="shared" si="69"/>
        <v>0</v>
      </c>
      <c r="EP25" s="11">
        <f t="shared" si="69"/>
        <v>0</v>
      </c>
      <c r="EQ25" s="11">
        <f t="shared" si="69"/>
        <v>0</v>
      </c>
      <c r="ER25" s="11">
        <f t="shared" si="69"/>
        <v>0</v>
      </c>
      <c r="ES25" s="11">
        <f t="shared" si="69"/>
        <v>0</v>
      </c>
      <c r="ET25" s="11">
        <f t="shared" si="69"/>
        <v>0</v>
      </c>
      <c r="EU25" s="11">
        <f t="shared" si="69"/>
        <v>0</v>
      </c>
      <c r="EV25" s="11">
        <f t="shared" si="69"/>
        <v>0</v>
      </c>
      <c r="EW25" s="11">
        <f t="shared" si="69"/>
        <v>0</v>
      </c>
      <c r="EX25" s="11">
        <f t="shared" si="69"/>
        <v>0</v>
      </c>
      <c r="EY25" s="11">
        <f t="shared" si="69"/>
        <v>0</v>
      </c>
      <c r="EZ25" s="11">
        <f t="shared" si="69"/>
        <v>0</v>
      </c>
      <c r="FA25" s="11">
        <f t="shared" si="69"/>
        <v>0</v>
      </c>
      <c r="FB25" s="11">
        <f t="shared" si="69"/>
        <v>0</v>
      </c>
      <c r="FC25" s="11">
        <f t="shared" si="69"/>
        <v>0</v>
      </c>
      <c r="FD25" s="11">
        <f t="shared" si="69"/>
        <v>0</v>
      </c>
      <c r="FE25" s="11">
        <f t="shared" si="69"/>
        <v>0</v>
      </c>
      <c r="FF25" s="11">
        <f t="shared" si="69"/>
        <v>0</v>
      </c>
      <c r="FG25" s="11">
        <f t="shared" si="69"/>
        <v>0</v>
      </c>
      <c r="FH25" s="11">
        <f t="shared" si="69"/>
        <v>0</v>
      </c>
      <c r="FI25" s="11">
        <f t="shared" si="69"/>
        <v>0</v>
      </c>
      <c r="FJ25" s="11">
        <f t="shared" si="69"/>
        <v>0</v>
      </c>
      <c r="FK25" s="11">
        <f t="shared" si="69"/>
        <v>0</v>
      </c>
      <c r="FL25" s="11">
        <f t="shared" si="69"/>
        <v>0</v>
      </c>
      <c r="FM25" s="11">
        <f t="shared" si="69"/>
        <v>0</v>
      </c>
      <c r="FN25" s="11">
        <f t="shared" si="69"/>
        <v>0</v>
      </c>
      <c r="FO25" s="11">
        <f t="shared" si="69"/>
        <v>0</v>
      </c>
      <c r="FP25" s="11">
        <f t="shared" si="69"/>
        <v>0</v>
      </c>
      <c r="FQ25" s="11">
        <f t="shared" si="69"/>
        <v>0</v>
      </c>
      <c r="FR25" s="11">
        <f t="shared" si="69"/>
        <v>0</v>
      </c>
      <c r="FS25" s="11">
        <f t="shared" si="69"/>
        <v>0</v>
      </c>
      <c r="FT25" s="11">
        <f t="shared" si="69"/>
        <v>0</v>
      </c>
      <c r="FU25" s="11">
        <f t="shared" si="69"/>
        <v>0</v>
      </c>
      <c r="FV25" s="11">
        <f t="shared" si="69"/>
        <v>0</v>
      </c>
      <c r="FW25" s="11">
        <f t="shared" si="69"/>
        <v>0</v>
      </c>
      <c r="FX25" s="11">
        <f t="shared" si="69"/>
        <v>0</v>
      </c>
      <c r="FY25" s="11">
        <f t="shared" si="69"/>
        <v>0</v>
      </c>
      <c r="FZ25" s="11">
        <f t="shared" si="69"/>
        <v>0</v>
      </c>
      <c r="GA25" s="11">
        <f t="shared" si="69"/>
        <v>0</v>
      </c>
      <c r="GB25" s="11">
        <f t="shared" si="69"/>
        <v>0</v>
      </c>
      <c r="GC25" s="11">
        <f t="shared" si="69"/>
        <v>0</v>
      </c>
      <c r="GD25" s="11">
        <f t="shared" si="69"/>
        <v>0</v>
      </c>
      <c r="GE25" s="11">
        <f t="shared" si="69"/>
        <v>0</v>
      </c>
      <c r="GF25" s="11">
        <f t="shared" si="69"/>
        <v>0</v>
      </c>
      <c r="GG25" s="11">
        <f t="shared" si="69"/>
        <v>0</v>
      </c>
      <c r="GH25" s="11">
        <f t="shared" si="69"/>
        <v>0</v>
      </c>
      <c r="GI25" s="11">
        <f t="shared" si="69"/>
        <v>0</v>
      </c>
      <c r="GJ25" s="11">
        <f t="shared" si="69"/>
        <v>0</v>
      </c>
      <c r="GK25" s="11">
        <f t="shared" si="69"/>
        <v>0</v>
      </c>
      <c r="GL25" s="11">
        <f t="shared" si="69"/>
        <v>0</v>
      </c>
      <c r="GM25" s="11">
        <f t="shared" si="69"/>
        <v>0</v>
      </c>
      <c r="GN25" s="11">
        <f t="shared" ref="GN25:IY25" si="70">(GN24/12)*9</f>
        <v>0</v>
      </c>
      <c r="GO25" s="11">
        <f t="shared" si="70"/>
        <v>0</v>
      </c>
      <c r="GP25" s="11">
        <f t="shared" si="70"/>
        <v>0</v>
      </c>
      <c r="GQ25" s="11">
        <f t="shared" si="70"/>
        <v>0</v>
      </c>
      <c r="GR25" s="11">
        <f t="shared" si="70"/>
        <v>0</v>
      </c>
      <c r="GS25" s="11">
        <f t="shared" si="70"/>
        <v>0</v>
      </c>
      <c r="GT25" s="11">
        <f t="shared" si="70"/>
        <v>0</v>
      </c>
      <c r="GU25" s="11">
        <f t="shared" si="70"/>
        <v>0</v>
      </c>
      <c r="GV25" s="11">
        <f t="shared" si="70"/>
        <v>0</v>
      </c>
      <c r="GW25" s="11">
        <f t="shared" si="70"/>
        <v>0</v>
      </c>
      <c r="GX25" s="11">
        <f t="shared" si="70"/>
        <v>0</v>
      </c>
      <c r="GY25" s="11">
        <f t="shared" si="70"/>
        <v>0</v>
      </c>
      <c r="GZ25" s="11">
        <f t="shared" si="70"/>
        <v>0</v>
      </c>
      <c r="HA25" s="11">
        <f t="shared" si="70"/>
        <v>0</v>
      </c>
      <c r="HB25" s="11">
        <f t="shared" si="70"/>
        <v>0</v>
      </c>
      <c r="HC25" s="11">
        <f t="shared" si="70"/>
        <v>0</v>
      </c>
      <c r="HD25" s="11">
        <f t="shared" si="70"/>
        <v>0</v>
      </c>
      <c r="HE25" s="11">
        <f t="shared" si="70"/>
        <v>0</v>
      </c>
      <c r="HF25" s="11">
        <f t="shared" si="70"/>
        <v>0</v>
      </c>
      <c r="HG25" s="11">
        <f t="shared" si="70"/>
        <v>0</v>
      </c>
      <c r="HH25" s="11">
        <f t="shared" si="70"/>
        <v>0</v>
      </c>
      <c r="HI25" s="11">
        <f t="shared" si="70"/>
        <v>0</v>
      </c>
      <c r="HJ25" s="11">
        <f t="shared" si="70"/>
        <v>0</v>
      </c>
      <c r="HK25" s="11">
        <f t="shared" si="70"/>
        <v>0</v>
      </c>
      <c r="HL25" s="11">
        <f t="shared" si="70"/>
        <v>0</v>
      </c>
      <c r="HM25" s="11">
        <f t="shared" si="70"/>
        <v>0</v>
      </c>
      <c r="HN25" s="11">
        <f t="shared" si="70"/>
        <v>0</v>
      </c>
      <c r="HO25" s="11">
        <f t="shared" si="70"/>
        <v>0</v>
      </c>
      <c r="HP25" s="11">
        <f t="shared" si="70"/>
        <v>0</v>
      </c>
      <c r="HQ25" s="11">
        <f t="shared" si="70"/>
        <v>0</v>
      </c>
      <c r="HR25" s="11">
        <f t="shared" si="70"/>
        <v>0</v>
      </c>
      <c r="HS25" s="11">
        <f t="shared" si="70"/>
        <v>0</v>
      </c>
      <c r="HT25" s="11">
        <f t="shared" si="70"/>
        <v>0</v>
      </c>
      <c r="HU25" s="11">
        <f t="shared" si="70"/>
        <v>0</v>
      </c>
      <c r="HV25" s="11">
        <f t="shared" si="70"/>
        <v>0</v>
      </c>
      <c r="HW25" s="11">
        <f t="shared" si="70"/>
        <v>0</v>
      </c>
      <c r="HX25" s="11">
        <f t="shared" si="70"/>
        <v>0</v>
      </c>
      <c r="HY25" s="11">
        <f t="shared" si="70"/>
        <v>0</v>
      </c>
      <c r="HZ25" s="11">
        <f t="shared" si="70"/>
        <v>0</v>
      </c>
      <c r="IA25" s="11">
        <f t="shared" si="70"/>
        <v>0</v>
      </c>
      <c r="IB25" s="11">
        <f t="shared" si="70"/>
        <v>0</v>
      </c>
      <c r="IC25" s="11">
        <f t="shared" si="70"/>
        <v>0</v>
      </c>
      <c r="ID25" s="11">
        <f t="shared" si="70"/>
        <v>0</v>
      </c>
      <c r="IE25" s="11">
        <f t="shared" si="70"/>
        <v>0</v>
      </c>
      <c r="IF25" s="11">
        <f t="shared" si="70"/>
        <v>0</v>
      </c>
      <c r="IG25" s="11">
        <f t="shared" si="70"/>
        <v>0</v>
      </c>
      <c r="IH25" s="11">
        <f t="shared" si="70"/>
        <v>0</v>
      </c>
      <c r="II25" s="11">
        <f t="shared" si="70"/>
        <v>0</v>
      </c>
      <c r="IJ25" s="11">
        <f t="shared" si="70"/>
        <v>0</v>
      </c>
      <c r="IK25" s="11">
        <f t="shared" si="70"/>
        <v>0</v>
      </c>
      <c r="IL25" s="11">
        <f t="shared" si="70"/>
        <v>0</v>
      </c>
      <c r="IM25" s="11">
        <f t="shared" si="70"/>
        <v>0</v>
      </c>
      <c r="IN25" s="11">
        <f t="shared" si="70"/>
        <v>0</v>
      </c>
      <c r="IO25" s="11">
        <f t="shared" si="70"/>
        <v>0</v>
      </c>
      <c r="IP25" s="11">
        <f t="shared" si="70"/>
        <v>0</v>
      </c>
      <c r="IQ25" s="11">
        <f t="shared" si="70"/>
        <v>0</v>
      </c>
      <c r="IR25" s="11">
        <f t="shared" si="70"/>
        <v>0</v>
      </c>
      <c r="IS25" s="11">
        <f t="shared" si="70"/>
        <v>0</v>
      </c>
      <c r="IT25" s="11">
        <f t="shared" si="70"/>
        <v>0</v>
      </c>
      <c r="IU25" s="11">
        <f t="shared" si="70"/>
        <v>0</v>
      </c>
      <c r="IV25" s="11">
        <f t="shared" si="70"/>
        <v>0</v>
      </c>
      <c r="IW25" s="11">
        <f t="shared" si="70"/>
        <v>0</v>
      </c>
      <c r="IX25" s="11">
        <f t="shared" si="70"/>
        <v>0</v>
      </c>
      <c r="IY25" s="11">
        <f t="shared" si="70"/>
        <v>0</v>
      </c>
      <c r="IZ25" s="11">
        <f t="shared" ref="IZ25:LK25" si="71">(IZ24/12)*9</f>
        <v>0</v>
      </c>
      <c r="JA25" s="11">
        <f t="shared" si="71"/>
        <v>0</v>
      </c>
      <c r="JB25" s="11">
        <f t="shared" si="71"/>
        <v>0</v>
      </c>
      <c r="JC25" s="11">
        <f t="shared" si="71"/>
        <v>0</v>
      </c>
      <c r="JD25" s="11">
        <f t="shared" si="71"/>
        <v>0</v>
      </c>
      <c r="JE25" s="11">
        <f t="shared" si="71"/>
        <v>0</v>
      </c>
      <c r="JF25" s="11">
        <f t="shared" si="71"/>
        <v>0</v>
      </c>
      <c r="JG25" s="11">
        <f t="shared" si="71"/>
        <v>0</v>
      </c>
      <c r="JH25" s="11">
        <f t="shared" si="71"/>
        <v>0</v>
      </c>
      <c r="JI25" s="11">
        <f t="shared" si="71"/>
        <v>0</v>
      </c>
      <c r="JJ25" s="11">
        <f t="shared" si="71"/>
        <v>0</v>
      </c>
      <c r="JK25" s="11">
        <f t="shared" si="71"/>
        <v>0</v>
      </c>
      <c r="JL25" s="11">
        <f t="shared" si="71"/>
        <v>0</v>
      </c>
      <c r="JM25" s="11">
        <f t="shared" si="71"/>
        <v>0</v>
      </c>
      <c r="JN25" s="11">
        <f t="shared" si="71"/>
        <v>0</v>
      </c>
      <c r="JO25" s="11">
        <f t="shared" si="71"/>
        <v>0</v>
      </c>
      <c r="JP25" s="11">
        <f t="shared" si="71"/>
        <v>0</v>
      </c>
      <c r="JQ25" s="11">
        <f t="shared" si="71"/>
        <v>0</v>
      </c>
      <c r="JR25" s="11">
        <f t="shared" si="71"/>
        <v>0</v>
      </c>
      <c r="JS25" s="11">
        <f t="shared" si="71"/>
        <v>75</v>
      </c>
      <c r="JT25" s="11">
        <f t="shared" si="71"/>
        <v>0</v>
      </c>
      <c r="JU25" s="11">
        <f t="shared" si="71"/>
        <v>0</v>
      </c>
      <c r="JV25" s="11">
        <f t="shared" si="71"/>
        <v>0</v>
      </c>
      <c r="JW25" s="11">
        <f t="shared" si="71"/>
        <v>75</v>
      </c>
      <c r="JX25" s="11">
        <f t="shared" si="71"/>
        <v>0</v>
      </c>
      <c r="JY25" s="11">
        <f t="shared" si="71"/>
        <v>0</v>
      </c>
      <c r="JZ25" s="11">
        <f t="shared" si="71"/>
        <v>7.5</v>
      </c>
      <c r="KA25" s="11">
        <f t="shared" si="71"/>
        <v>0</v>
      </c>
      <c r="KB25" s="11">
        <f t="shared" si="71"/>
        <v>0</v>
      </c>
      <c r="KC25" s="11">
        <f t="shared" si="71"/>
        <v>0</v>
      </c>
      <c r="KD25" s="11">
        <f t="shared" si="71"/>
        <v>0</v>
      </c>
      <c r="KE25" s="11">
        <f t="shared" si="71"/>
        <v>0</v>
      </c>
      <c r="KF25" s="11">
        <f t="shared" si="71"/>
        <v>0</v>
      </c>
      <c r="KG25" s="11">
        <f t="shared" si="71"/>
        <v>0</v>
      </c>
      <c r="KH25" s="11">
        <f t="shared" si="71"/>
        <v>0</v>
      </c>
      <c r="KI25" s="11">
        <f t="shared" si="71"/>
        <v>1500</v>
      </c>
      <c r="KJ25" s="11">
        <f t="shared" si="71"/>
        <v>0</v>
      </c>
      <c r="KK25" s="11">
        <f t="shared" si="71"/>
        <v>0</v>
      </c>
      <c r="KL25" s="11">
        <f t="shared" si="71"/>
        <v>0</v>
      </c>
      <c r="KM25" s="11">
        <f t="shared" si="71"/>
        <v>225</v>
      </c>
      <c r="KN25" s="11">
        <f t="shared" si="71"/>
        <v>0</v>
      </c>
      <c r="KO25" s="11">
        <f t="shared" si="71"/>
        <v>0</v>
      </c>
      <c r="KP25" s="11">
        <f t="shared" si="71"/>
        <v>11.25</v>
      </c>
      <c r="KQ25" s="11">
        <f t="shared" si="71"/>
        <v>0</v>
      </c>
      <c r="KR25" s="11">
        <f t="shared" si="71"/>
        <v>0</v>
      </c>
      <c r="KS25" s="11">
        <f t="shared" si="71"/>
        <v>0</v>
      </c>
      <c r="KT25" s="11">
        <f t="shared" si="71"/>
        <v>0</v>
      </c>
      <c r="KU25" s="11">
        <f t="shared" si="71"/>
        <v>75</v>
      </c>
      <c r="KV25" s="11">
        <f t="shared" si="71"/>
        <v>0</v>
      </c>
      <c r="KW25" s="11">
        <f t="shared" si="71"/>
        <v>0</v>
      </c>
      <c r="KX25" s="11">
        <f t="shared" si="71"/>
        <v>37.5</v>
      </c>
      <c r="KY25" s="11">
        <f t="shared" si="71"/>
        <v>0</v>
      </c>
      <c r="KZ25" s="11">
        <f t="shared" si="71"/>
        <v>0</v>
      </c>
      <c r="LA25" s="11">
        <f t="shared" si="71"/>
        <v>0</v>
      </c>
      <c r="LB25" s="11">
        <f t="shared" si="71"/>
        <v>0</v>
      </c>
      <c r="LC25" s="11">
        <f t="shared" si="71"/>
        <v>772.5</v>
      </c>
      <c r="LD25" s="11">
        <f t="shared" si="71"/>
        <v>0</v>
      </c>
      <c r="LE25" s="11">
        <f t="shared" si="71"/>
        <v>0</v>
      </c>
      <c r="LF25" s="11">
        <f t="shared" si="71"/>
        <v>0</v>
      </c>
      <c r="LG25" s="11">
        <f t="shared" si="71"/>
        <v>75</v>
      </c>
      <c r="LH25" s="11">
        <f t="shared" si="71"/>
        <v>0</v>
      </c>
      <c r="LI25" s="11">
        <f t="shared" si="71"/>
        <v>0</v>
      </c>
      <c r="LJ25" s="11">
        <f t="shared" si="71"/>
        <v>0</v>
      </c>
      <c r="LK25" s="11">
        <f t="shared" si="71"/>
        <v>0</v>
      </c>
      <c r="LL25" s="11">
        <f t="shared" ref="LL25:MG25" si="72">(LL24/12)*9</f>
        <v>0</v>
      </c>
      <c r="LM25" s="11">
        <f t="shared" si="72"/>
        <v>0</v>
      </c>
      <c r="LN25" s="11">
        <f t="shared" si="72"/>
        <v>0</v>
      </c>
      <c r="LO25" s="11">
        <f t="shared" si="72"/>
        <v>0</v>
      </c>
      <c r="LP25" s="11">
        <f t="shared" si="72"/>
        <v>3.75</v>
      </c>
      <c r="LQ25" s="11">
        <f t="shared" si="72"/>
        <v>0</v>
      </c>
      <c r="LR25" s="11">
        <f t="shared" si="72"/>
        <v>0</v>
      </c>
      <c r="LS25" s="11">
        <f t="shared" si="72"/>
        <v>0</v>
      </c>
      <c r="LT25" s="11">
        <f t="shared" si="72"/>
        <v>37.5</v>
      </c>
      <c r="LU25" s="11">
        <f t="shared" si="72"/>
        <v>0</v>
      </c>
      <c r="LV25" s="11">
        <f t="shared" si="72"/>
        <v>300</v>
      </c>
      <c r="LW25" s="11">
        <f t="shared" si="72"/>
        <v>37.5</v>
      </c>
      <c r="LX25" s="11">
        <f t="shared" si="72"/>
        <v>7.5</v>
      </c>
      <c r="LY25" s="11">
        <f t="shared" si="72"/>
        <v>0</v>
      </c>
      <c r="LZ25" s="11">
        <f t="shared" si="72"/>
        <v>75</v>
      </c>
      <c r="MA25" s="11">
        <f t="shared" si="72"/>
        <v>0</v>
      </c>
      <c r="MB25" s="11">
        <f t="shared" si="72"/>
        <v>0</v>
      </c>
      <c r="MC25" s="11">
        <f t="shared" si="72"/>
        <v>0</v>
      </c>
      <c r="MD25" s="11">
        <f t="shared" si="72"/>
        <v>0</v>
      </c>
      <c r="ME25" s="11">
        <f t="shared" si="72"/>
        <v>0</v>
      </c>
      <c r="MF25" s="11">
        <f t="shared" si="72"/>
        <v>0</v>
      </c>
      <c r="MG25" s="11">
        <f t="shared" si="72"/>
        <v>0</v>
      </c>
      <c r="MH25" s="11">
        <f t="shared" si="6"/>
        <v>3540</v>
      </c>
      <c r="ML25" s="17"/>
      <c r="MM25" s="17"/>
      <c r="MN25" s="17"/>
      <c r="MO25" s="17"/>
      <c r="MP25" s="17"/>
      <c r="MQ25" s="17"/>
      <c r="MR25" s="18"/>
      <c r="MS25" s="18"/>
      <c r="MT25" s="17"/>
      <c r="MU25" s="17"/>
      <c r="MV25" s="17"/>
    </row>
    <row r="26" spans="1:360" ht="24.95" customHeight="1" x14ac:dyDescent="0.25">
      <c r="A26" s="24">
        <v>12.7</v>
      </c>
      <c r="B26" s="1" t="s">
        <v>356</v>
      </c>
      <c r="C26" s="10"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>
        <v>0</v>
      </c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>
        <v>0</v>
      </c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>
        <v>0</v>
      </c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>
        <v>100</v>
      </c>
      <c r="JT26" s="10">
        <v>8000</v>
      </c>
      <c r="JU26" s="10"/>
      <c r="JV26" s="10">
        <v>15000</v>
      </c>
      <c r="JW26" s="10">
        <v>850</v>
      </c>
      <c r="JX26" s="10"/>
      <c r="JY26" s="10"/>
      <c r="JZ26" s="10">
        <v>20</v>
      </c>
      <c r="KA26" s="10">
        <v>0</v>
      </c>
      <c r="KB26" s="10"/>
      <c r="KC26" s="10"/>
      <c r="KD26" s="10">
        <v>500</v>
      </c>
      <c r="KE26" s="10"/>
      <c r="KF26" s="10">
        <v>1000</v>
      </c>
      <c r="KG26" s="10">
        <v>7200</v>
      </c>
      <c r="KH26" s="10"/>
      <c r="KI26" s="10">
        <v>5000</v>
      </c>
      <c r="KJ26" s="10"/>
      <c r="KK26" s="10"/>
      <c r="KL26" s="10"/>
      <c r="KM26" s="10">
        <v>300</v>
      </c>
      <c r="KN26" s="10"/>
      <c r="KO26" s="10">
        <v>200</v>
      </c>
      <c r="KP26" s="10"/>
      <c r="KQ26" s="10">
        <v>6800</v>
      </c>
      <c r="KR26" s="10"/>
      <c r="KS26" s="10"/>
      <c r="KT26" s="10"/>
      <c r="KU26" s="10">
        <v>100</v>
      </c>
      <c r="KV26" s="10"/>
      <c r="KW26" s="10"/>
      <c r="KX26" s="10"/>
      <c r="KY26" s="10"/>
      <c r="KZ26" s="10"/>
      <c r="LA26" s="10"/>
      <c r="LB26" s="10">
        <v>30</v>
      </c>
      <c r="LC26" s="10">
        <v>1600</v>
      </c>
      <c r="LD26" s="10">
        <v>0</v>
      </c>
      <c r="LE26" s="10">
        <v>20</v>
      </c>
      <c r="LF26" s="10">
        <v>300</v>
      </c>
      <c r="LG26" s="10"/>
      <c r="LH26" s="10">
        <v>200</v>
      </c>
      <c r="LI26" s="10"/>
      <c r="LJ26" s="10"/>
      <c r="LK26" s="10"/>
      <c r="LL26" s="10"/>
      <c r="LM26" s="10"/>
      <c r="LN26" s="10">
        <v>20</v>
      </c>
      <c r="LO26" s="10"/>
      <c r="LP26" s="10">
        <v>5</v>
      </c>
      <c r="LQ26" s="10"/>
      <c r="LR26" s="10"/>
      <c r="LS26" s="10"/>
      <c r="LT26" s="10"/>
      <c r="LU26" s="10"/>
      <c r="LV26" s="10">
        <v>0</v>
      </c>
      <c r="LW26" s="10">
        <v>50</v>
      </c>
      <c r="LX26" s="10">
        <v>20</v>
      </c>
      <c r="LY26" s="10"/>
      <c r="LZ26" s="10"/>
      <c r="MA26" s="10">
        <v>200</v>
      </c>
      <c r="MB26" s="10"/>
      <c r="MC26" s="10"/>
      <c r="MD26" s="10"/>
      <c r="ME26" s="10"/>
      <c r="MF26" s="10"/>
      <c r="MG26" s="10"/>
      <c r="MH26" s="10">
        <f t="shared" si="6"/>
        <v>47515</v>
      </c>
      <c r="MR26" s="18"/>
      <c r="MS26" s="18"/>
    </row>
    <row r="27" spans="1:360" s="7" customFormat="1" ht="24.95" customHeight="1" x14ac:dyDescent="0.25">
      <c r="A27" s="25">
        <v>13.2</v>
      </c>
      <c r="B27" s="6" t="s">
        <v>356</v>
      </c>
      <c r="C27" s="11">
        <f>(C26/12)*9</f>
        <v>0</v>
      </c>
      <c r="D27" s="11">
        <f t="shared" ref="D27:BO27" si="73">(D26/12)*9</f>
        <v>0</v>
      </c>
      <c r="E27" s="11">
        <f t="shared" si="73"/>
        <v>0</v>
      </c>
      <c r="F27" s="11">
        <f t="shared" si="73"/>
        <v>0</v>
      </c>
      <c r="G27" s="11">
        <f t="shared" si="73"/>
        <v>0</v>
      </c>
      <c r="H27" s="11">
        <f t="shared" si="73"/>
        <v>0</v>
      </c>
      <c r="I27" s="11">
        <f t="shared" si="73"/>
        <v>0</v>
      </c>
      <c r="J27" s="11">
        <f t="shared" si="73"/>
        <v>0</v>
      </c>
      <c r="K27" s="11">
        <f t="shared" si="73"/>
        <v>0</v>
      </c>
      <c r="L27" s="11">
        <f t="shared" si="73"/>
        <v>0</v>
      </c>
      <c r="M27" s="11">
        <f t="shared" si="73"/>
        <v>0</v>
      </c>
      <c r="N27" s="11">
        <f t="shared" si="73"/>
        <v>0</v>
      </c>
      <c r="O27" s="11">
        <f t="shared" si="73"/>
        <v>0</v>
      </c>
      <c r="P27" s="11">
        <f t="shared" si="73"/>
        <v>0</v>
      </c>
      <c r="Q27" s="11">
        <f t="shared" si="73"/>
        <v>0</v>
      </c>
      <c r="R27" s="11">
        <f t="shared" si="73"/>
        <v>0</v>
      </c>
      <c r="S27" s="11">
        <f t="shared" si="73"/>
        <v>0</v>
      </c>
      <c r="T27" s="11">
        <f t="shared" si="73"/>
        <v>0</v>
      </c>
      <c r="U27" s="11">
        <f t="shared" si="73"/>
        <v>0</v>
      </c>
      <c r="V27" s="11">
        <f t="shared" si="73"/>
        <v>0</v>
      </c>
      <c r="W27" s="11">
        <f t="shared" si="73"/>
        <v>0</v>
      </c>
      <c r="X27" s="11">
        <f t="shared" si="73"/>
        <v>0</v>
      </c>
      <c r="Y27" s="11">
        <f t="shared" si="73"/>
        <v>0</v>
      </c>
      <c r="Z27" s="11">
        <f t="shared" si="73"/>
        <v>0</v>
      </c>
      <c r="AA27" s="11">
        <f t="shared" si="73"/>
        <v>0</v>
      </c>
      <c r="AB27" s="11">
        <f t="shared" si="73"/>
        <v>0</v>
      </c>
      <c r="AC27" s="11">
        <f t="shared" si="73"/>
        <v>0</v>
      </c>
      <c r="AD27" s="11">
        <f t="shared" si="73"/>
        <v>0</v>
      </c>
      <c r="AE27" s="11">
        <f t="shared" si="73"/>
        <v>0</v>
      </c>
      <c r="AF27" s="11">
        <f t="shared" si="73"/>
        <v>0</v>
      </c>
      <c r="AG27" s="11">
        <f t="shared" si="73"/>
        <v>0</v>
      </c>
      <c r="AH27" s="11">
        <f t="shared" si="73"/>
        <v>0</v>
      </c>
      <c r="AI27" s="11">
        <f t="shared" si="73"/>
        <v>0</v>
      </c>
      <c r="AJ27" s="11">
        <f t="shared" si="73"/>
        <v>0</v>
      </c>
      <c r="AK27" s="11">
        <f t="shared" si="73"/>
        <v>0</v>
      </c>
      <c r="AL27" s="11">
        <f t="shared" si="73"/>
        <v>0</v>
      </c>
      <c r="AM27" s="11">
        <f t="shared" si="73"/>
        <v>0</v>
      </c>
      <c r="AN27" s="11">
        <f t="shared" si="73"/>
        <v>0</v>
      </c>
      <c r="AO27" s="11">
        <f t="shared" si="73"/>
        <v>0</v>
      </c>
      <c r="AP27" s="11">
        <f t="shared" si="73"/>
        <v>0</v>
      </c>
      <c r="AQ27" s="11">
        <f t="shared" si="73"/>
        <v>0</v>
      </c>
      <c r="AR27" s="11">
        <f t="shared" si="73"/>
        <v>0</v>
      </c>
      <c r="AS27" s="11">
        <f t="shared" si="73"/>
        <v>0</v>
      </c>
      <c r="AT27" s="11">
        <f t="shared" si="73"/>
        <v>0</v>
      </c>
      <c r="AU27" s="11">
        <f t="shared" si="73"/>
        <v>0</v>
      </c>
      <c r="AV27" s="11">
        <f t="shared" si="73"/>
        <v>0</v>
      </c>
      <c r="AW27" s="11">
        <f t="shared" si="73"/>
        <v>0</v>
      </c>
      <c r="AX27" s="11">
        <f t="shared" si="73"/>
        <v>0</v>
      </c>
      <c r="AY27" s="11">
        <f t="shared" si="73"/>
        <v>0</v>
      </c>
      <c r="AZ27" s="11">
        <f t="shared" si="73"/>
        <v>0</v>
      </c>
      <c r="BA27" s="11">
        <f t="shared" si="73"/>
        <v>0</v>
      </c>
      <c r="BB27" s="11">
        <f t="shared" si="73"/>
        <v>0</v>
      </c>
      <c r="BC27" s="11">
        <f t="shared" si="73"/>
        <v>0</v>
      </c>
      <c r="BD27" s="11">
        <f t="shared" si="73"/>
        <v>0</v>
      </c>
      <c r="BE27" s="11">
        <f t="shared" si="73"/>
        <v>0</v>
      </c>
      <c r="BF27" s="11">
        <f t="shared" si="73"/>
        <v>0</v>
      </c>
      <c r="BG27" s="11">
        <f t="shared" si="73"/>
        <v>0</v>
      </c>
      <c r="BH27" s="11">
        <f t="shared" si="73"/>
        <v>0</v>
      </c>
      <c r="BI27" s="11">
        <f t="shared" si="73"/>
        <v>0</v>
      </c>
      <c r="BJ27" s="11">
        <f t="shared" si="73"/>
        <v>0</v>
      </c>
      <c r="BK27" s="11">
        <f t="shared" si="73"/>
        <v>0</v>
      </c>
      <c r="BL27" s="11">
        <f t="shared" si="73"/>
        <v>0</v>
      </c>
      <c r="BM27" s="11">
        <f t="shared" si="73"/>
        <v>0</v>
      </c>
      <c r="BN27" s="11">
        <f t="shared" si="73"/>
        <v>0</v>
      </c>
      <c r="BO27" s="11">
        <f t="shared" si="73"/>
        <v>0</v>
      </c>
      <c r="BP27" s="11">
        <f t="shared" ref="BP27:EA27" si="74">(BP26/12)*9</f>
        <v>0</v>
      </c>
      <c r="BQ27" s="11">
        <f t="shared" si="74"/>
        <v>0</v>
      </c>
      <c r="BR27" s="11">
        <f t="shared" si="74"/>
        <v>0</v>
      </c>
      <c r="BS27" s="11">
        <f t="shared" si="74"/>
        <v>0</v>
      </c>
      <c r="BT27" s="11">
        <f t="shared" si="74"/>
        <v>0</v>
      </c>
      <c r="BU27" s="11">
        <f t="shared" si="74"/>
        <v>0</v>
      </c>
      <c r="BV27" s="11">
        <f t="shared" si="74"/>
        <v>0</v>
      </c>
      <c r="BW27" s="11">
        <f t="shared" si="74"/>
        <v>0</v>
      </c>
      <c r="BX27" s="11">
        <f t="shared" si="74"/>
        <v>0</v>
      </c>
      <c r="BY27" s="11">
        <f t="shared" si="74"/>
        <v>0</v>
      </c>
      <c r="BZ27" s="11">
        <f t="shared" si="74"/>
        <v>0</v>
      </c>
      <c r="CA27" s="11">
        <f t="shared" si="74"/>
        <v>0</v>
      </c>
      <c r="CB27" s="11">
        <f t="shared" si="74"/>
        <v>0</v>
      </c>
      <c r="CC27" s="11">
        <f t="shared" si="74"/>
        <v>0</v>
      </c>
      <c r="CD27" s="11">
        <f t="shared" si="74"/>
        <v>0</v>
      </c>
      <c r="CE27" s="11">
        <f t="shared" si="74"/>
        <v>0</v>
      </c>
      <c r="CF27" s="11">
        <f t="shared" si="74"/>
        <v>0</v>
      </c>
      <c r="CG27" s="11">
        <f t="shared" si="74"/>
        <v>0</v>
      </c>
      <c r="CH27" s="11">
        <f t="shared" si="74"/>
        <v>0</v>
      </c>
      <c r="CI27" s="11">
        <f t="shared" si="74"/>
        <v>0</v>
      </c>
      <c r="CJ27" s="11">
        <f t="shared" si="74"/>
        <v>0</v>
      </c>
      <c r="CK27" s="11">
        <f t="shared" si="74"/>
        <v>0</v>
      </c>
      <c r="CL27" s="11">
        <f t="shared" si="74"/>
        <v>0</v>
      </c>
      <c r="CM27" s="11">
        <f t="shared" si="74"/>
        <v>0</v>
      </c>
      <c r="CN27" s="11">
        <f t="shared" si="74"/>
        <v>0</v>
      </c>
      <c r="CO27" s="11">
        <f t="shared" si="74"/>
        <v>0</v>
      </c>
      <c r="CP27" s="11">
        <f t="shared" si="74"/>
        <v>0</v>
      </c>
      <c r="CQ27" s="11">
        <f t="shared" si="74"/>
        <v>0</v>
      </c>
      <c r="CR27" s="11">
        <f t="shared" si="74"/>
        <v>0</v>
      </c>
      <c r="CS27" s="11">
        <f t="shared" si="74"/>
        <v>0</v>
      </c>
      <c r="CT27" s="11">
        <f t="shared" si="74"/>
        <v>0</v>
      </c>
      <c r="CU27" s="11">
        <f t="shared" si="74"/>
        <v>0</v>
      </c>
      <c r="CV27" s="11">
        <f t="shared" si="74"/>
        <v>0</v>
      </c>
      <c r="CW27" s="11">
        <f t="shared" si="74"/>
        <v>0</v>
      </c>
      <c r="CX27" s="11">
        <f t="shared" si="74"/>
        <v>0</v>
      </c>
      <c r="CY27" s="11">
        <f t="shared" si="74"/>
        <v>0</v>
      </c>
      <c r="CZ27" s="11">
        <f t="shared" si="74"/>
        <v>0</v>
      </c>
      <c r="DA27" s="11">
        <f t="shared" si="74"/>
        <v>0</v>
      </c>
      <c r="DB27" s="11">
        <f t="shared" si="74"/>
        <v>0</v>
      </c>
      <c r="DC27" s="11">
        <f t="shared" si="74"/>
        <v>0</v>
      </c>
      <c r="DD27" s="11">
        <f t="shared" si="74"/>
        <v>0</v>
      </c>
      <c r="DE27" s="11">
        <f t="shared" si="74"/>
        <v>0</v>
      </c>
      <c r="DF27" s="11">
        <f t="shared" si="74"/>
        <v>0</v>
      </c>
      <c r="DG27" s="11">
        <f t="shared" si="74"/>
        <v>0</v>
      </c>
      <c r="DH27" s="11">
        <f t="shared" si="74"/>
        <v>0</v>
      </c>
      <c r="DI27" s="11">
        <f t="shared" si="74"/>
        <v>0</v>
      </c>
      <c r="DJ27" s="11">
        <f t="shared" si="74"/>
        <v>0</v>
      </c>
      <c r="DK27" s="11">
        <f t="shared" si="74"/>
        <v>0</v>
      </c>
      <c r="DL27" s="11">
        <f t="shared" si="74"/>
        <v>0</v>
      </c>
      <c r="DM27" s="11">
        <f t="shared" si="74"/>
        <v>0</v>
      </c>
      <c r="DN27" s="11">
        <f t="shared" si="74"/>
        <v>0</v>
      </c>
      <c r="DO27" s="11">
        <f t="shared" si="74"/>
        <v>0</v>
      </c>
      <c r="DP27" s="11">
        <f t="shared" si="74"/>
        <v>0</v>
      </c>
      <c r="DQ27" s="11">
        <f t="shared" si="74"/>
        <v>0</v>
      </c>
      <c r="DR27" s="11">
        <f t="shared" si="74"/>
        <v>0</v>
      </c>
      <c r="DS27" s="11">
        <f t="shared" si="74"/>
        <v>0</v>
      </c>
      <c r="DT27" s="11">
        <f t="shared" si="74"/>
        <v>0</v>
      </c>
      <c r="DU27" s="11">
        <f t="shared" si="74"/>
        <v>0</v>
      </c>
      <c r="DV27" s="11">
        <f t="shared" si="74"/>
        <v>0</v>
      </c>
      <c r="DW27" s="11">
        <f t="shared" si="74"/>
        <v>0</v>
      </c>
      <c r="DX27" s="11">
        <f t="shared" si="74"/>
        <v>0</v>
      </c>
      <c r="DY27" s="11">
        <f t="shared" si="74"/>
        <v>0</v>
      </c>
      <c r="DZ27" s="11">
        <f t="shared" si="74"/>
        <v>0</v>
      </c>
      <c r="EA27" s="11">
        <f t="shared" si="74"/>
        <v>0</v>
      </c>
      <c r="EB27" s="11">
        <f t="shared" ref="EB27:GM27" si="75">(EB26/12)*9</f>
        <v>0</v>
      </c>
      <c r="EC27" s="11">
        <f t="shared" si="75"/>
        <v>0</v>
      </c>
      <c r="ED27" s="11">
        <f t="shared" si="75"/>
        <v>0</v>
      </c>
      <c r="EE27" s="11">
        <f t="shared" si="75"/>
        <v>0</v>
      </c>
      <c r="EF27" s="11">
        <f t="shared" si="75"/>
        <v>0</v>
      </c>
      <c r="EG27" s="11">
        <f t="shared" si="75"/>
        <v>0</v>
      </c>
      <c r="EH27" s="11">
        <f t="shared" si="75"/>
        <v>0</v>
      </c>
      <c r="EI27" s="11">
        <f t="shared" si="75"/>
        <v>0</v>
      </c>
      <c r="EJ27" s="11">
        <f t="shared" si="75"/>
        <v>0</v>
      </c>
      <c r="EK27" s="11">
        <f t="shared" si="75"/>
        <v>0</v>
      </c>
      <c r="EL27" s="11">
        <f t="shared" si="75"/>
        <v>0</v>
      </c>
      <c r="EM27" s="11">
        <f t="shared" si="75"/>
        <v>0</v>
      </c>
      <c r="EN27" s="11">
        <f t="shared" si="75"/>
        <v>0</v>
      </c>
      <c r="EO27" s="11">
        <f t="shared" si="75"/>
        <v>0</v>
      </c>
      <c r="EP27" s="11">
        <f t="shared" si="75"/>
        <v>0</v>
      </c>
      <c r="EQ27" s="11">
        <f t="shared" si="75"/>
        <v>0</v>
      </c>
      <c r="ER27" s="11">
        <f t="shared" si="75"/>
        <v>0</v>
      </c>
      <c r="ES27" s="11">
        <f t="shared" si="75"/>
        <v>0</v>
      </c>
      <c r="ET27" s="11">
        <f t="shared" si="75"/>
        <v>0</v>
      </c>
      <c r="EU27" s="11">
        <f t="shared" si="75"/>
        <v>0</v>
      </c>
      <c r="EV27" s="11">
        <f t="shared" si="75"/>
        <v>0</v>
      </c>
      <c r="EW27" s="11">
        <f t="shared" si="75"/>
        <v>0</v>
      </c>
      <c r="EX27" s="11">
        <f t="shared" si="75"/>
        <v>0</v>
      </c>
      <c r="EY27" s="11">
        <f t="shared" si="75"/>
        <v>0</v>
      </c>
      <c r="EZ27" s="11">
        <f t="shared" si="75"/>
        <v>0</v>
      </c>
      <c r="FA27" s="11">
        <f t="shared" si="75"/>
        <v>0</v>
      </c>
      <c r="FB27" s="11">
        <f t="shared" si="75"/>
        <v>0</v>
      </c>
      <c r="FC27" s="11">
        <f t="shared" si="75"/>
        <v>0</v>
      </c>
      <c r="FD27" s="11">
        <f t="shared" si="75"/>
        <v>0</v>
      </c>
      <c r="FE27" s="11">
        <f t="shared" si="75"/>
        <v>0</v>
      </c>
      <c r="FF27" s="11">
        <f t="shared" si="75"/>
        <v>0</v>
      </c>
      <c r="FG27" s="11">
        <f t="shared" si="75"/>
        <v>0</v>
      </c>
      <c r="FH27" s="11">
        <f t="shared" si="75"/>
        <v>0</v>
      </c>
      <c r="FI27" s="11">
        <f t="shared" si="75"/>
        <v>0</v>
      </c>
      <c r="FJ27" s="11">
        <f t="shared" si="75"/>
        <v>0</v>
      </c>
      <c r="FK27" s="11">
        <f t="shared" si="75"/>
        <v>0</v>
      </c>
      <c r="FL27" s="11">
        <f t="shared" si="75"/>
        <v>0</v>
      </c>
      <c r="FM27" s="11">
        <f t="shared" si="75"/>
        <v>0</v>
      </c>
      <c r="FN27" s="11">
        <f t="shared" si="75"/>
        <v>0</v>
      </c>
      <c r="FO27" s="11">
        <f t="shared" si="75"/>
        <v>0</v>
      </c>
      <c r="FP27" s="11">
        <f t="shared" si="75"/>
        <v>0</v>
      </c>
      <c r="FQ27" s="11">
        <f t="shared" si="75"/>
        <v>0</v>
      </c>
      <c r="FR27" s="11">
        <f t="shared" si="75"/>
        <v>0</v>
      </c>
      <c r="FS27" s="11">
        <f t="shared" si="75"/>
        <v>0</v>
      </c>
      <c r="FT27" s="11">
        <f t="shared" si="75"/>
        <v>0</v>
      </c>
      <c r="FU27" s="11">
        <f t="shared" si="75"/>
        <v>0</v>
      </c>
      <c r="FV27" s="11">
        <f t="shared" si="75"/>
        <v>0</v>
      </c>
      <c r="FW27" s="11">
        <f t="shared" si="75"/>
        <v>0</v>
      </c>
      <c r="FX27" s="11">
        <f t="shared" si="75"/>
        <v>0</v>
      </c>
      <c r="FY27" s="11">
        <f t="shared" si="75"/>
        <v>0</v>
      </c>
      <c r="FZ27" s="11">
        <f t="shared" si="75"/>
        <v>0</v>
      </c>
      <c r="GA27" s="11">
        <f t="shared" si="75"/>
        <v>0</v>
      </c>
      <c r="GB27" s="11">
        <f t="shared" si="75"/>
        <v>0</v>
      </c>
      <c r="GC27" s="11">
        <f t="shared" si="75"/>
        <v>0</v>
      </c>
      <c r="GD27" s="11">
        <f t="shared" si="75"/>
        <v>0</v>
      </c>
      <c r="GE27" s="11">
        <f t="shared" si="75"/>
        <v>0</v>
      </c>
      <c r="GF27" s="11">
        <f t="shared" si="75"/>
        <v>0</v>
      </c>
      <c r="GG27" s="11">
        <f t="shared" si="75"/>
        <v>0</v>
      </c>
      <c r="GH27" s="11">
        <f t="shared" si="75"/>
        <v>0</v>
      </c>
      <c r="GI27" s="11">
        <f t="shared" si="75"/>
        <v>0</v>
      </c>
      <c r="GJ27" s="11">
        <f t="shared" si="75"/>
        <v>0</v>
      </c>
      <c r="GK27" s="11">
        <f t="shared" si="75"/>
        <v>0</v>
      </c>
      <c r="GL27" s="11">
        <f t="shared" si="75"/>
        <v>0</v>
      </c>
      <c r="GM27" s="11">
        <f t="shared" si="75"/>
        <v>0</v>
      </c>
      <c r="GN27" s="11">
        <f t="shared" ref="GN27:IY27" si="76">(GN26/12)*9</f>
        <v>0</v>
      </c>
      <c r="GO27" s="11">
        <f t="shared" si="76"/>
        <v>0</v>
      </c>
      <c r="GP27" s="11">
        <f t="shared" si="76"/>
        <v>0</v>
      </c>
      <c r="GQ27" s="11">
        <f t="shared" si="76"/>
        <v>0</v>
      </c>
      <c r="GR27" s="11">
        <f t="shared" si="76"/>
        <v>0</v>
      </c>
      <c r="GS27" s="11">
        <f t="shared" si="76"/>
        <v>0</v>
      </c>
      <c r="GT27" s="11">
        <f t="shared" si="76"/>
        <v>0</v>
      </c>
      <c r="GU27" s="11">
        <f t="shared" si="76"/>
        <v>0</v>
      </c>
      <c r="GV27" s="11">
        <f t="shared" si="76"/>
        <v>0</v>
      </c>
      <c r="GW27" s="11">
        <f t="shared" si="76"/>
        <v>0</v>
      </c>
      <c r="GX27" s="11">
        <f t="shared" si="76"/>
        <v>0</v>
      </c>
      <c r="GY27" s="11">
        <f t="shared" si="76"/>
        <v>0</v>
      </c>
      <c r="GZ27" s="11">
        <f t="shared" si="76"/>
        <v>0</v>
      </c>
      <c r="HA27" s="11">
        <f t="shared" si="76"/>
        <v>0</v>
      </c>
      <c r="HB27" s="11">
        <f t="shared" si="76"/>
        <v>0</v>
      </c>
      <c r="HC27" s="11">
        <f t="shared" si="76"/>
        <v>0</v>
      </c>
      <c r="HD27" s="11">
        <f t="shared" si="76"/>
        <v>0</v>
      </c>
      <c r="HE27" s="11">
        <f t="shared" si="76"/>
        <v>0</v>
      </c>
      <c r="HF27" s="11">
        <f t="shared" si="76"/>
        <v>0</v>
      </c>
      <c r="HG27" s="11">
        <f t="shared" si="76"/>
        <v>0</v>
      </c>
      <c r="HH27" s="11">
        <f t="shared" si="76"/>
        <v>0</v>
      </c>
      <c r="HI27" s="11">
        <f t="shared" si="76"/>
        <v>0</v>
      </c>
      <c r="HJ27" s="11">
        <f t="shared" si="76"/>
        <v>0</v>
      </c>
      <c r="HK27" s="11">
        <f t="shared" si="76"/>
        <v>0</v>
      </c>
      <c r="HL27" s="11">
        <f t="shared" si="76"/>
        <v>0</v>
      </c>
      <c r="HM27" s="11">
        <f t="shared" si="76"/>
        <v>0</v>
      </c>
      <c r="HN27" s="11">
        <f t="shared" si="76"/>
        <v>0</v>
      </c>
      <c r="HO27" s="11">
        <f t="shared" si="76"/>
        <v>0</v>
      </c>
      <c r="HP27" s="11">
        <f t="shared" si="76"/>
        <v>0</v>
      </c>
      <c r="HQ27" s="11">
        <f t="shared" si="76"/>
        <v>0</v>
      </c>
      <c r="HR27" s="11">
        <f t="shared" si="76"/>
        <v>0</v>
      </c>
      <c r="HS27" s="11">
        <f t="shared" si="76"/>
        <v>0</v>
      </c>
      <c r="HT27" s="11">
        <f t="shared" si="76"/>
        <v>0</v>
      </c>
      <c r="HU27" s="11">
        <f t="shared" si="76"/>
        <v>0</v>
      </c>
      <c r="HV27" s="11">
        <f t="shared" si="76"/>
        <v>0</v>
      </c>
      <c r="HW27" s="11">
        <f t="shared" si="76"/>
        <v>0</v>
      </c>
      <c r="HX27" s="11">
        <f t="shared" si="76"/>
        <v>0</v>
      </c>
      <c r="HY27" s="11">
        <f t="shared" si="76"/>
        <v>0</v>
      </c>
      <c r="HZ27" s="11">
        <f t="shared" si="76"/>
        <v>0</v>
      </c>
      <c r="IA27" s="11">
        <f t="shared" si="76"/>
        <v>0</v>
      </c>
      <c r="IB27" s="11">
        <f t="shared" si="76"/>
        <v>0</v>
      </c>
      <c r="IC27" s="11">
        <f t="shared" si="76"/>
        <v>0</v>
      </c>
      <c r="ID27" s="11">
        <f t="shared" si="76"/>
        <v>0</v>
      </c>
      <c r="IE27" s="11">
        <f t="shared" si="76"/>
        <v>0</v>
      </c>
      <c r="IF27" s="11">
        <f t="shared" si="76"/>
        <v>0</v>
      </c>
      <c r="IG27" s="11">
        <f t="shared" si="76"/>
        <v>0</v>
      </c>
      <c r="IH27" s="11">
        <f t="shared" si="76"/>
        <v>0</v>
      </c>
      <c r="II27" s="11">
        <f t="shared" si="76"/>
        <v>0</v>
      </c>
      <c r="IJ27" s="11">
        <f t="shared" si="76"/>
        <v>0</v>
      </c>
      <c r="IK27" s="11">
        <f t="shared" si="76"/>
        <v>0</v>
      </c>
      <c r="IL27" s="11">
        <f t="shared" si="76"/>
        <v>0</v>
      </c>
      <c r="IM27" s="11">
        <f t="shared" si="76"/>
        <v>0</v>
      </c>
      <c r="IN27" s="11">
        <f t="shared" si="76"/>
        <v>0</v>
      </c>
      <c r="IO27" s="11">
        <f t="shared" si="76"/>
        <v>0</v>
      </c>
      <c r="IP27" s="11">
        <f t="shared" si="76"/>
        <v>0</v>
      </c>
      <c r="IQ27" s="11">
        <f t="shared" si="76"/>
        <v>0</v>
      </c>
      <c r="IR27" s="11">
        <f t="shared" si="76"/>
        <v>0</v>
      </c>
      <c r="IS27" s="11">
        <f t="shared" si="76"/>
        <v>0</v>
      </c>
      <c r="IT27" s="11">
        <f t="shared" si="76"/>
        <v>0</v>
      </c>
      <c r="IU27" s="11">
        <f t="shared" si="76"/>
        <v>0</v>
      </c>
      <c r="IV27" s="11">
        <f t="shared" si="76"/>
        <v>0</v>
      </c>
      <c r="IW27" s="11">
        <f t="shared" si="76"/>
        <v>0</v>
      </c>
      <c r="IX27" s="11">
        <f t="shared" si="76"/>
        <v>0</v>
      </c>
      <c r="IY27" s="11">
        <f t="shared" si="76"/>
        <v>0</v>
      </c>
      <c r="IZ27" s="11">
        <f t="shared" ref="IZ27:LK27" si="77">(IZ26/12)*9</f>
        <v>0</v>
      </c>
      <c r="JA27" s="11">
        <f t="shared" si="77"/>
        <v>0</v>
      </c>
      <c r="JB27" s="11">
        <f t="shared" si="77"/>
        <v>0</v>
      </c>
      <c r="JC27" s="11">
        <f t="shared" si="77"/>
        <v>0</v>
      </c>
      <c r="JD27" s="11">
        <f t="shared" si="77"/>
        <v>0</v>
      </c>
      <c r="JE27" s="11">
        <f t="shared" si="77"/>
        <v>0</v>
      </c>
      <c r="JF27" s="11">
        <f t="shared" si="77"/>
        <v>0</v>
      </c>
      <c r="JG27" s="11">
        <f t="shared" si="77"/>
        <v>0</v>
      </c>
      <c r="JH27" s="11">
        <f t="shared" si="77"/>
        <v>0</v>
      </c>
      <c r="JI27" s="11">
        <f t="shared" si="77"/>
        <v>0</v>
      </c>
      <c r="JJ27" s="11">
        <f t="shared" si="77"/>
        <v>0</v>
      </c>
      <c r="JK27" s="11">
        <f t="shared" si="77"/>
        <v>0</v>
      </c>
      <c r="JL27" s="11">
        <f t="shared" si="77"/>
        <v>0</v>
      </c>
      <c r="JM27" s="11">
        <f t="shared" si="77"/>
        <v>0</v>
      </c>
      <c r="JN27" s="11">
        <f t="shared" si="77"/>
        <v>0</v>
      </c>
      <c r="JO27" s="11">
        <f t="shared" si="77"/>
        <v>0</v>
      </c>
      <c r="JP27" s="11">
        <f t="shared" si="77"/>
        <v>0</v>
      </c>
      <c r="JQ27" s="11">
        <f t="shared" si="77"/>
        <v>0</v>
      </c>
      <c r="JR27" s="11">
        <f t="shared" si="77"/>
        <v>0</v>
      </c>
      <c r="JS27" s="11">
        <f t="shared" si="77"/>
        <v>75</v>
      </c>
      <c r="JT27" s="11">
        <f t="shared" si="77"/>
        <v>6000</v>
      </c>
      <c r="JU27" s="11">
        <f t="shared" si="77"/>
        <v>0</v>
      </c>
      <c r="JV27" s="11">
        <f t="shared" si="77"/>
        <v>11250</v>
      </c>
      <c r="JW27" s="11">
        <f t="shared" si="77"/>
        <v>637.5</v>
      </c>
      <c r="JX27" s="11">
        <f t="shared" si="77"/>
        <v>0</v>
      </c>
      <c r="JY27" s="11">
        <f t="shared" si="77"/>
        <v>0</v>
      </c>
      <c r="JZ27" s="11">
        <f t="shared" si="77"/>
        <v>15</v>
      </c>
      <c r="KA27" s="11">
        <f t="shared" si="77"/>
        <v>0</v>
      </c>
      <c r="KB27" s="11">
        <f t="shared" si="77"/>
        <v>0</v>
      </c>
      <c r="KC27" s="11">
        <f t="shared" si="77"/>
        <v>0</v>
      </c>
      <c r="KD27" s="11">
        <f t="shared" si="77"/>
        <v>375</v>
      </c>
      <c r="KE27" s="11">
        <f t="shared" si="77"/>
        <v>0</v>
      </c>
      <c r="KF27" s="11">
        <f t="shared" si="77"/>
        <v>750</v>
      </c>
      <c r="KG27" s="11">
        <f t="shared" si="77"/>
        <v>5400</v>
      </c>
      <c r="KH27" s="11">
        <f t="shared" si="77"/>
        <v>0</v>
      </c>
      <c r="KI27" s="11">
        <f t="shared" si="77"/>
        <v>3750</v>
      </c>
      <c r="KJ27" s="11">
        <f t="shared" si="77"/>
        <v>0</v>
      </c>
      <c r="KK27" s="11">
        <f t="shared" si="77"/>
        <v>0</v>
      </c>
      <c r="KL27" s="11">
        <f t="shared" si="77"/>
        <v>0</v>
      </c>
      <c r="KM27" s="11">
        <f t="shared" si="77"/>
        <v>225</v>
      </c>
      <c r="KN27" s="11">
        <f t="shared" si="77"/>
        <v>0</v>
      </c>
      <c r="KO27" s="11">
        <f t="shared" si="77"/>
        <v>150</v>
      </c>
      <c r="KP27" s="11">
        <f t="shared" si="77"/>
        <v>0</v>
      </c>
      <c r="KQ27" s="11">
        <f t="shared" si="77"/>
        <v>5100</v>
      </c>
      <c r="KR27" s="11">
        <f t="shared" si="77"/>
        <v>0</v>
      </c>
      <c r="KS27" s="11">
        <f t="shared" si="77"/>
        <v>0</v>
      </c>
      <c r="KT27" s="11">
        <f t="shared" si="77"/>
        <v>0</v>
      </c>
      <c r="KU27" s="11">
        <f t="shared" si="77"/>
        <v>75</v>
      </c>
      <c r="KV27" s="11">
        <f t="shared" si="77"/>
        <v>0</v>
      </c>
      <c r="KW27" s="11">
        <f t="shared" si="77"/>
        <v>0</v>
      </c>
      <c r="KX27" s="11">
        <f t="shared" si="77"/>
        <v>0</v>
      </c>
      <c r="KY27" s="11">
        <f t="shared" si="77"/>
        <v>0</v>
      </c>
      <c r="KZ27" s="11">
        <f t="shared" si="77"/>
        <v>0</v>
      </c>
      <c r="LA27" s="11">
        <f t="shared" si="77"/>
        <v>0</v>
      </c>
      <c r="LB27" s="11">
        <f t="shared" si="77"/>
        <v>22.5</v>
      </c>
      <c r="LC27" s="11">
        <f t="shared" si="77"/>
        <v>1200</v>
      </c>
      <c r="LD27" s="11">
        <f t="shared" si="77"/>
        <v>0</v>
      </c>
      <c r="LE27" s="11">
        <f t="shared" si="77"/>
        <v>15</v>
      </c>
      <c r="LF27" s="11">
        <f t="shared" si="77"/>
        <v>225</v>
      </c>
      <c r="LG27" s="11">
        <f t="shared" si="77"/>
        <v>0</v>
      </c>
      <c r="LH27" s="11">
        <f t="shared" si="77"/>
        <v>150</v>
      </c>
      <c r="LI27" s="11">
        <f t="shared" si="77"/>
        <v>0</v>
      </c>
      <c r="LJ27" s="11">
        <f t="shared" si="77"/>
        <v>0</v>
      </c>
      <c r="LK27" s="11">
        <f t="shared" si="77"/>
        <v>0</v>
      </c>
      <c r="LL27" s="11">
        <f t="shared" ref="LL27:MG27" si="78">(LL26/12)*9</f>
        <v>0</v>
      </c>
      <c r="LM27" s="11">
        <f t="shared" si="78"/>
        <v>0</v>
      </c>
      <c r="LN27" s="11">
        <f t="shared" si="78"/>
        <v>15</v>
      </c>
      <c r="LO27" s="11">
        <f t="shared" si="78"/>
        <v>0</v>
      </c>
      <c r="LP27" s="11">
        <f t="shared" si="78"/>
        <v>3.75</v>
      </c>
      <c r="LQ27" s="11">
        <f t="shared" si="78"/>
        <v>0</v>
      </c>
      <c r="LR27" s="11">
        <f t="shared" si="78"/>
        <v>0</v>
      </c>
      <c r="LS27" s="11">
        <f t="shared" si="78"/>
        <v>0</v>
      </c>
      <c r="LT27" s="11">
        <f t="shared" si="78"/>
        <v>0</v>
      </c>
      <c r="LU27" s="11">
        <f t="shared" si="78"/>
        <v>0</v>
      </c>
      <c r="LV27" s="11">
        <f t="shared" si="78"/>
        <v>0</v>
      </c>
      <c r="LW27" s="11">
        <f t="shared" si="78"/>
        <v>37.5</v>
      </c>
      <c r="LX27" s="11">
        <f t="shared" si="78"/>
        <v>15</v>
      </c>
      <c r="LY27" s="11">
        <f t="shared" si="78"/>
        <v>0</v>
      </c>
      <c r="LZ27" s="11">
        <f t="shared" si="78"/>
        <v>0</v>
      </c>
      <c r="MA27" s="11">
        <f t="shared" si="78"/>
        <v>150</v>
      </c>
      <c r="MB27" s="11">
        <f t="shared" si="78"/>
        <v>0</v>
      </c>
      <c r="MC27" s="11">
        <f t="shared" si="78"/>
        <v>0</v>
      </c>
      <c r="MD27" s="11">
        <f t="shared" si="78"/>
        <v>0</v>
      </c>
      <c r="ME27" s="11">
        <f t="shared" si="78"/>
        <v>0</v>
      </c>
      <c r="MF27" s="11">
        <f t="shared" si="78"/>
        <v>0</v>
      </c>
      <c r="MG27" s="11">
        <f t="shared" si="78"/>
        <v>0</v>
      </c>
      <c r="MH27" s="11">
        <f t="shared" si="6"/>
        <v>35636.25</v>
      </c>
      <c r="ML27" s="17"/>
      <c r="MM27" s="17"/>
      <c r="MN27" s="17"/>
      <c r="MO27" s="17"/>
      <c r="MP27" s="17"/>
      <c r="MQ27" s="17"/>
      <c r="MR27" s="18"/>
      <c r="MS27" s="18"/>
      <c r="MT27" s="17"/>
      <c r="MU27" s="17"/>
      <c r="MV27" s="17"/>
    </row>
    <row r="28" spans="1:360" ht="24.95" customHeight="1" x14ac:dyDescent="0.25">
      <c r="A28" s="25">
        <v>13.7</v>
      </c>
      <c r="B28" s="1" t="s">
        <v>357</v>
      </c>
      <c r="C28" s="10">
        <v>0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v>400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>
        <v>0</v>
      </c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>
        <v>0</v>
      </c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>
        <v>0</v>
      </c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>
        <v>50</v>
      </c>
      <c r="JT28" s="10"/>
      <c r="JU28" s="10"/>
      <c r="JV28" s="10"/>
      <c r="JW28" s="10">
        <v>50</v>
      </c>
      <c r="JX28" s="10"/>
      <c r="JY28" s="10"/>
      <c r="JZ28" s="10"/>
      <c r="KA28" s="10">
        <v>10</v>
      </c>
      <c r="KB28" s="10"/>
      <c r="KC28" s="10"/>
      <c r="KD28" s="10"/>
      <c r="KE28" s="10"/>
      <c r="KF28" s="10"/>
      <c r="KG28" s="10"/>
      <c r="KH28" s="10"/>
      <c r="KI28" s="10">
        <v>5000</v>
      </c>
      <c r="KJ28" s="10"/>
      <c r="KK28" s="10"/>
      <c r="KL28" s="10"/>
      <c r="KM28" s="10">
        <v>200</v>
      </c>
      <c r="KN28" s="10"/>
      <c r="KO28" s="10"/>
      <c r="KP28" s="10"/>
      <c r="KQ28" s="10"/>
      <c r="KR28" s="10">
        <v>500</v>
      </c>
      <c r="KS28" s="10"/>
      <c r="KT28" s="10"/>
      <c r="KU28" s="10">
        <v>100</v>
      </c>
      <c r="KV28" s="10"/>
      <c r="KW28" s="10"/>
      <c r="KX28" s="10"/>
      <c r="KY28" s="10"/>
      <c r="KZ28" s="10"/>
      <c r="LA28" s="10"/>
      <c r="LB28" s="10">
        <v>20</v>
      </c>
      <c r="LC28" s="10">
        <v>220</v>
      </c>
      <c r="LD28" s="10">
        <v>100</v>
      </c>
      <c r="LE28" s="10">
        <v>0</v>
      </c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>
        <v>5</v>
      </c>
      <c r="LQ28" s="10"/>
      <c r="LR28" s="10"/>
      <c r="LS28" s="10"/>
      <c r="LT28" s="10">
        <v>60</v>
      </c>
      <c r="LU28" s="10"/>
      <c r="LV28" s="10">
        <v>0</v>
      </c>
      <c r="LW28" s="10">
        <v>50</v>
      </c>
      <c r="LX28" s="10">
        <v>10</v>
      </c>
      <c r="LY28" s="10"/>
      <c r="LZ28" s="10">
        <v>200</v>
      </c>
      <c r="MA28" s="10"/>
      <c r="MB28" s="10"/>
      <c r="MC28" s="10"/>
      <c r="MD28" s="10"/>
      <c r="ME28" s="10"/>
      <c r="MF28" s="10"/>
      <c r="MG28" s="10"/>
      <c r="MH28" s="10">
        <f t="shared" si="6"/>
        <v>6975</v>
      </c>
      <c r="MR28" s="18"/>
      <c r="MS28" s="18"/>
    </row>
    <row r="29" spans="1:360" s="7" customFormat="1" ht="24.95" customHeight="1" x14ac:dyDescent="0.25">
      <c r="A29" s="24">
        <v>14.2</v>
      </c>
      <c r="B29" s="6" t="s">
        <v>357</v>
      </c>
      <c r="C29" s="11">
        <f>(C28/12)*9</f>
        <v>0</v>
      </c>
      <c r="D29" s="11">
        <f t="shared" ref="D29:BO29" si="79">(D28/12)*9</f>
        <v>0</v>
      </c>
      <c r="E29" s="11">
        <f t="shared" si="79"/>
        <v>0</v>
      </c>
      <c r="F29" s="11">
        <f t="shared" si="79"/>
        <v>0</v>
      </c>
      <c r="G29" s="11">
        <f t="shared" si="79"/>
        <v>0</v>
      </c>
      <c r="H29" s="11">
        <f t="shared" si="79"/>
        <v>0</v>
      </c>
      <c r="I29" s="11">
        <f t="shared" si="79"/>
        <v>0</v>
      </c>
      <c r="J29" s="11">
        <f t="shared" si="79"/>
        <v>0</v>
      </c>
      <c r="K29" s="11">
        <f t="shared" si="79"/>
        <v>0</v>
      </c>
      <c r="L29" s="11">
        <f t="shared" si="79"/>
        <v>0</v>
      </c>
      <c r="M29" s="11">
        <f t="shared" si="79"/>
        <v>0</v>
      </c>
      <c r="N29" s="11">
        <f t="shared" si="79"/>
        <v>0</v>
      </c>
      <c r="O29" s="11">
        <f t="shared" si="79"/>
        <v>0</v>
      </c>
      <c r="P29" s="11">
        <f t="shared" si="79"/>
        <v>0</v>
      </c>
      <c r="Q29" s="11">
        <f t="shared" si="79"/>
        <v>0</v>
      </c>
      <c r="R29" s="11">
        <f t="shared" si="79"/>
        <v>0</v>
      </c>
      <c r="S29" s="11">
        <f t="shared" si="79"/>
        <v>0</v>
      </c>
      <c r="T29" s="11">
        <f t="shared" si="79"/>
        <v>0</v>
      </c>
      <c r="U29" s="11">
        <f t="shared" si="79"/>
        <v>0</v>
      </c>
      <c r="V29" s="11">
        <f t="shared" si="79"/>
        <v>0</v>
      </c>
      <c r="W29" s="11">
        <f t="shared" si="79"/>
        <v>0</v>
      </c>
      <c r="X29" s="11">
        <f t="shared" si="79"/>
        <v>0</v>
      </c>
      <c r="Y29" s="11">
        <f t="shared" si="79"/>
        <v>0</v>
      </c>
      <c r="Z29" s="11">
        <f t="shared" si="79"/>
        <v>0</v>
      </c>
      <c r="AA29" s="11">
        <f t="shared" si="79"/>
        <v>0</v>
      </c>
      <c r="AB29" s="11">
        <f t="shared" si="79"/>
        <v>0</v>
      </c>
      <c r="AC29" s="11">
        <f t="shared" si="79"/>
        <v>300</v>
      </c>
      <c r="AD29" s="11">
        <f t="shared" si="79"/>
        <v>0</v>
      </c>
      <c r="AE29" s="11">
        <f t="shared" si="79"/>
        <v>0</v>
      </c>
      <c r="AF29" s="11">
        <f t="shared" si="79"/>
        <v>0</v>
      </c>
      <c r="AG29" s="11">
        <f t="shared" si="79"/>
        <v>0</v>
      </c>
      <c r="AH29" s="11">
        <f t="shared" si="79"/>
        <v>0</v>
      </c>
      <c r="AI29" s="11">
        <f t="shared" si="79"/>
        <v>0</v>
      </c>
      <c r="AJ29" s="11">
        <f t="shared" si="79"/>
        <v>0</v>
      </c>
      <c r="AK29" s="11">
        <f t="shared" si="79"/>
        <v>0</v>
      </c>
      <c r="AL29" s="11">
        <f t="shared" si="79"/>
        <v>0</v>
      </c>
      <c r="AM29" s="11">
        <f t="shared" si="79"/>
        <v>0</v>
      </c>
      <c r="AN29" s="11">
        <f t="shared" si="79"/>
        <v>0</v>
      </c>
      <c r="AO29" s="11">
        <f t="shared" si="79"/>
        <v>0</v>
      </c>
      <c r="AP29" s="11">
        <f t="shared" si="79"/>
        <v>0</v>
      </c>
      <c r="AQ29" s="11">
        <f t="shared" si="79"/>
        <v>0</v>
      </c>
      <c r="AR29" s="11">
        <f t="shared" si="79"/>
        <v>0</v>
      </c>
      <c r="AS29" s="11">
        <f t="shared" si="79"/>
        <v>0</v>
      </c>
      <c r="AT29" s="11">
        <f t="shared" si="79"/>
        <v>0</v>
      </c>
      <c r="AU29" s="11">
        <f t="shared" si="79"/>
        <v>0</v>
      </c>
      <c r="AV29" s="11">
        <f t="shared" si="79"/>
        <v>0</v>
      </c>
      <c r="AW29" s="11">
        <f t="shared" si="79"/>
        <v>0</v>
      </c>
      <c r="AX29" s="11">
        <f t="shared" si="79"/>
        <v>0</v>
      </c>
      <c r="AY29" s="11">
        <f t="shared" si="79"/>
        <v>0</v>
      </c>
      <c r="AZ29" s="11">
        <f t="shared" si="79"/>
        <v>0</v>
      </c>
      <c r="BA29" s="11">
        <f t="shared" si="79"/>
        <v>0</v>
      </c>
      <c r="BB29" s="11">
        <f t="shared" si="79"/>
        <v>0</v>
      </c>
      <c r="BC29" s="11">
        <f t="shared" si="79"/>
        <v>0</v>
      </c>
      <c r="BD29" s="11">
        <f t="shared" si="79"/>
        <v>0</v>
      </c>
      <c r="BE29" s="11">
        <f t="shared" si="79"/>
        <v>0</v>
      </c>
      <c r="BF29" s="11">
        <f t="shared" si="79"/>
        <v>0</v>
      </c>
      <c r="BG29" s="11">
        <f t="shared" si="79"/>
        <v>0</v>
      </c>
      <c r="BH29" s="11">
        <f t="shared" si="79"/>
        <v>0</v>
      </c>
      <c r="BI29" s="11">
        <f t="shared" si="79"/>
        <v>0</v>
      </c>
      <c r="BJ29" s="11">
        <f t="shared" si="79"/>
        <v>0</v>
      </c>
      <c r="BK29" s="11">
        <f t="shared" si="79"/>
        <v>0</v>
      </c>
      <c r="BL29" s="11">
        <f t="shared" si="79"/>
        <v>0</v>
      </c>
      <c r="BM29" s="11">
        <f t="shared" si="79"/>
        <v>0</v>
      </c>
      <c r="BN29" s="11">
        <f t="shared" si="79"/>
        <v>0</v>
      </c>
      <c r="BO29" s="11">
        <f t="shared" si="79"/>
        <v>0</v>
      </c>
      <c r="BP29" s="11">
        <f t="shared" ref="BP29:EA29" si="80">(BP28/12)*9</f>
        <v>0</v>
      </c>
      <c r="BQ29" s="11">
        <f t="shared" si="80"/>
        <v>0</v>
      </c>
      <c r="BR29" s="11">
        <f t="shared" si="80"/>
        <v>0</v>
      </c>
      <c r="BS29" s="11">
        <f t="shared" si="80"/>
        <v>0</v>
      </c>
      <c r="BT29" s="11">
        <f t="shared" si="80"/>
        <v>0</v>
      </c>
      <c r="BU29" s="11">
        <f t="shared" si="80"/>
        <v>0</v>
      </c>
      <c r="BV29" s="11">
        <f t="shared" si="80"/>
        <v>0</v>
      </c>
      <c r="BW29" s="11">
        <f t="shared" si="80"/>
        <v>0</v>
      </c>
      <c r="BX29" s="11">
        <f t="shared" si="80"/>
        <v>0</v>
      </c>
      <c r="BY29" s="11">
        <f t="shared" si="80"/>
        <v>0</v>
      </c>
      <c r="BZ29" s="11">
        <f t="shared" si="80"/>
        <v>0</v>
      </c>
      <c r="CA29" s="11">
        <f t="shared" si="80"/>
        <v>0</v>
      </c>
      <c r="CB29" s="11">
        <f t="shared" si="80"/>
        <v>0</v>
      </c>
      <c r="CC29" s="11">
        <f t="shared" si="80"/>
        <v>0</v>
      </c>
      <c r="CD29" s="11">
        <f t="shared" si="80"/>
        <v>0</v>
      </c>
      <c r="CE29" s="11">
        <f t="shared" si="80"/>
        <v>0</v>
      </c>
      <c r="CF29" s="11">
        <f t="shared" si="80"/>
        <v>0</v>
      </c>
      <c r="CG29" s="11">
        <f t="shared" si="80"/>
        <v>0</v>
      </c>
      <c r="CH29" s="11">
        <f t="shared" si="80"/>
        <v>0</v>
      </c>
      <c r="CI29" s="11">
        <f t="shared" si="80"/>
        <v>0</v>
      </c>
      <c r="CJ29" s="11">
        <f t="shared" si="80"/>
        <v>0</v>
      </c>
      <c r="CK29" s="11">
        <f t="shared" si="80"/>
        <v>0</v>
      </c>
      <c r="CL29" s="11">
        <f t="shared" si="80"/>
        <v>0</v>
      </c>
      <c r="CM29" s="11">
        <f t="shared" si="80"/>
        <v>0</v>
      </c>
      <c r="CN29" s="11">
        <f t="shared" si="80"/>
        <v>0</v>
      </c>
      <c r="CO29" s="11">
        <f t="shared" si="80"/>
        <v>0</v>
      </c>
      <c r="CP29" s="11">
        <f t="shared" si="80"/>
        <v>0</v>
      </c>
      <c r="CQ29" s="11">
        <f t="shared" si="80"/>
        <v>0</v>
      </c>
      <c r="CR29" s="11">
        <f t="shared" si="80"/>
        <v>0</v>
      </c>
      <c r="CS29" s="11">
        <f t="shared" si="80"/>
        <v>0</v>
      </c>
      <c r="CT29" s="11">
        <f t="shared" si="80"/>
        <v>0</v>
      </c>
      <c r="CU29" s="11">
        <f t="shared" si="80"/>
        <v>0</v>
      </c>
      <c r="CV29" s="11">
        <f t="shared" si="80"/>
        <v>0</v>
      </c>
      <c r="CW29" s="11">
        <f t="shared" si="80"/>
        <v>0</v>
      </c>
      <c r="CX29" s="11">
        <f t="shared" si="80"/>
        <v>0</v>
      </c>
      <c r="CY29" s="11">
        <f t="shared" si="80"/>
        <v>0</v>
      </c>
      <c r="CZ29" s="11">
        <f t="shared" si="80"/>
        <v>0</v>
      </c>
      <c r="DA29" s="11">
        <f t="shared" si="80"/>
        <v>0</v>
      </c>
      <c r="DB29" s="11">
        <f t="shared" si="80"/>
        <v>0</v>
      </c>
      <c r="DC29" s="11">
        <f t="shared" si="80"/>
        <v>0</v>
      </c>
      <c r="DD29" s="11">
        <f t="shared" si="80"/>
        <v>0</v>
      </c>
      <c r="DE29" s="11">
        <f t="shared" si="80"/>
        <v>0</v>
      </c>
      <c r="DF29" s="11">
        <f t="shared" si="80"/>
        <v>0</v>
      </c>
      <c r="DG29" s="11">
        <f t="shared" si="80"/>
        <v>0</v>
      </c>
      <c r="DH29" s="11">
        <f t="shared" si="80"/>
        <v>0</v>
      </c>
      <c r="DI29" s="11">
        <f t="shared" si="80"/>
        <v>0</v>
      </c>
      <c r="DJ29" s="11">
        <f t="shared" si="80"/>
        <v>0</v>
      </c>
      <c r="DK29" s="11">
        <f t="shared" si="80"/>
        <v>0</v>
      </c>
      <c r="DL29" s="11">
        <f t="shared" si="80"/>
        <v>0</v>
      </c>
      <c r="DM29" s="11">
        <f t="shared" si="80"/>
        <v>0</v>
      </c>
      <c r="DN29" s="11">
        <f t="shared" si="80"/>
        <v>0</v>
      </c>
      <c r="DO29" s="11">
        <f t="shared" si="80"/>
        <v>0</v>
      </c>
      <c r="DP29" s="11">
        <f t="shared" si="80"/>
        <v>0</v>
      </c>
      <c r="DQ29" s="11">
        <f t="shared" si="80"/>
        <v>0</v>
      </c>
      <c r="DR29" s="11">
        <f t="shared" si="80"/>
        <v>0</v>
      </c>
      <c r="DS29" s="11">
        <f t="shared" si="80"/>
        <v>0</v>
      </c>
      <c r="DT29" s="11">
        <f t="shared" si="80"/>
        <v>0</v>
      </c>
      <c r="DU29" s="11">
        <f t="shared" si="80"/>
        <v>0</v>
      </c>
      <c r="DV29" s="11">
        <f t="shared" si="80"/>
        <v>0</v>
      </c>
      <c r="DW29" s="11">
        <f t="shared" si="80"/>
        <v>0</v>
      </c>
      <c r="DX29" s="11">
        <f t="shared" si="80"/>
        <v>0</v>
      </c>
      <c r="DY29" s="11">
        <f t="shared" si="80"/>
        <v>0</v>
      </c>
      <c r="DZ29" s="11">
        <f t="shared" si="80"/>
        <v>0</v>
      </c>
      <c r="EA29" s="11">
        <f t="shared" si="80"/>
        <v>0</v>
      </c>
      <c r="EB29" s="11">
        <f t="shared" ref="EB29:GM29" si="81">(EB28/12)*9</f>
        <v>0</v>
      </c>
      <c r="EC29" s="11">
        <f t="shared" si="81"/>
        <v>0</v>
      </c>
      <c r="ED29" s="11">
        <f t="shared" si="81"/>
        <v>0</v>
      </c>
      <c r="EE29" s="11">
        <f t="shared" si="81"/>
        <v>0</v>
      </c>
      <c r="EF29" s="11">
        <f t="shared" si="81"/>
        <v>0</v>
      </c>
      <c r="EG29" s="11">
        <f t="shared" si="81"/>
        <v>0</v>
      </c>
      <c r="EH29" s="11">
        <f t="shared" si="81"/>
        <v>0</v>
      </c>
      <c r="EI29" s="11">
        <f t="shared" si="81"/>
        <v>0</v>
      </c>
      <c r="EJ29" s="11">
        <f t="shared" si="81"/>
        <v>0</v>
      </c>
      <c r="EK29" s="11">
        <f t="shared" si="81"/>
        <v>0</v>
      </c>
      <c r="EL29" s="11">
        <f t="shared" si="81"/>
        <v>0</v>
      </c>
      <c r="EM29" s="11">
        <f t="shared" si="81"/>
        <v>0</v>
      </c>
      <c r="EN29" s="11">
        <f t="shared" si="81"/>
        <v>0</v>
      </c>
      <c r="EO29" s="11">
        <f t="shared" si="81"/>
        <v>0</v>
      </c>
      <c r="EP29" s="11">
        <f t="shared" si="81"/>
        <v>0</v>
      </c>
      <c r="EQ29" s="11">
        <f t="shared" si="81"/>
        <v>0</v>
      </c>
      <c r="ER29" s="11">
        <f t="shared" si="81"/>
        <v>0</v>
      </c>
      <c r="ES29" s="11">
        <f t="shared" si="81"/>
        <v>0</v>
      </c>
      <c r="ET29" s="11">
        <f t="shared" si="81"/>
        <v>0</v>
      </c>
      <c r="EU29" s="11">
        <f t="shared" si="81"/>
        <v>0</v>
      </c>
      <c r="EV29" s="11">
        <f t="shared" si="81"/>
        <v>0</v>
      </c>
      <c r="EW29" s="11">
        <f t="shared" si="81"/>
        <v>0</v>
      </c>
      <c r="EX29" s="11">
        <f t="shared" si="81"/>
        <v>0</v>
      </c>
      <c r="EY29" s="11">
        <f t="shared" si="81"/>
        <v>0</v>
      </c>
      <c r="EZ29" s="11">
        <f t="shared" si="81"/>
        <v>0</v>
      </c>
      <c r="FA29" s="11">
        <f t="shared" si="81"/>
        <v>0</v>
      </c>
      <c r="FB29" s="11">
        <f t="shared" si="81"/>
        <v>0</v>
      </c>
      <c r="FC29" s="11">
        <f t="shared" si="81"/>
        <v>0</v>
      </c>
      <c r="FD29" s="11">
        <f t="shared" si="81"/>
        <v>0</v>
      </c>
      <c r="FE29" s="11">
        <f t="shared" si="81"/>
        <v>0</v>
      </c>
      <c r="FF29" s="11">
        <f t="shared" si="81"/>
        <v>0</v>
      </c>
      <c r="FG29" s="11">
        <f t="shared" si="81"/>
        <v>0</v>
      </c>
      <c r="FH29" s="11">
        <f t="shared" si="81"/>
        <v>0</v>
      </c>
      <c r="FI29" s="11">
        <f t="shared" si="81"/>
        <v>0</v>
      </c>
      <c r="FJ29" s="11">
        <f t="shared" si="81"/>
        <v>0</v>
      </c>
      <c r="FK29" s="11">
        <f t="shared" si="81"/>
        <v>0</v>
      </c>
      <c r="FL29" s="11">
        <f t="shared" si="81"/>
        <v>0</v>
      </c>
      <c r="FM29" s="11">
        <f t="shared" si="81"/>
        <v>0</v>
      </c>
      <c r="FN29" s="11">
        <f t="shared" si="81"/>
        <v>0</v>
      </c>
      <c r="FO29" s="11">
        <f t="shared" si="81"/>
        <v>0</v>
      </c>
      <c r="FP29" s="11">
        <f t="shared" si="81"/>
        <v>0</v>
      </c>
      <c r="FQ29" s="11">
        <f t="shared" si="81"/>
        <v>0</v>
      </c>
      <c r="FR29" s="11">
        <f t="shared" si="81"/>
        <v>0</v>
      </c>
      <c r="FS29" s="11">
        <f t="shared" si="81"/>
        <v>0</v>
      </c>
      <c r="FT29" s="11">
        <f t="shared" si="81"/>
        <v>0</v>
      </c>
      <c r="FU29" s="11">
        <f t="shared" si="81"/>
        <v>0</v>
      </c>
      <c r="FV29" s="11">
        <f t="shared" si="81"/>
        <v>0</v>
      </c>
      <c r="FW29" s="11">
        <f t="shared" si="81"/>
        <v>0</v>
      </c>
      <c r="FX29" s="11">
        <f t="shared" si="81"/>
        <v>0</v>
      </c>
      <c r="FY29" s="11">
        <f t="shared" si="81"/>
        <v>0</v>
      </c>
      <c r="FZ29" s="11">
        <f t="shared" si="81"/>
        <v>0</v>
      </c>
      <c r="GA29" s="11">
        <f t="shared" si="81"/>
        <v>0</v>
      </c>
      <c r="GB29" s="11">
        <f t="shared" si="81"/>
        <v>0</v>
      </c>
      <c r="GC29" s="11">
        <f t="shared" si="81"/>
        <v>0</v>
      </c>
      <c r="GD29" s="11">
        <f t="shared" si="81"/>
        <v>0</v>
      </c>
      <c r="GE29" s="11">
        <f t="shared" si="81"/>
        <v>0</v>
      </c>
      <c r="GF29" s="11">
        <f t="shared" si="81"/>
        <v>0</v>
      </c>
      <c r="GG29" s="11">
        <f t="shared" si="81"/>
        <v>0</v>
      </c>
      <c r="GH29" s="11">
        <f t="shared" si="81"/>
        <v>0</v>
      </c>
      <c r="GI29" s="11">
        <f t="shared" si="81"/>
        <v>0</v>
      </c>
      <c r="GJ29" s="11">
        <f t="shared" si="81"/>
        <v>0</v>
      </c>
      <c r="GK29" s="11">
        <f t="shared" si="81"/>
        <v>0</v>
      </c>
      <c r="GL29" s="11">
        <f t="shared" si="81"/>
        <v>0</v>
      </c>
      <c r="GM29" s="11">
        <f t="shared" si="81"/>
        <v>0</v>
      </c>
      <c r="GN29" s="11">
        <f t="shared" ref="GN29:HJ29" si="82">(GN28/12)*9</f>
        <v>0</v>
      </c>
      <c r="GO29" s="11">
        <f t="shared" si="82"/>
        <v>0</v>
      </c>
      <c r="GP29" s="11">
        <f t="shared" si="82"/>
        <v>0</v>
      </c>
      <c r="GQ29" s="11">
        <f t="shared" si="82"/>
        <v>0</v>
      </c>
      <c r="GR29" s="11">
        <f t="shared" si="82"/>
        <v>0</v>
      </c>
      <c r="GS29" s="11">
        <f t="shared" si="82"/>
        <v>0</v>
      </c>
      <c r="GT29" s="11">
        <f t="shared" si="82"/>
        <v>0</v>
      </c>
      <c r="GU29" s="11">
        <f t="shared" si="82"/>
        <v>0</v>
      </c>
      <c r="GV29" s="11">
        <f t="shared" si="82"/>
        <v>0</v>
      </c>
      <c r="GW29" s="11">
        <f t="shared" si="82"/>
        <v>0</v>
      </c>
      <c r="GX29" s="11">
        <f t="shared" si="82"/>
        <v>0</v>
      </c>
      <c r="GY29" s="11">
        <f t="shared" si="82"/>
        <v>0</v>
      </c>
      <c r="GZ29" s="11">
        <f t="shared" si="82"/>
        <v>0</v>
      </c>
      <c r="HA29" s="11">
        <f t="shared" si="82"/>
        <v>0</v>
      </c>
      <c r="HB29" s="11">
        <f t="shared" si="82"/>
        <v>0</v>
      </c>
      <c r="HC29" s="11">
        <f t="shared" si="82"/>
        <v>0</v>
      </c>
      <c r="HD29" s="11">
        <f t="shared" si="82"/>
        <v>0</v>
      </c>
      <c r="HE29" s="11">
        <f t="shared" si="82"/>
        <v>0</v>
      </c>
      <c r="HF29" s="11">
        <f t="shared" si="82"/>
        <v>0</v>
      </c>
      <c r="HG29" s="11">
        <f t="shared" si="82"/>
        <v>0</v>
      </c>
      <c r="HH29" s="11">
        <f t="shared" si="82"/>
        <v>0</v>
      </c>
      <c r="HI29" s="11">
        <f t="shared" si="82"/>
        <v>0</v>
      </c>
      <c r="HJ29" s="11">
        <f t="shared" si="82"/>
        <v>0</v>
      </c>
      <c r="HK29" s="11">
        <f>(HK28/12)*9</f>
        <v>0</v>
      </c>
      <c r="HL29" s="11">
        <f t="shared" ref="HL29:JW29" si="83">(HL28/12)*9</f>
        <v>0</v>
      </c>
      <c r="HM29" s="11">
        <f t="shared" si="83"/>
        <v>0</v>
      </c>
      <c r="HN29" s="11">
        <f t="shared" si="83"/>
        <v>0</v>
      </c>
      <c r="HO29" s="11">
        <f t="shared" si="83"/>
        <v>0</v>
      </c>
      <c r="HP29" s="11">
        <f t="shared" si="83"/>
        <v>0</v>
      </c>
      <c r="HQ29" s="11">
        <f t="shared" si="83"/>
        <v>0</v>
      </c>
      <c r="HR29" s="11">
        <f t="shared" si="83"/>
        <v>0</v>
      </c>
      <c r="HS29" s="11">
        <f t="shared" si="83"/>
        <v>0</v>
      </c>
      <c r="HT29" s="11">
        <f t="shared" si="83"/>
        <v>0</v>
      </c>
      <c r="HU29" s="11">
        <f t="shared" si="83"/>
        <v>0</v>
      </c>
      <c r="HV29" s="11">
        <f t="shared" si="83"/>
        <v>0</v>
      </c>
      <c r="HW29" s="11">
        <f t="shared" si="83"/>
        <v>0</v>
      </c>
      <c r="HX29" s="11">
        <f t="shared" si="83"/>
        <v>0</v>
      </c>
      <c r="HY29" s="11">
        <f t="shared" si="83"/>
        <v>0</v>
      </c>
      <c r="HZ29" s="11">
        <f t="shared" si="83"/>
        <v>0</v>
      </c>
      <c r="IA29" s="11">
        <f t="shared" si="83"/>
        <v>0</v>
      </c>
      <c r="IB29" s="11">
        <f t="shared" si="83"/>
        <v>0</v>
      </c>
      <c r="IC29" s="11">
        <f t="shared" si="83"/>
        <v>0</v>
      </c>
      <c r="ID29" s="11">
        <f t="shared" si="83"/>
        <v>0</v>
      </c>
      <c r="IE29" s="11">
        <f t="shared" si="83"/>
        <v>0</v>
      </c>
      <c r="IF29" s="11">
        <f t="shared" si="83"/>
        <v>0</v>
      </c>
      <c r="IG29" s="11">
        <f t="shared" si="83"/>
        <v>0</v>
      </c>
      <c r="IH29" s="11">
        <f t="shared" si="83"/>
        <v>0</v>
      </c>
      <c r="II29" s="11">
        <f t="shared" si="83"/>
        <v>0</v>
      </c>
      <c r="IJ29" s="11">
        <f t="shared" si="83"/>
        <v>0</v>
      </c>
      <c r="IK29" s="11">
        <f t="shared" si="83"/>
        <v>0</v>
      </c>
      <c r="IL29" s="11">
        <f t="shared" si="83"/>
        <v>0</v>
      </c>
      <c r="IM29" s="11">
        <f t="shared" si="83"/>
        <v>0</v>
      </c>
      <c r="IN29" s="11">
        <f t="shared" si="83"/>
        <v>0</v>
      </c>
      <c r="IO29" s="11">
        <f t="shared" si="83"/>
        <v>0</v>
      </c>
      <c r="IP29" s="11">
        <f t="shared" si="83"/>
        <v>0</v>
      </c>
      <c r="IQ29" s="11">
        <f t="shared" si="83"/>
        <v>0</v>
      </c>
      <c r="IR29" s="11">
        <f t="shared" si="83"/>
        <v>0</v>
      </c>
      <c r="IS29" s="11">
        <f t="shared" si="83"/>
        <v>0</v>
      </c>
      <c r="IT29" s="11">
        <f t="shared" si="83"/>
        <v>0</v>
      </c>
      <c r="IU29" s="11">
        <f t="shared" si="83"/>
        <v>0</v>
      </c>
      <c r="IV29" s="11">
        <f t="shared" si="83"/>
        <v>0</v>
      </c>
      <c r="IW29" s="11">
        <f t="shared" si="83"/>
        <v>0</v>
      </c>
      <c r="IX29" s="11">
        <f t="shared" si="83"/>
        <v>0</v>
      </c>
      <c r="IY29" s="11">
        <f t="shared" si="83"/>
        <v>0</v>
      </c>
      <c r="IZ29" s="11">
        <f t="shared" si="83"/>
        <v>0</v>
      </c>
      <c r="JA29" s="11">
        <f t="shared" si="83"/>
        <v>0</v>
      </c>
      <c r="JB29" s="11">
        <f t="shared" si="83"/>
        <v>0</v>
      </c>
      <c r="JC29" s="11">
        <f t="shared" si="83"/>
        <v>0</v>
      </c>
      <c r="JD29" s="11">
        <f t="shared" si="83"/>
        <v>0</v>
      </c>
      <c r="JE29" s="11">
        <f t="shared" si="83"/>
        <v>0</v>
      </c>
      <c r="JF29" s="11">
        <f t="shared" si="83"/>
        <v>0</v>
      </c>
      <c r="JG29" s="11">
        <f t="shared" si="83"/>
        <v>0</v>
      </c>
      <c r="JH29" s="11">
        <f t="shared" si="83"/>
        <v>0</v>
      </c>
      <c r="JI29" s="11">
        <f t="shared" si="83"/>
        <v>0</v>
      </c>
      <c r="JJ29" s="11">
        <f t="shared" si="83"/>
        <v>0</v>
      </c>
      <c r="JK29" s="11">
        <f t="shared" si="83"/>
        <v>0</v>
      </c>
      <c r="JL29" s="11">
        <f t="shared" si="83"/>
        <v>0</v>
      </c>
      <c r="JM29" s="11">
        <f t="shared" si="83"/>
        <v>0</v>
      </c>
      <c r="JN29" s="11">
        <f t="shared" si="83"/>
        <v>0</v>
      </c>
      <c r="JO29" s="11">
        <f t="shared" si="83"/>
        <v>0</v>
      </c>
      <c r="JP29" s="11">
        <f t="shared" si="83"/>
        <v>0</v>
      </c>
      <c r="JQ29" s="11">
        <f t="shared" si="83"/>
        <v>0</v>
      </c>
      <c r="JR29" s="11">
        <f t="shared" si="83"/>
        <v>0</v>
      </c>
      <c r="JS29" s="11">
        <f t="shared" si="83"/>
        <v>37.5</v>
      </c>
      <c r="JT29" s="11">
        <f t="shared" si="83"/>
        <v>0</v>
      </c>
      <c r="JU29" s="11">
        <f t="shared" si="83"/>
        <v>0</v>
      </c>
      <c r="JV29" s="11">
        <f t="shared" si="83"/>
        <v>0</v>
      </c>
      <c r="JW29" s="11">
        <f t="shared" si="83"/>
        <v>37.5</v>
      </c>
      <c r="JX29" s="11">
        <f t="shared" ref="JX29:MG29" si="84">(JX28/12)*9</f>
        <v>0</v>
      </c>
      <c r="JY29" s="11">
        <f t="shared" si="84"/>
        <v>0</v>
      </c>
      <c r="JZ29" s="11">
        <f t="shared" si="84"/>
        <v>0</v>
      </c>
      <c r="KA29" s="11">
        <f t="shared" si="84"/>
        <v>7.5</v>
      </c>
      <c r="KB29" s="11">
        <f t="shared" si="84"/>
        <v>0</v>
      </c>
      <c r="KC29" s="11">
        <f t="shared" si="84"/>
        <v>0</v>
      </c>
      <c r="KD29" s="11">
        <f t="shared" si="84"/>
        <v>0</v>
      </c>
      <c r="KE29" s="11">
        <f t="shared" si="84"/>
        <v>0</v>
      </c>
      <c r="KF29" s="11">
        <f t="shared" si="84"/>
        <v>0</v>
      </c>
      <c r="KG29" s="11">
        <f t="shared" si="84"/>
        <v>0</v>
      </c>
      <c r="KH29" s="11">
        <f t="shared" si="84"/>
        <v>0</v>
      </c>
      <c r="KI29" s="11">
        <f t="shared" si="84"/>
        <v>3750</v>
      </c>
      <c r="KJ29" s="11">
        <f t="shared" si="84"/>
        <v>0</v>
      </c>
      <c r="KK29" s="11">
        <f t="shared" si="84"/>
        <v>0</v>
      </c>
      <c r="KL29" s="11">
        <f t="shared" si="84"/>
        <v>0</v>
      </c>
      <c r="KM29" s="11">
        <f t="shared" si="84"/>
        <v>150</v>
      </c>
      <c r="KN29" s="11">
        <f t="shared" si="84"/>
        <v>0</v>
      </c>
      <c r="KO29" s="11">
        <f t="shared" si="84"/>
        <v>0</v>
      </c>
      <c r="KP29" s="11">
        <f t="shared" si="84"/>
        <v>0</v>
      </c>
      <c r="KQ29" s="11">
        <f t="shared" si="84"/>
        <v>0</v>
      </c>
      <c r="KR29" s="11">
        <f t="shared" si="84"/>
        <v>375</v>
      </c>
      <c r="KS29" s="11">
        <f t="shared" si="84"/>
        <v>0</v>
      </c>
      <c r="KT29" s="11">
        <f t="shared" si="84"/>
        <v>0</v>
      </c>
      <c r="KU29" s="11">
        <f t="shared" si="84"/>
        <v>75</v>
      </c>
      <c r="KV29" s="11">
        <f t="shared" si="84"/>
        <v>0</v>
      </c>
      <c r="KW29" s="11">
        <f t="shared" si="84"/>
        <v>0</v>
      </c>
      <c r="KX29" s="11">
        <f t="shared" si="84"/>
        <v>0</v>
      </c>
      <c r="KY29" s="11">
        <f t="shared" si="84"/>
        <v>0</v>
      </c>
      <c r="KZ29" s="11">
        <f t="shared" si="84"/>
        <v>0</v>
      </c>
      <c r="LA29" s="11">
        <f t="shared" si="84"/>
        <v>0</v>
      </c>
      <c r="LB29" s="11">
        <f t="shared" si="84"/>
        <v>15</v>
      </c>
      <c r="LC29" s="11">
        <f t="shared" si="84"/>
        <v>165</v>
      </c>
      <c r="LD29" s="11">
        <f t="shared" si="84"/>
        <v>75</v>
      </c>
      <c r="LE29" s="11">
        <f t="shared" si="84"/>
        <v>0</v>
      </c>
      <c r="LF29" s="11">
        <f t="shared" si="84"/>
        <v>0</v>
      </c>
      <c r="LG29" s="11">
        <f t="shared" si="84"/>
        <v>0</v>
      </c>
      <c r="LH29" s="11">
        <f t="shared" si="84"/>
        <v>0</v>
      </c>
      <c r="LI29" s="11">
        <f t="shared" si="84"/>
        <v>0</v>
      </c>
      <c r="LJ29" s="11">
        <f t="shared" si="84"/>
        <v>0</v>
      </c>
      <c r="LK29" s="11">
        <f t="shared" si="84"/>
        <v>0</v>
      </c>
      <c r="LL29" s="11">
        <f t="shared" si="84"/>
        <v>0</v>
      </c>
      <c r="LM29" s="11">
        <f t="shared" si="84"/>
        <v>0</v>
      </c>
      <c r="LN29" s="11">
        <f t="shared" si="84"/>
        <v>0</v>
      </c>
      <c r="LO29" s="11">
        <f t="shared" si="84"/>
        <v>0</v>
      </c>
      <c r="LP29" s="11">
        <f t="shared" si="84"/>
        <v>3.75</v>
      </c>
      <c r="LQ29" s="11">
        <f t="shared" si="84"/>
        <v>0</v>
      </c>
      <c r="LR29" s="11">
        <f t="shared" si="84"/>
        <v>0</v>
      </c>
      <c r="LS29" s="11">
        <f t="shared" si="84"/>
        <v>0</v>
      </c>
      <c r="LT29" s="11">
        <f t="shared" si="84"/>
        <v>45</v>
      </c>
      <c r="LU29" s="11">
        <f t="shared" si="84"/>
        <v>0</v>
      </c>
      <c r="LV29" s="11">
        <f t="shared" si="84"/>
        <v>0</v>
      </c>
      <c r="LW29" s="11">
        <f t="shared" si="84"/>
        <v>37.5</v>
      </c>
      <c r="LX29" s="11">
        <f t="shared" si="84"/>
        <v>7.5</v>
      </c>
      <c r="LY29" s="11">
        <f t="shared" si="84"/>
        <v>0</v>
      </c>
      <c r="LZ29" s="11">
        <f t="shared" si="84"/>
        <v>150</v>
      </c>
      <c r="MA29" s="11">
        <f t="shared" si="84"/>
        <v>0</v>
      </c>
      <c r="MB29" s="11">
        <f t="shared" si="84"/>
        <v>0</v>
      </c>
      <c r="MC29" s="11">
        <f t="shared" si="84"/>
        <v>0</v>
      </c>
      <c r="MD29" s="11">
        <f t="shared" si="84"/>
        <v>0</v>
      </c>
      <c r="ME29" s="11">
        <f t="shared" si="84"/>
        <v>0</v>
      </c>
      <c r="MF29" s="11">
        <f t="shared" si="84"/>
        <v>0</v>
      </c>
      <c r="MG29" s="11">
        <f t="shared" si="84"/>
        <v>0</v>
      </c>
      <c r="MH29" s="11">
        <f t="shared" si="6"/>
        <v>5231.25</v>
      </c>
      <c r="ML29" s="17"/>
      <c r="MM29" s="17"/>
      <c r="MN29" s="17"/>
      <c r="MO29" s="17"/>
      <c r="MP29" s="17"/>
      <c r="MQ29" s="17"/>
      <c r="MR29" s="18"/>
      <c r="MS29" s="18"/>
      <c r="MT29" s="17"/>
      <c r="MU29" s="17"/>
      <c r="MV29" s="17"/>
    </row>
    <row r="30" spans="1:360" ht="24.95" customHeight="1" x14ac:dyDescent="0.25">
      <c r="A30" s="25">
        <v>14.7</v>
      </c>
      <c r="B30" s="1" t="s">
        <v>358</v>
      </c>
      <c r="C30" s="10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>
        <v>0</v>
      </c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>
        <v>0</v>
      </c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>
        <v>1</v>
      </c>
      <c r="HX30" s="10"/>
      <c r="HY30" s="10"/>
      <c r="HZ30" s="10"/>
      <c r="IA30" s="10"/>
      <c r="IB30" s="10"/>
      <c r="IC30" s="10"/>
      <c r="ID30" s="10"/>
      <c r="IE30" s="10"/>
      <c r="IF30" s="10"/>
      <c r="IG30" s="10">
        <v>0</v>
      </c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>
        <v>50</v>
      </c>
      <c r="JT30" s="10">
        <v>3600</v>
      </c>
      <c r="JU30" s="10"/>
      <c r="JV30" s="10">
        <v>15000</v>
      </c>
      <c r="JW30" s="10">
        <v>600</v>
      </c>
      <c r="JX30" s="10"/>
      <c r="JY30" s="10"/>
      <c r="JZ30" s="10"/>
      <c r="KA30" s="10">
        <v>0</v>
      </c>
      <c r="KB30" s="10"/>
      <c r="KC30" s="10"/>
      <c r="KD30" s="10">
        <v>500</v>
      </c>
      <c r="KE30" s="10"/>
      <c r="KF30" s="10"/>
      <c r="KG30" s="10"/>
      <c r="KH30" s="10"/>
      <c r="KI30" s="10">
        <v>5000</v>
      </c>
      <c r="KJ30" s="10"/>
      <c r="KK30" s="10"/>
      <c r="KL30" s="10"/>
      <c r="KM30" s="10">
        <v>200</v>
      </c>
      <c r="KN30" s="10"/>
      <c r="KO30" s="10"/>
      <c r="KP30" s="10"/>
      <c r="KQ30" s="10">
        <v>4100</v>
      </c>
      <c r="KR30" s="10"/>
      <c r="KS30" s="10"/>
      <c r="KT30" s="10"/>
      <c r="KU30" s="10">
        <v>100</v>
      </c>
      <c r="KV30" s="10"/>
      <c r="KW30" s="10"/>
      <c r="KX30" s="10"/>
      <c r="KY30" s="10"/>
      <c r="KZ30" s="10"/>
      <c r="LA30" s="10"/>
      <c r="LB30" s="10">
        <v>30</v>
      </c>
      <c r="LC30" s="10"/>
      <c r="LD30" s="10">
        <v>100</v>
      </c>
      <c r="LE30" s="10">
        <v>0</v>
      </c>
      <c r="LF30" s="10">
        <v>300</v>
      </c>
      <c r="LG30" s="10"/>
      <c r="LH30" s="10">
        <v>120</v>
      </c>
      <c r="LI30" s="10">
        <v>100</v>
      </c>
      <c r="LJ30" s="10"/>
      <c r="LK30" s="10"/>
      <c r="LL30" s="10">
        <v>50</v>
      </c>
      <c r="LM30" s="10"/>
      <c r="LN30" s="10">
        <v>20</v>
      </c>
      <c r="LO30" s="10">
        <v>100</v>
      </c>
      <c r="LP30" s="10">
        <v>5</v>
      </c>
      <c r="LQ30" s="10"/>
      <c r="LR30" s="10"/>
      <c r="LS30" s="10"/>
      <c r="LT30" s="10">
        <v>75</v>
      </c>
      <c r="LU30" s="10"/>
      <c r="LV30" s="10">
        <v>0</v>
      </c>
      <c r="LW30" s="10"/>
      <c r="LX30" s="10">
        <v>20</v>
      </c>
      <c r="LY30" s="10"/>
      <c r="LZ30" s="10">
        <v>100</v>
      </c>
      <c r="MA30" s="10">
        <v>300</v>
      </c>
      <c r="MB30" s="10"/>
      <c r="MC30" s="10"/>
      <c r="MD30" s="10"/>
      <c r="ME30" s="10"/>
      <c r="MF30" s="10">
        <v>20</v>
      </c>
      <c r="MG30" s="10"/>
      <c r="MH30" s="10">
        <f t="shared" si="6"/>
        <v>30491</v>
      </c>
      <c r="MR30" s="18"/>
      <c r="MS30" s="18"/>
    </row>
    <row r="31" spans="1:360" s="7" customFormat="1" ht="24.95" customHeight="1" x14ac:dyDescent="0.25">
      <c r="A31" s="24">
        <v>15.2</v>
      </c>
      <c r="B31" s="6" t="s">
        <v>358</v>
      </c>
      <c r="C31" s="11">
        <f>(C30/12)*9</f>
        <v>0</v>
      </c>
      <c r="D31" s="11">
        <f t="shared" ref="D31:BO31" si="85">(D30/12)*9</f>
        <v>0</v>
      </c>
      <c r="E31" s="11">
        <f t="shared" si="85"/>
        <v>0</v>
      </c>
      <c r="F31" s="11">
        <f t="shared" si="85"/>
        <v>0</v>
      </c>
      <c r="G31" s="11">
        <f t="shared" si="85"/>
        <v>0</v>
      </c>
      <c r="H31" s="11">
        <f t="shared" si="85"/>
        <v>0</v>
      </c>
      <c r="I31" s="11">
        <f t="shared" si="85"/>
        <v>0</v>
      </c>
      <c r="J31" s="11">
        <f t="shared" si="85"/>
        <v>0</v>
      </c>
      <c r="K31" s="11">
        <f t="shared" si="85"/>
        <v>0</v>
      </c>
      <c r="L31" s="11">
        <f t="shared" si="85"/>
        <v>0</v>
      </c>
      <c r="M31" s="11">
        <f t="shared" si="85"/>
        <v>0</v>
      </c>
      <c r="N31" s="11">
        <f t="shared" si="85"/>
        <v>0</v>
      </c>
      <c r="O31" s="11">
        <f t="shared" si="85"/>
        <v>0</v>
      </c>
      <c r="P31" s="11">
        <f t="shared" si="85"/>
        <v>0</v>
      </c>
      <c r="Q31" s="11">
        <f t="shared" si="85"/>
        <v>0</v>
      </c>
      <c r="R31" s="11">
        <f t="shared" si="85"/>
        <v>0</v>
      </c>
      <c r="S31" s="11">
        <f t="shared" si="85"/>
        <v>0</v>
      </c>
      <c r="T31" s="11">
        <f t="shared" si="85"/>
        <v>0</v>
      </c>
      <c r="U31" s="11">
        <f t="shared" si="85"/>
        <v>0</v>
      </c>
      <c r="V31" s="11">
        <f t="shared" si="85"/>
        <v>0</v>
      </c>
      <c r="W31" s="11">
        <f t="shared" si="85"/>
        <v>0</v>
      </c>
      <c r="X31" s="11">
        <f t="shared" si="85"/>
        <v>0</v>
      </c>
      <c r="Y31" s="11">
        <f t="shared" si="85"/>
        <v>0</v>
      </c>
      <c r="Z31" s="11">
        <f t="shared" si="85"/>
        <v>0</v>
      </c>
      <c r="AA31" s="11">
        <f t="shared" si="85"/>
        <v>0</v>
      </c>
      <c r="AB31" s="11">
        <f t="shared" si="85"/>
        <v>0</v>
      </c>
      <c r="AC31" s="11">
        <f t="shared" si="85"/>
        <v>0</v>
      </c>
      <c r="AD31" s="11">
        <f t="shared" si="85"/>
        <v>0</v>
      </c>
      <c r="AE31" s="11">
        <f t="shared" si="85"/>
        <v>0</v>
      </c>
      <c r="AF31" s="11">
        <f t="shared" si="85"/>
        <v>0</v>
      </c>
      <c r="AG31" s="11">
        <f t="shared" si="85"/>
        <v>0</v>
      </c>
      <c r="AH31" s="11">
        <f t="shared" si="85"/>
        <v>0</v>
      </c>
      <c r="AI31" s="11">
        <f t="shared" si="85"/>
        <v>0</v>
      </c>
      <c r="AJ31" s="11">
        <f t="shared" si="85"/>
        <v>0</v>
      </c>
      <c r="AK31" s="11">
        <f t="shared" si="85"/>
        <v>0</v>
      </c>
      <c r="AL31" s="11">
        <f t="shared" si="85"/>
        <v>0</v>
      </c>
      <c r="AM31" s="11">
        <f t="shared" si="85"/>
        <v>0</v>
      </c>
      <c r="AN31" s="11">
        <f t="shared" si="85"/>
        <v>0</v>
      </c>
      <c r="AO31" s="11">
        <f t="shared" si="85"/>
        <v>0</v>
      </c>
      <c r="AP31" s="11">
        <f t="shared" si="85"/>
        <v>0</v>
      </c>
      <c r="AQ31" s="11">
        <f t="shared" si="85"/>
        <v>0</v>
      </c>
      <c r="AR31" s="11">
        <f t="shared" si="85"/>
        <v>0</v>
      </c>
      <c r="AS31" s="11">
        <f t="shared" si="85"/>
        <v>0</v>
      </c>
      <c r="AT31" s="11">
        <f t="shared" si="85"/>
        <v>0</v>
      </c>
      <c r="AU31" s="11">
        <f t="shared" si="85"/>
        <v>0</v>
      </c>
      <c r="AV31" s="11">
        <f t="shared" si="85"/>
        <v>0</v>
      </c>
      <c r="AW31" s="11">
        <f t="shared" si="85"/>
        <v>0</v>
      </c>
      <c r="AX31" s="11">
        <f t="shared" si="85"/>
        <v>0</v>
      </c>
      <c r="AY31" s="11">
        <f t="shared" si="85"/>
        <v>0</v>
      </c>
      <c r="AZ31" s="11">
        <f t="shared" si="85"/>
        <v>0</v>
      </c>
      <c r="BA31" s="11">
        <f t="shared" si="85"/>
        <v>0</v>
      </c>
      <c r="BB31" s="11">
        <f t="shared" si="85"/>
        <v>0</v>
      </c>
      <c r="BC31" s="11">
        <f t="shared" si="85"/>
        <v>0</v>
      </c>
      <c r="BD31" s="11">
        <f t="shared" si="85"/>
        <v>0</v>
      </c>
      <c r="BE31" s="11">
        <f t="shared" si="85"/>
        <v>0</v>
      </c>
      <c r="BF31" s="11">
        <f t="shared" si="85"/>
        <v>0</v>
      </c>
      <c r="BG31" s="11">
        <f t="shared" si="85"/>
        <v>0</v>
      </c>
      <c r="BH31" s="11">
        <f t="shared" si="85"/>
        <v>0</v>
      </c>
      <c r="BI31" s="11">
        <f t="shared" si="85"/>
        <v>0</v>
      </c>
      <c r="BJ31" s="11">
        <f t="shared" si="85"/>
        <v>0</v>
      </c>
      <c r="BK31" s="11">
        <f t="shared" si="85"/>
        <v>0</v>
      </c>
      <c r="BL31" s="11">
        <f t="shared" si="85"/>
        <v>0</v>
      </c>
      <c r="BM31" s="11">
        <f t="shared" si="85"/>
        <v>0</v>
      </c>
      <c r="BN31" s="11">
        <f t="shared" si="85"/>
        <v>0</v>
      </c>
      <c r="BO31" s="11">
        <f t="shared" si="85"/>
        <v>0</v>
      </c>
      <c r="BP31" s="11">
        <f t="shared" ref="BP31:EA31" si="86">(BP30/12)*9</f>
        <v>0</v>
      </c>
      <c r="BQ31" s="11">
        <f t="shared" si="86"/>
        <v>0</v>
      </c>
      <c r="BR31" s="11">
        <f t="shared" si="86"/>
        <v>0</v>
      </c>
      <c r="BS31" s="11">
        <f t="shared" si="86"/>
        <v>0</v>
      </c>
      <c r="BT31" s="11">
        <f t="shared" si="86"/>
        <v>0</v>
      </c>
      <c r="BU31" s="11">
        <f t="shared" si="86"/>
        <v>0</v>
      </c>
      <c r="BV31" s="11">
        <f t="shared" si="86"/>
        <v>0</v>
      </c>
      <c r="BW31" s="11">
        <f t="shared" si="86"/>
        <v>0</v>
      </c>
      <c r="BX31" s="11">
        <f t="shared" si="86"/>
        <v>0</v>
      </c>
      <c r="BY31" s="11">
        <f t="shared" si="86"/>
        <v>0</v>
      </c>
      <c r="BZ31" s="11">
        <f t="shared" si="86"/>
        <v>0</v>
      </c>
      <c r="CA31" s="11">
        <f t="shared" si="86"/>
        <v>0</v>
      </c>
      <c r="CB31" s="11">
        <f t="shared" si="86"/>
        <v>0</v>
      </c>
      <c r="CC31" s="11">
        <f t="shared" si="86"/>
        <v>0</v>
      </c>
      <c r="CD31" s="11">
        <f t="shared" si="86"/>
        <v>0</v>
      </c>
      <c r="CE31" s="11">
        <f t="shared" si="86"/>
        <v>0</v>
      </c>
      <c r="CF31" s="11">
        <f t="shared" si="86"/>
        <v>0</v>
      </c>
      <c r="CG31" s="11">
        <f t="shared" si="86"/>
        <v>0</v>
      </c>
      <c r="CH31" s="11">
        <f t="shared" si="86"/>
        <v>0</v>
      </c>
      <c r="CI31" s="11">
        <f t="shared" si="86"/>
        <v>0</v>
      </c>
      <c r="CJ31" s="11">
        <f t="shared" si="86"/>
        <v>0</v>
      </c>
      <c r="CK31" s="11">
        <f t="shared" si="86"/>
        <v>0</v>
      </c>
      <c r="CL31" s="11">
        <f t="shared" si="86"/>
        <v>0</v>
      </c>
      <c r="CM31" s="11">
        <f t="shared" si="86"/>
        <v>0</v>
      </c>
      <c r="CN31" s="11">
        <f t="shared" si="86"/>
        <v>0</v>
      </c>
      <c r="CO31" s="11">
        <f t="shared" si="86"/>
        <v>0</v>
      </c>
      <c r="CP31" s="11">
        <f t="shared" si="86"/>
        <v>0</v>
      </c>
      <c r="CQ31" s="11">
        <f t="shared" si="86"/>
        <v>0</v>
      </c>
      <c r="CR31" s="11">
        <f t="shared" si="86"/>
        <v>0</v>
      </c>
      <c r="CS31" s="11">
        <f t="shared" si="86"/>
        <v>0</v>
      </c>
      <c r="CT31" s="11">
        <f t="shared" si="86"/>
        <v>0</v>
      </c>
      <c r="CU31" s="11">
        <f t="shared" si="86"/>
        <v>0</v>
      </c>
      <c r="CV31" s="11">
        <f t="shared" si="86"/>
        <v>0</v>
      </c>
      <c r="CW31" s="11">
        <f t="shared" si="86"/>
        <v>0</v>
      </c>
      <c r="CX31" s="11">
        <f t="shared" si="86"/>
        <v>0</v>
      </c>
      <c r="CY31" s="11">
        <f t="shared" si="86"/>
        <v>0</v>
      </c>
      <c r="CZ31" s="11">
        <f t="shared" si="86"/>
        <v>0</v>
      </c>
      <c r="DA31" s="11">
        <f t="shared" si="86"/>
        <v>0</v>
      </c>
      <c r="DB31" s="11">
        <f t="shared" si="86"/>
        <v>0</v>
      </c>
      <c r="DC31" s="11">
        <f t="shared" si="86"/>
        <v>0</v>
      </c>
      <c r="DD31" s="11">
        <f t="shared" si="86"/>
        <v>0</v>
      </c>
      <c r="DE31" s="11">
        <f t="shared" si="86"/>
        <v>0</v>
      </c>
      <c r="DF31" s="11">
        <f t="shared" si="86"/>
        <v>0</v>
      </c>
      <c r="DG31" s="11">
        <f t="shared" si="86"/>
        <v>0</v>
      </c>
      <c r="DH31" s="11">
        <f t="shared" si="86"/>
        <v>0</v>
      </c>
      <c r="DI31" s="11">
        <f t="shared" si="86"/>
        <v>0</v>
      </c>
      <c r="DJ31" s="11">
        <f t="shared" si="86"/>
        <v>0</v>
      </c>
      <c r="DK31" s="11">
        <f t="shared" si="86"/>
        <v>0</v>
      </c>
      <c r="DL31" s="11">
        <f t="shared" si="86"/>
        <v>0</v>
      </c>
      <c r="DM31" s="11">
        <f t="shared" si="86"/>
        <v>0</v>
      </c>
      <c r="DN31" s="11">
        <f t="shared" si="86"/>
        <v>0</v>
      </c>
      <c r="DO31" s="11">
        <f t="shared" si="86"/>
        <v>0</v>
      </c>
      <c r="DP31" s="11">
        <f t="shared" si="86"/>
        <v>0</v>
      </c>
      <c r="DQ31" s="11">
        <f t="shared" si="86"/>
        <v>0</v>
      </c>
      <c r="DR31" s="11">
        <f t="shared" si="86"/>
        <v>0</v>
      </c>
      <c r="DS31" s="11">
        <f t="shared" si="86"/>
        <v>0</v>
      </c>
      <c r="DT31" s="11">
        <f t="shared" si="86"/>
        <v>0</v>
      </c>
      <c r="DU31" s="11">
        <f t="shared" si="86"/>
        <v>0</v>
      </c>
      <c r="DV31" s="11">
        <f t="shared" si="86"/>
        <v>0</v>
      </c>
      <c r="DW31" s="11">
        <f t="shared" si="86"/>
        <v>0</v>
      </c>
      <c r="DX31" s="11">
        <f t="shared" si="86"/>
        <v>0</v>
      </c>
      <c r="DY31" s="11">
        <f t="shared" si="86"/>
        <v>0</v>
      </c>
      <c r="DZ31" s="11">
        <f t="shared" si="86"/>
        <v>0</v>
      </c>
      <c r="EA31" s="11">
        <f t="shared" si="86"/>
        <v>0</v>
      </c>
      <c r="EB31" s="11">
        <f t="shared" ref="EB31:GM31" si="87">(EB30/12)*9</f>
        <v>0</v>
      </c>
      <c r="EC31" s="11">
        <f t="shared" si="87"/>
        <v>0</v>
      </c>
      <c r="ED31" s="11">
        <f t="shared" si="87"/>
        <v>0</v>
      </c>
      <c r="EE31" s="11">
        <f t="shared" si="87"/>
        <v>0</v>
      </c>
      <c r="EF31" s="11">
        <f t="shared" si="87"/>
        <v>0</v>
      </c>
      <c r="EG31" s="11">
        <f t="shared" si="87"/>
        <v>0</v>
      </c>
      <c r="EH31" s="11">
        <f t="shared" si="87"/>
        <v>0</v>
      </c>
      <c r="EI31" s="11">
        <f t="shared" si="87"/>
        <v>0</v>
      </c>
      <c r="EJ31" s="11">
        <f t="shared" si="87"/>
        <v>0</v>
      </c>
      <c r="EK31" s="11">
        <f t="shared" si="87"/>
        <v>0</v>
      </c>
      <c r="EL31" s="11">
        <f t="shared" si="87"/>
        <v>0</v>
      </c>
      <c r="EM31" s="11">
        <f t="shared" si="87"/>
        <v>0</v>
      </c>
      <c r="EN31" s="11">
        <f t="shared" si="87"/>
        <v>0</v>
      </c>
      <c r="EO31" s="11">
        <f t="shared" si="87"/>
        <v>0</v>
      </c>
      <c r="EP31" s="11">
        <f t="shared" si="87"/>
        <v>0</v>
      </c>
      <c r="EQ31" s="11">
        <f t="shared" si="87"/>
        <v>0</v>
      </c>
      <c r="ER31" s="11">
        <f t="shared" si="87"/>
        <v>0</v>
      </c>
      <c r="ES31" s="11">
        <f t="shared" si="87"/>
        <v>0</v>
      </c>
      <c r="ET31" s="11">
        <f t="shared" si="87"/>
        <v>0</v>
      </c>
      <c r="EU31" s="11">
        <f t="shared" si="87"/>
        <v>0</v>
      </c>
      <c r="EV31" s="11">
        <f t="shared" si="87"/>
        <v>0</v>
      </c>
      <c r="EW31" s="11">
        <f t="shared" si="87"/>
        <v>0</v>
      </c>
      <c r="EX31" s="11">
        <f t="shared" si="87"/>
        <v>0</v>
      </c>
      <c r="EY31" s="11">
        <f t="shared" si="87"/>
        <v>0</v>
      </c>
      <c r="EZ31" s="11">
        <f t="shared" si="87"/>
        <v>0</v>
      </c>
      <c r="FA31" s="11">
        <f t="shared" si="87"/>
        <v>0</v>
      </c>
      <c r="FB31" s="11">
        <f t="shared" si="87"/>
        <v>0</v>
      </c>
      <c r="FC31" s="11">
        <f t="shared" si="87"/>
        <v>0</v>
      </c>
      <c r="FD31" s="11">
        <f t="shared" si="87"/>
        <v>0</v>
      </c>
      <c r="FE31" s="11">
        <f t="shared" si="87"/>
        <v>0</v>
      </c>
      <c r="FF31" s="11">
        <f t="shared" si="87"/>
        <v>0</v>
      </c>
      <c r="FG31" s="11">
        <f t="shared" si="87"/>
        <v>0</v>
      </c>
      <c r="FH31" s="11">
        <f t="shared" si="87"/>
        <v>0</v>
      </c>
      <c r="FI31" s="11">
        <f t="shared" si="87"/>
        <v>0</v>
      </c>
      <c r="FJ31" s="11">
        <f t="shared" si="87"/>
        <v>0</v>
      </c>
      <c r="FK31" s="11">
        <f t="shared" si="87"/>
        <v>0</v>
      </c>
      <c r="FL31" s="11">
        <f t="shared" si="87"/>
        <v>0</v>
      </c>
      <c r="FM31" s="11">
        <f t="shared" si="87"/>
        <v>0</v>
      </c>
      <c r="FN31" s="11">
        <f t="shared" si="87"/>
        <v>0</v>
      </c>
      <c r="FO31" s="11">
        <f t="shared" si="87"/>
        <v>0</v>
      </c>
      <c r="FP31" s="11">
        <f t="shared" si="87"/>
        <v>0</v>
      </c>
      <c r="FQ31" s="11">
        <f t="shared" si="87"/>
        <v>0</v>
      </c>
      <c r="FR31" s="11">
        <f t="shared" si="87"/>
        <v>0</v>
      </c>
      <c r="FS31" s="11">
        <f t="shared" si="87"/>
        <v>0</v>
      </c>
      <c r="FT31" s="11">
        <f t="shared" si="87"/>
        <v>0</v>
      </c>
      <c r="FU31" s="11">
        <f t="shared" si="87"/>
        <v>0</v>
      </c>
      <c r="FV31" s="11">
        <f t="shared" si="87"/>
        <v>0</v>
      </c>
      <c r="FW31" s="11">
        <f t="shared" si="87"/>
        <v>0</v>
      </c>
      <c r="FX31" s="11">
        <f t="shared" si="87"/>
        <v>0</v>
      </c>
      <c r="FY31" s="11">
        <f t="shared" si="87"/>
        <v>0</v>
      </c>
      <c r="FZ31" s="11">
        <f t="shared" si="87"/>
        <v>0</v>
      </c>
      <c r="GA31" s="11">
        <f t="shared" si="87"/>
        <v>0</v>
      </c>
      <c r="GB31" s="11">
        <f t="shared" si="87"/>
        <v>0</v>
      </c>
      <c r="GC31" s="11">
        <f t="shared" si="87"/>
        <v>0</v>
      </c>
      <c r="GD31" s="11">
        <f t="shared" si="87"/>
        <v>0</v>
      </c>
      <c r="GE31" s="11">
        <f t="shared" si="87"/>
        <v>0</v>
      </c>
      <c r="GF31" s="11">
        <f t="shared" si="87"/>
        <v>0</v>
      </c>
      <c r="GG31" s="11">
        <f t="shared" si="87"/>
        <v>0</v>
      </c>
      <c r="GH31" s="11">
        <f t="shared" si="87"/>
        <v>0</v>
      </c>
      <c r="GI31" s="11">
        <f t="shared" si="87"/>
        <v>0</v>
      </c>
      <c r="GJ31" s="11">
        <f t="shared" si="87"/>
        <v>0</v>
      </c>
      <c r="GK31" s="11">
        <f t="shared" si="87"/>
        <v>0</v>
      </c>
      <c r="GL31" s="11">
        <f t="shared" si="87"/>
        <v>0</v>
      </c>
      <c r="GM31" s="11">
        <f t="shared" si="87"/>
        <v>0</v>
      </c>
      <c r="GN31" s="11">
        <f t="shared" ref="GN31:IY31" si="88">(GN30/12)*9</f>
        <v>0</v>
      </c>
      <c r="GO31" s="11">
        <f t="shared" si="88"/>
        <v>0</v>
      </c>
      <c r="GP31" s="11">
        <f t="shared" si="88"/>
        <v>0</v>
      </c>
      <c r="GQ31" s="11">
        <f t="shared" si="88"/>
        <v>0</v>
      </c>
      <c r="GR31" s="11">
        <f t="shared" si="88"/>
        <v>0</v>
      </c>
      <c r="GS31" s="11">
        <f t="shared" si="88"/>
        <v>0</v>
      </c>
      <c r="GT31" s="11">
        <f t="shared" si="88"/>
        <v>0</v>
      </c>
      <c r="GU31" s="11">
        <f t="shared" si="88"/>
        <v>0</v>
      </c>
      <c r="GV31" s="11">
        <f t="shared" si="88"/>
        <v>0</v>
      </c>
      <c r="GW31" s="11">
        <f t="shared" si="88"/>
        <v>0</v>
      </c>
      <c r="GX31" s="11">
        <f t="shared" si="88"/>
        <v>0</v>
      </c>
      <c r="GY31" s="11">
        <f t="shared" si="88"/>
        <v>0</v>
      </c>
      <c r="GZ31" s="11">
        <f t="shared" si="88"/>
        <v>0</v>
      </c>
      <c r="HA31" s="11">
        <f t="shared" si="88"/>
        <v>0</v>
      </c>
      <c r="HB31" s="11">
        <f t="shared" si="88"/>
        <v>0</v>
      </c>
      <c r="HC31" s="11">
        <f t="shared" si="88"/>
        <v>0</v>
      </c>
      <c r="HD31" s="11">
        <f t="shared" si="88"/>
        <v>0</v>
      </c>
      <c r="HE31" s="11">
        <f t="shared" si="88"/>
        <v>0</v>
      </c>
      <c r="HF31" s="11">
        <f t="shared" si="88"/>
        <v>0</v>
      </c>
      <c r="HG31" s="11">
        <f t="shared" si="88"/>
        <v>0</v>
      </c>
      <c r="HH31" s="11">
        <f t="shared" si="88"/>
        <v>0</v>
      </c>
      <c r="HI31" s="11">
        <f t="shared" si="88"/>
        <v>0</v>
      </c>
      <c r="HJ31" s="11">
        <f t="shared" si="88"/>
        <v>0</v>
      </c>
      <c r="HK31" s="11">
        <f t="shared" si="88"/>
        <v>0</v>
      </c>
      <c r="HL31" s="11">
        <f t="shared" si="88"/>
        <v>0</v>
      </c>
      <c r="HM31" s="11">
        <f t="shared" si="88"/>
        <v>0</v>
      </c>
      <c r="HN31" s="11">
        <f t="shared" si="88"/>
        <v>0</v>
      </c>
      <c r="HO31" s="11">
        <f t="shared" si="88"/>
        <v>0</v>
      </c>
      <c r="HP31" s="11">
        <f t="shared" si="88"/>
        <v>0</v>
      </c>
      <c r="HQ31" s="11">
        <f t="shared" si="88"/>
        <v>0</v>
      </c>
      <c r="HR31" s="11">
        <f t="shared" si="88"/>
        <v>0</v>
      </c>
      <c r="HS31" s="11">
        <f t="shared" si="88"/>
        <v>0</v>
      </c>
      <c r="HT31" s="11">
        <f t="shared" si="88"/>
        <v>0</v>
      </c>
      <c r="HU31" s="11">
        <f t="shared" si="88"/>
        <v>0</v>
      </c>
      <c r="HV31" s="11">
        <f t="shared" si="88"/>
        <v>0</v>
      </c>
      <c r="HW31" s="11">
        <f t="shared" si="88"/>
        <v>0.75</v>
      </c>
      <c r="HX31" s="11">
        <f t="shared" si="88"/>
        <v>0</v>
      </c>
      <c r="HY31" s="11">
        <f t="shared" si="88"/>
        <v>0</v>
      </c>
      <c r="HZ31" s="11">
        <f t="shared" si="88"/>
        <v>0</v>
      </c>
      <c r="IA31" s="11">
        <f t="shared" si="88"/>
        <v>0</v>
      </c>
      <c r="IB31" s="11">
        <f t="shared" si="88"/>
        <v>0</v>
      </c>
      <c r="IC31" s="11">
        <f t="shared" si="88"/>
        <v>0</v>
      </c>
      <c r="ID31" s="11">
        <f t="shared" si="88"/>
        <v>0</v>
      </c>
      <c r="IE31" s="11">
        <f t="shared" si="88"/>
        <v>0</v>
      </c>
      <c r="IF31" s="11">
        <f t="shared" si="88"/>
        <v>0</v>
      </c>
      <c r="IG31" s="11">
        <f t="shared" si="88"/>
        <v>0</v>
      </c>
      <c r="IH31" s="11">
        <f t="shared" si="88"/>
        <v>0</v>
      </c>
      <c r="II31" s="11">
        <f t="shared" si="88"/>
        <v>0</v>
      </c>
      <c r="IJ31" s="11">
        <f t="shared" si="88"/>
        <v>0</v>
      </c>
      <c r="IK31" s="11">
        <f t="shared" si="88"/>
        <v>0</v>
      </c>
      <c r="IL31" s="11">
        <f t="shared" si="88"/>
        <v>0</v>
      </c>
      <c r="IM31" s="11">
        <f t="shared" si="88"/>
        <v>0</v>
      </c>
      <c r="IN31" s="11">
        <f t="shared" si="88"/>
        <v>0</v>
      </c>
      <c r="IO31" s="11">
        <f t="shared" si="88"/>
        <v>0</v>
      </c>
      <c r="IP31" s="11">
        <f t="shared" si="88"/>
        <v>0</v>
      </c>
      <c r="IQ31" s="11">
        <f t="shared" si="88"/>
        <v>0</v>
      </c>
      <c r="IR31" s="11">
        <f t="shared" si="88"/>
        <v>0</v>
      </c>
      <c r="IS31" s="11">
        <f t="shared" si="88"/>
        <v>0</v>
      </c>
      <c r="IT31" s="11">
        <f t="shared" si="88"/>
        <v>0</v>
      </c>
      <c r="IU31" s="11">
        <f t="shared" si="88"/>
        <v>0</v>
      </c>
      <c r="IV31" s="11">
        <f t="shared" si="88"/>
        <v>0</v>
      </c>
      <c r="IW31" s="11">
        <f t="shared" si="88"/>
        <v>0</v>
      </c>
      <c r="IX31" s="11">
        <f t="shared" si="88"/>
        <v>0</v>
      </c>
      <c r="IY31" s="11">
        <f t="shared" si="88"/>
        <v>0</v>
      </c>
      <c r="IZ31" s="11">
        <f t="shared" ref="IZ31:LK31" si="89">(IZ30/12)*9</f>
        <v>0</v>
      </c>
      <c r="JA31" s="11">
        <f t="shared" si="89"/>
        <v>0</v>
      </c>
      <c r="JB31" s="11">
        <f t="shared" si="89"/>
        <v>0</v>
      </c>
      <c r="JC31" s="11">
        <f t="shared" si="89"/>
        <v>0</v>
      </c>
      <c r="JD31" s="11">
        <f t="shared" si="89"/>
        <v>0</v>
      </c>
      <c r="JE31" s="11">
        <f t="shared" si="89"/>
        <v>0</v>
      </c>
      <c r="JF31" s="11">
        <f t="shared" si="89"/>
        <v>0</v>
      </c>
      <c r="JG31" s="11">
        <f t="shared" si="89"/>
        <v>0</v>
      </c>
      <c r="JH31" s="11">
        <f t="shared" si="89"/>
        <v>0</v>
      </c>
      <c r="JI31" s="11">
        <f t="shared" si="89"/>
        <v>0</v>
      </c>
      <c r="JJ31" s="11">
        <f t="shared" si="89"/>
        <v>0</v>
      </c>
      <c r="JK31" s="11">
        <f t="shared" si="89"/>
        <v>0</v>
      </c>
      <c r="JL31" s="11">
        <f t="shared" si="89"/>
        <v>0</v>
      </c>
      <c r="JM31" s="11">
        <f t="shared" si="89"/>
        <v>0</v>
      </c>
      <c r="JN31" s="11">
        <f t="shared" si="89"/>
        <v>0</v>
      </c>
      <c r="JO31" s="11">
        <f t="shared" si="89"/>
        <v>0</v>
      </c>
      <c r="JP31" s="11">
        <f t="shared" si="89"/>
        <v>0</v>
      </c>
      <c r="JQ31" s="11">
        <f t="shared" si="89"/>
        <v>0</v>
      </c>
      <c r="JR31" s="11">
        <f t="shared" si="89"/>
        <v>0</v>
      </c>
      <c r="JS31" s="11">
        <f t="shared" si="89"/>
        <v>37.5</v>
      </c>
      <c r="JT31" s="11">
        <f t="shared" si="89"/>
        <v>2700</v>
      </c>
      <c r="JU31" s="11">
        <f t="shared" si="89"/>
        <v>0</v>
      </c>
      <c r="JV31" s="11">
        <f t="shared" si="89"/>
        <v>11250</v>
      </c>
      <c r="JW31" s="11">
        <f t="shared" si="89"/>
        <v>450</v>
      </c>
      <c r="JX31" s="11">
        <f t="shared" si="89"/>
        <v>0</v>
      </c>
      <c r="JY31" s="11">
        <f t="shared" si="89"/>
        <v>0</v>
      </c>
      <c r="JZ31" s="11">
        <f t="shared" si="89"/>
        <v>0</v>
      </c>
      <c r="KA31" s="11">
        <f t="shared" si="89"/>
        <v>0</v>
      </c>
      <c r="KB31" s="11">
        <f t="shared" si="89"/>
        <v>0</v>
      </c>
      <c r="KC31" s="11">
        <f t="shared" si="89"/>
        <v>0</v>
      </c>
      <c r="KD31" s="11">
        <f t="shared" si="89"/>
        <v>375</v>
      </c>
      <c r="KE31" s="11">
        <f t="shared" si="89"/>
        <v>0</v>
      </c>
      <c r="KF31" s="11">
        <f t="shared" si="89"/>
        <v>0</v>
      </c>
      <c r="KG31" s="11">
        <f t="shared" si="89"/>
        <v>0</v>
      </c>
      <c r="KH31" s="11">
        <f t="shared" si="89"/>
        <v>0</v>
      </c>
      <c r="KI31" s="11">
        <f t="shared" si="89"/>
        <v>3750</v>
      </c>
      <c r="KJ31" s="11">
        <f t="shared" si="89"/>
        <v>0</v>
      </c>
      <c r="KK31" s="11">
        <f t="shared" si="89"/>
        <v>0</v>
      </c>
      <c r="KL31" s="11">
        <f t="shared" si="89"/>
        <v>0</v>
      </c>
      <c r="KM31" s="11">
        <f t="shared" si="89"/>
        <v>150</v>
      </c>
      <c r="KN31" s="11">
        <f t="shared" si="89"/>
        <v>0</v>
      </c>
      <c r="KO31" s="11">
        <f t="shared" si="89"/>
        <v>0</v>
      </c>
      <c r="KP31" s="11">
        <f t="shared" si="89"/>
        <v>0</v>
      </c>
      <c r="KQ31" s="11">
        <f t="shared" si="89"/>
        <v>3075</v>
      </c>
      <c r="KR31" s="11">
        <f t="shared" si="89"/>
        <v>0</v>
      </c>
      <c r="KS31" s="11">
        <f t="shared" si="89"/>
        <v>0</v>
      </c>
      <c r="KT31" s="11">
        <f t="shared" si="89"/>
        <v>0</v>
      </c>
      <c r="KU31" s="11">
        <f t="shared" si="89"/>
        <v>75</v>
      </c>
      <c r="KV31" s="11">
        <f t="shared" si="89"/>
        <v>0</v>
      </c>
      <c r="KW31" s="11">
        <f t="shared" si="89"/>
        <v>0</v>
      </c>
      <c r="KX31" s="11">
        <f t="shared" si="89"/>
        <v>0</v>
      </c>
      <c r="KY31" s="11">
        <f t="shared" si="89"/>
        <v>0</v>
      </c>
      <c r="KZ31" s="11">
        <f t="shared" si="89"/>
        <v>0</v>
      </c>
      <c r="LA31" s="11">
        <f t="shared" si="89"/>
        <v>0</v>
      </c>
      <c r="LB31" s="11">
        <f t="shared" si="89"/>
        <v>22.5</v>
      </c>
      <c r="LC31" s="11">
        <f t="shared" si="89"/>
        <v>0</v>
      </c>
      <c r="LD31" s="11">
        <f t="shared" si="89"/>
        <v>75</v>
      </c>
      <c r="LE31" s="11">
        <f t="shared" si="89"/>
        <v>0</v>
      </c>
      <c r="LF31" s="11">
        <f t="shared" si="89"/>
        <v>225</v>
      </c>
      <c r="LG31" s="11">
        <f t="shared" si="89"/>
        <v>0</v>
      </c>
      <c r="LH31" s="11">
        <f t="shared" si="89"/>
        <v>90</v>
      </c>
      <c r="LI31" s="11">
        <f t="shared" si="89"/>
        <v>75</v>
      </c>
      <c r="LJ31" s="11">
        <f t="shared" si="89"/>
        <v>0</v>
      </c>
      <c r="LK31" s="11">
        <f t="shared" si="89"/>
        <v>0</v>
      </c>
      <c r="LL31" s="11">
        <f t="shared" ref="LL31:MG31" si="90">(LL30/12)*9</f>
        <v>37.5</v>
      </c>
      <c r="LM31" s="11">
        <f t="shared" si="90"/>
        <v>0</v>
      </c>
      <c r="LN31" s="11">
        <f t="shared" si="90"/>
        <v>15</v>
      </c>
      <c r="LO31" s="11">
        <f t="shared" si="90"/>
        <v>75</v>
      </c>
      <c r="LP31" s="11">
        <f t="shared" si="90"/>
        <v>3.75</v>
      </c>
      <c r="LQ31" s="11">
        <f t="shared" si="90"/>
        <v>0</v>
      </c>
      <c r="LR31" s="11">
        <f t="shared" si="90"/>
        <v>0</v>
      </c>
      <c r="LS31" s="11">
        <f t="shared" si="90"/>
        <v>0</v>
      </c>
      <c r="LT31" s="11">
        <f t="shared" si="90"/>
        <v>56.25</v>
      </c>
      <c r="LU31" s="11">
        <f t="shared" si="90"/>
        <v>0</v>
      </c>
      <c r="LV31" s="11">
        <f t="shared" si="90"/>
        <v>0</v>
      </c>
      <c r="LW31" s="11">
        <f t="shared" si="90"/>
        <v>0</v>
      </c>
      <c r="LX31" s="11">
        <f t="shared" si="90"/>
        <v>15</v>
      </c>
      <c r="LY31" s="11">
        <f t="shared" si="90"/>
        <v>0</v>
      </c>
      <c r="LZ31" s="11">
        <f t="shared" si="90"/>
        <v>75</v>
      </c>
      <c r="MA31" s="11">
        <f t="shared" si="90"/>
        <v>225</v>
      </c>
      <c r="MB31" s="11">
        <f t="shared" si="90"/>
        <v>0</v>
      </c>
      <c r="MC31" s="11">
        <f t="shared" si="90"/>
        <v>0</v>
      </c>
      <c r="MD31" s="11">
        <f t="shared" si="90"/>
        <v>0</v>
      </c>
      <c r="ME31" s="11">
        <f t="shared" si="90"/>
        <v>0</v>
      </c>
      <c r="MF31" s="11">
        <f t="shared" si="90"/>
        <v>15</v>
      </c>
      <c r="MG31" s="11">
        <f t="shared" si="90"/>
        <v>0</v>
      </c>
      <c r="MH31" s="11">
        <f t="shared" si="6"/>
        <v>22868.25</v>
      </c>
      <c r="ML31" s="17"/>
      <c r="MM31" s="17"/>
      <c r="MN31" s="17"/>
      <c r="MO31" s="17"/>
      <c r="MP31" s="17"/>
      <c r="MQ31" s="17"/>
      <c r="MR31" s="18"/>
      <c r="MS31" s="18"/>
      <c r="MT31" s="17"/>
      <c r="MU31" s="17"/>
      <c r="MV31" s="17"/>
    </row>
    <row r="32" spans="1:360" ht="24.95" customHeight="1" x14ac:dyDescent="0.25">
      <c r="A32" s="25">
        <v>15.7</v>
      </c>
      <c r="B32" s="1" t="s">
        <v>359</v>
      </c>
      <c r="C32" s="10">
        <v>5000</v>
      </c>
      <c r="D32" s="10"/>
      <c r="E32" s="10">
        <v>1200</v>
      </c>
      <c r="F32" s="10">
        <v>350</v>
      </c>
      <c r="G32" s="10">
        <v>5000</v>
      </c>
      <c r="H32" s="10">
        <v>1000</v>
      </c>
      <c r="I32" s="10">
        <v>2200</v>
      </c>
      <c r="J32" s="10">
        <v>1000</v>
      </c>
      <c r="K32" s="10">
        <v>50</v>
      </c>
      <c r="L32" s="10">
        <v>20</v>
      </c>
      <c r="M32" s="10"/>
      <c r="N32" s="10"/>
      <c r="O32" s="10">
        <v>2</v>
      </c>
      <c r="P32" s="10">
        <v>5</v>
      </c>
      <c r="Q32" s="10">
        <v>2</v>
      </c>
      <c r="R32" s="10">
        <v>5</v>
      </c>
      <c r="S32" s="10">
        <v>60</v>
      </c>
      <c r="T32" s="10"/>
      <c r="U32" s="10"/>
      <c r="V32" s="10">
        <v>450</v>
      </c>
      <c r="W32" s="10">
        <v>100</v>
      </c>
      <c r="X32" s="10">
        <v>5</v>
      </c>
      <c r="Y32" s="10">
        <v>100</v>
      </c>
      <c r="Z32" s="10"/>
      <c r="AA32" s="10"/>
      <c r="AB32" s="10">
        <v>20</v>
      </c>
      <c r="AC32" s="10">
        <v>7000</v>
      </c>
      <c r="AD32" s="10">
        <v>250</v>
      </c>
      <c r="AE32" s="10">
        <v>100</v>
      </c>
      <c r="AF32" s="10"/>
      <c r="AG32" s="10">
        <v>50</v>
      </c>
      <c r="AH32" s="10"/>
      <c r="AI32" s="10"/>
      <c r="AJ32" s="10">
        <v>200</v>
      </c>
      <c r="AK32" s="10">
        <v>300</v>
      </c>
      <c r="AL32" s="10">
        <v>300</v>
      </c>
      <c r="AM32" s="10"/>
      <c r="AN32" s="10">
        <v>5</v>
      </c>
      <c r="AO32" s="10"/>
      <c r="AP32" s="10">
        <v>10</v>
      </c>
      <c r="AQ32" s="10">
        <v>2000</v>
      </c>
      <c r="AR32" s="10">
        <v>20</v>
      </c>
      <c r="AS32" s="10">
        <v>24</v>
      </c>
      <c r="AT32" s="10"/>
      <c r="AU32" s="10">
        <v>50</v>
      </c>
      <c r="AV32" s="10">
        <v>20</v>
      </c>
      <c r="AW32" s="10"/>
      <c r="AX32" s="10"/>
      <c r="AY32" s="10">
        <v>60</v>
      </c>
      <c r="AZ32" s="10">
        <v>20</v>
      </c>
      <c r="BA32" s="10"/>
      <c r="BB32" s="10"/>
      <c r="BC32" s="10">
        <v>30</v>
      </c>
      <c r="BD32" s="10"/>
      <c r="BE32" s="10">
        <v>20</v>
      </c>
      <c r="BF32" s="10">
        <v>10</v>
      </c>
      <c r="BG32" s="10"/>
      <c r="BH32" s="10">
        <v>10</v>
      </c>
      <c r="BI32" s="10"/>
      <c r="BJ32" s="10">
        <v>20</v>
      </c>
      <c r="BK32" s="10">
        <v>30</v>
      </c>
      <c r="BL32" s="10"/>
      <c r="BM32" s="10"/>
      <c r="BN32" s="10">
        <v>50</v>
      </c>
      <c r="BO32" s="10"/>
      <c r="BP32" s="10">
        <v>250</v>
      </c>
      <c r="BQ32" s="10"/>
      <c r="BR32" s="10">
        <v>240</v>
      </c>
      <c r="BS32" s="10"/>
      <c r="BT32" s="10">
        <v>100</v>
      </c>
      <c r="BU32" s="10">
        <v>60</v>
      </c>
      <c r="BV32" s="10">
        <v>200</v>
      </c>
      <c r="BW32" s="10"/>
      <c r="BX32" s="10">
        <v>20</v>
      </c>
      <c r="BY32" s="10">
        <v>150</v>
      </c>
      <c r="BZ32" s="10"/>
      <c r="CA32" s="10">
        <v>5</v>
      </c>
      <c r="CB32" s="10"/>
      <c r="CC32" s="10">
        <v>20</v>
      </c>
      <c r="CD32" s="10">
        <v>300</v>
      </c>
      <c r="CE32" s="10">
        <v>25</v>
      </c>
      <c r="CF32" s="10">
        <v>100</v>
      </c>
      <c r="CG32" s="10"/>
      <c r="CH32" s="10">
        <v>10</v>
      </c>
      <c r="CI32" s="10"/>
      <c r="CJ32" s="10">
        <v>20</v>
      </c>
      <c r="CK32" s="10">
        <v>25</v>
      </c>
      <c r="CL32" s="10">
        <v>20</v>
      </c>
      <c r="CM32" s="10"/>
      <c r="CN32" s="10">
        <v>200</v>
      </c>
      <c r="CO32" s="10">
        <v>25</v>
      </c>
      <c r="CP32" s="10">
        <v>50</v>
      </c>
      <c r="CQ32" s="10"/>
      <c r="CR32" s="10"/>
      <c r="CS32" s="10"/>
      <c r="CT32" s="10"/>
      <c r="CU32" s="10">
        <v>100</v>
      </c>
      <c r="CV32" s="10">
        <v>60</v>
      </c>
      <c r="CW32" s="10">
        <v>40</v>
      </c>
      <c r="CX32" s="10"/>
      <c r="CY32" s="10">
        <v>30</v>
      </c>
      <c r="CZ32" s="10"/>
      <c r="DA32" s="10"/>
      <c r="DB32" s="10"/>
      <c r="DC32" s="10">
        <v>50</v>
      </c>
      <c r="DD32" s="10"/>
      <c r="DE32" s="10"/>
      <c r="DF32" s="10">
        <v>100</v>
      </c>
      <c r="DG32" s="10"/>
      <c r="DH32" s="10">
        <v>20</v>
      </c>
      <c r="DI32" s="10">
        <v>20</v>
      </c>
      <c r="DJ32" s="10">
        <v>15</v>
      </c>
      <c r="DK32" s="10">
        <v>30</v>
      </c>
      <c r="DL32" s="10">
        <v>240</v>
      </c>
      <c r="DM32" s="10">
        <v>10</v>
      </c>
      <c r="DN32" s="10">
        <v>300</v>
      </c>
      <c r="DO32" s="10">
        <v>100</v>
      </c>
      <c r="DP32" s="10">
        <v>10</v>
      </c>
      <c r="DQ32" s="10">
        <v>20</v>
      </c>
      <c r="DR32" s="10">
        <v>500</v>
      </c>
      <c r="DS32" s="10">
        <v>500</v>
      </c>
      <c r="DT32" s="10"/>
      <c r="DU32" s="10"/>
      <c r="DV32" s="10">
        <v>50</v>
      </c>
      <c r="DW32" s="10">
        <v>10</v>
      </c>
      <c r="DX32" s="10"/>
      <c r="DY32" s="10">
        <v>5</v>
      </c>
      <c r="DZ32" s="10">
        <v>6</v>
      </c>
      <c r="EA32" s="10">
        <v>10</v>
      </c>
      <c r="EB32" s="10"/>
      <c r="EC32" s="10">
        <v>5</v>
      </c>
      <c r="ED32" s="10">
        <v>510</v>
      </c>
      <c r="EE32" s="10">
        <v>300</v>
      </c>
      <c r="EF32" s="10">
        <v>20</v>
      </c>
      <c r="EG32" s="10">
        <v>50</v>
      </c>
      <c r="EH32" s="10"/>
      <c r="EI32" s="10"/>
      <c r="EJ32" s="10"/>
      <c r="EK32" s="10">
        <v>500</v>
      </c>
      <c r="EL32" s="10">
        <v>10</v>
      </c>
      <c r="EM32" s="10">
        <v>100</v>
      </c>
      <c r="EN32" s="10">
        <v>30</v>
      </c>
      <c r="EO32" s="10">
        <v>6</v>
      </c>
      <c r="EP32" s="10">
        <v>200</v>
      </c>
      <c r="EQ32" s="10"/>
      <c r="ER32" s="10">
        <v>100</v>
      </c>
      <c r="ES32" s="10"/>
      <c r="ET32" s="10"/>
      <c r="EU32" s="10">
        <v>100</v>
      </c>
      <c r="EV32" s="10"/>
      <c r="EW32" s="10">
        <v>15</v>
      </c>
      <c r="EX32" s="10">
        <v>20</v>
      </c>
      <c r="EY32" s="10"/>
      <c r="EZ32" s="10">
        <v>10</v>
      </c>
      <c r="FA32" s="10">
        <v>2</v>
      </c>
      <c r="FB32" s="10">
        <v>60</v>
      </c>
      <c r="FC32" s="10">
        <v>20</v>
      </c>
      <c r="FD32" s="10">
        <v>1000</v>
      </c>
      <c r="FE32" s="10"/>
      <c r="FF32" s="10">
        <v>60</v>
      </c>
      <c r="FG32" s="10"/>
      <c r="FH32" s="10"/>
      <c r="FI32" s="10">
        <v>30</v>
      </c>
      <c r="FJ32" s="10">
        <v>50</v>
      </c>
      <c r="FK32" s="10">
        <v>10</v>
      </c>
      <c r="FL32" s="10">
        <v>50</v>
      </c>
      <c r="FM32" s="10"/>
      <c r="FN32" s="10"/>
      <c r="FO32" s="10">
        <v>100</v>
      </c>
      <c r="FP32" s="10">
        <v>10</v>
      </c>
      <c r="FQ32" s="10">
        <v>120</v>
      </c>
      <c r="FR32" s="10">
        <v>10</v>
      </c>
      <c r="FS32" s="10"/>
      <c r="FT32" s="10"/>
      <c r="FU32" s="10"/>
      <c r="FV32" s="10">
        <v>60</v>
      </c>
      <c r="FW32" s="10"/>
      <c r="FX32" s="10">
        <v>15</v>
      </c>
      <c r="FY32" s="10">
        <v>80</v>
      </c>
      <c r="FZ32" s="10"/>
      <c r="GA32" s="10">
        <v>20</v>
      </c>
      <c r="GB32" s="10"/>
      <c r="GC32" s="10">
        <v>70</v>
      </c>
      <c r="GD32" s="10"/>
      <c r="GE32" s="10"/>
      <c r="GF32" s="10"/>
      <c r="GG32" s="10">
        <v>20</v>
      </c>
      <c r="GH32" s="10"/>
      <c r="GI32" s="10">
        <v>10</v>
      </c>
      <c r="GJ32" s="10"/>
      <c r="GK32" s="10">
        <v>200</v>
      </c>
      <c r="GL32" s="10"/>
      <c r="GM32" s="10"/>
      <c r="GN32" s="10">
        <v>180</v>
      </c>
      <c r="GO32" s="10">
        <v>10</v>
      </c>
      <c r="GP32" s="10"/>
      <c r="GQ32" s="10">
        <v>5</v>
      </c>
      <c r="GR32" s="10">
        <v>20</v>
      </c>
      <c r="GS32" s="10">
        <v>5</v>
      </c>
      <c r="GT32" s="10">
        <v>40</v>
      </c>
      <c r="GU32" s="10">
        <v>50</v>
      </c>
      <c r="GV32" s="10">
        <v>100</v>
      </c>
      <c r="GW32" s="10"/>
      <c r="GX32" s="10">
        <v>200</v>
      </c>
      <c r="GY32" s="10">
        <v>20</v>
      </c>
      <c r="GZ32" s="10">
        <v>50</v>
      </c>
      <c r="HA32" s="10">
        <v>20</v>
      </c>
      <c r="HB32" s="10"/>
      <c r="HC32" s="10">
        <v>10</v>
      </c>
      <c r="HD32" s="10">
        <v>200</v>
      </c>
      <c r="HE32" s="10">
        <v>20</v>
      </c>
      <c r="HF32" s="10">
        <v>100</v>
      </c>
      <c r="HG32" s="10">
        <v>0</v>
      </c>
      <c r="HH32" s="10"/>
      <c r="HI32" s="10">
        <v>20</v>
      </c>
      <c r="HJ32" s="10">
        <v>200</v>
      </c>
      <c r="HK32" s="10">
        <v>60</v>
      </c>
      <c r="HL32" s="10">
        <v>20</v>
      </c>
      <c r="HM32" s="10">
        <v>200</v>
      </c>
      <c r="HN32" s="10"/>
      <c r="HO32" s="10"/>
      <c r="HP32" s="10">
        <v>100</v>
      </c>
      <c r="HQ32" s="10"/>
      <c r="HR32" s="10">
        <v>20</v>
      </c>
      <c r="HS32" s="10">
        <v>50</v>
      </c>
      <c r="HT32" s="10">
        <v>200</v>
      </c>
      <c r="HU32" s="10"/>
      <c r="HV32" s="10"/>
      <c r="HW32" s="10">
        <v>20</v>
      </c>
      <c r="HX32" s="10"/>
      <c r="HY32" s="10">
        <v>12</v>
      </c>
      <c r="HZ32" s="10"/>
      <c r="IA32" s="10"/>
      <c r="IB32" s="10"/>
      <c r="IC32" s="10">
        <v>20</v>
      </c>
      <c r="ID32" s="10">
        <v>50</v>
      </c>
      <c r="IE32" s="10">
        <v>10</v>
      </c>
      <c r="IF32" s="10">
        <v>20</v>
      </c>
      <c r="IG32" s="10">
        <v>100</v>
      </c>
      <c r="IH32" s="10">
        <v>4</v>
      </c>
      <c r="II32" s="10">
        <v>100</v>
      </c>
      <c r="IJ32" s="10">
        <v>10</v>
      </c>
      <c r="IK32" s="10">
        <v>10</v>
      </c>
      <c r="IL32" s="10"/>
      <c r="IM32" s="10"/>
      <c r="IN32" s="10"/>
      <c r="IO32" s="10"/>
      <c r="IP32" s="10"/>
      <c r="IQ32" s="10">
        <v>5</v>
      </c>
      <c r="IR32" s="10">
        <v>6</v>
      </c>
      <c r="IS32" s="10"/>
      <c r="IT32" s="10">
        <v>30</v>
      </c>
      <c r="IU32" s="10"/>
      <c r="IV32" s="10">
        <v>10</v>
      </c>
      <c r="IW32" s="10"/>
      <c r="IX32" s="10">
        <v>20</v>
      </c>
      <c r="IY32" s="10"/>
      <c r="IZ32" s="10">
        <v>5</v>
      </c>
      <c r="JA32" s="10">
        <v>7</v>
      </c>
      <c r="JB32" s="10">
        <v>10</v>
      </c>
      <c r="JC32" s="10"/>
      <c r="JD32" s="10"/>
      <c r="JE32" s="10">
        <v>15</v>
      </c>
      <c r="JF32" s="10">
        <v>10</v>
      </c>
      <c r="JG32" s="10">
        <v>10</v>
      </c>
      <c r="JH32" s="10"/>
      <c r="JI32" s="10">
        <v>10</v>
      </c>
      <c r="JJ32" s="10"/>
      <c r="JK32" s="10"/>
      <c r="JL32" s="10"/>
      <c r="JM32" s="10">
        <v>4</v>
      </c>
      <c r="JN32" s="10"/>
      <c r="JO32" s="10"/>
      <c r="JP32" s="10"/>
      <c r="JQ32" s="10"/>
      <c r="JR32" s="10">
        <v>400</v>
      </c>
      <c r="JS32" s="10">
        <v>1000</v>
      </c>
      <c r="JT32" s="10">
        <v>8000</v>
      </c>
      <c r="JU32" s="10">
        <v>2500</v>
      </c>
      <c r="JV32" s="10">
        <v>33000</v>
      </c>
      <c r="JW32" s="10">
        <v>17632</v>
      </c>
      <c r="JX32" s="10">
        <v>18000</v>
      </c>
      <c r="JY32" s="10"/>
      <c r="JZ32" s="10">
        <v>150</v>
      </c>
      <c r="KA32" s="10">
        <v>100</v>
      </c>
      <c r="KB32" s="10"/>
      <c r="KC32" s="10">
        <v>30</v>
      </c>
      <c r="KD32" s="10">
        <v>12000</v>
      </c>
      <c r="KE32" s="10">
        <v>3000</v>
      </c>
      <c r="KF32" s="10">
        <v>9000</v>
      </c>
      <c r="KG32" s="10">
        <v>20000</v>
      </c>
      <c r="KH32" s="10">
        <v>500</v>
      </c>
      <c r="KI32" s="10">
        <v>15000</v>
      </c>
      <c r="KJ32" s="10">
        <v>500</v>
      </c>
      <c r="KK32" s="10">
        <v>5000</v>
      </c>
      <c r="KL32" s="10">
        <v>1200</v>
      </c>
      <c r="KM32" s="10">
        <v>2000</v>
      </c>
      <c r="KN32" s="10">
        <v>500</v>
      </c>
      <c r="KO32" s="10">
        <v>3775</v>
      </c>
      <c r="KP32" s="10">
        <v>500</v>
      </c>
      <c r="KQ32" s="10"/>
      <c r="KR32" s="10">
        <v>1500</v>
      </c>
      <c r="KS32" s="10">
        <v>1000</v>
      </c>
      <c r="KT32" s="10">
        <v>10</v>
      </c>
      <c r="KU32" s="10"/>
      <c r="KV32" s="10"/>
      <c r="KW32" s="10">
        <v>1500</v>
      </c>
      <c r="KX32" s="10">
        <v>3500</v>
      </c>
      <c r="KY32" s="10"/>
      <c r="KZ32" s="10">
        <v>200</v>
      </c>
      <c r="LA32" s="10">
        <v>299</v>
      </c>
      <c r="LB32" s="10">
        <v>600</v>
      </c>
      <c r="LC32" s="10">
        <v>5074</v>
      </c>
      <c r="LD32" s="10">
        <v>500</v>
      </c>
      <c r="LE32" s="10">
        <v>1200</v>
      </c>
      <c r="LF32" s="10">
        <v>1500</v>
      </c>
      <c r="LG32" s="10">
        <v>1000</v>
      </c>
      <c r="LH32" s="10">
        <v>1400</v>
      </c>
      <c r="LI32" s="10">
        <v>2000</v>
      </c>
      <c r="LJ32" s="10">
        <v>960</v>
      </c>
      <c r="LK32" s="10">
        <v>2500</v>
      </c>
      <c r="LL32" s="10">
        <v>4000</v>
      </c>
      <c r="LM32" s="10">
        <v>700</v>
      </c>
      <c r="LN32" s="10">
        <v>1800</v>
      </c>
      <c r="LO32" s="10">
        <v>700</v>
      </c>
      <c r="LP32" s="10">
        <v>2500</v>
      </c>
      <c r="LQ32" s="10">
        <v>5000</v>
      </c>
      <c r="LR32" s="10">
        <v>1200</v>
      </c>
      <c r="LS32" s="10">
        <v>600</v>
      </c>
      <c r="LT32" s="10">
        <v>250</v>
      </c>
      <c r="LU32" s="10">
        <v>300</v>
      </c>
      <c r="LV32" s="10">
        <v>6000</v>
      </c>
      <c r="LW32" s="10">
        <v>500</v>
      </c>
      <c r="LX32" s="10">
        <v>1500</v>
      </c>
      <c r="LY32" s="10">
        <v>3000</v>
      </c>
      <c r="LZ32" s="10">
        <v>500</v>
      </c>
      <c r="MA32" s="10">
        <v>6000</v>
      </c>
      <c r="MB32" s="10">
        <v>2000</v>
      </c>
      <c r="MC32" s="10">
        <v>400</v>
      </c>
      <c r="MD32" s="10">
        <v>800</v>
      </c>
      <c r="ME32" s="10">
        <v>2000</v>
      </c>
      <c r="MF32" s="10">
        <v>4000</v>
      </c>
      <c r="MG32" s="10">
        <v>500</v>
      </c>
      <c r="MH32" s="10">
        <f t="shared" si="6"/>
        <v>260345</v>
      </c>
      <c r="MR32" s="18"/>
      <c r="MS32" s="18"/>
    </row>
    <row r="33" spans="1:360" s="7" customFormat="1" ht="24.95" customHeight="1" x14ac:dyDescent="0.25">
      <c r="A33" s="25">
        <v>16.2</v>
      </c>
      <c r="B33" s="6" t="s">
        <v>359</v>
      </c>
      <c r="C33" s="11">
        <f>(C32/12)*9</f>
        <v>3750</v>
      </c>
      <c r="D33" s="11">
        <f t="shared" ref="D33:BO33" si="91">(D32/12)*9</f>
        <v>0</v>
      </c>
      <c r="E33" s="11">
        <f t="shared" si="91"/>
        <v>900</v>
      </c>
      <c r="F33" s="11">
        <f t="shared" si="91"/>
        <v>262.5</v>
      </c>
      <c r="G33" s="11">
        <f t="shared" si="91"/>
        <v>3750</v>
      </c>
      <c r="H33" s="11">
        <f t="shared" si="91"/>
        <v>750</v>
      </c>
      <c r="I33" s="11">
        <f t="shared" si="91"/>
        <v>1650</v>
      </c>
      <c r="J33" s="11">
        <f t="shared" si="91"/>
        <v>750</v>
      </c>
      <c r="K33" s="11">
        <f t="shared" si="91"/>
        <v>37.5</v>
      </c>
      <c r="L33" s="11">
        <f t="shared" si="91"/>
        <v>15</v>
      </c>
      <c r="M33" s="11">
        <f t="shared" si="91"/>
        <v>0</v>
      </c>
      <c r="N33" s="11">
        <f t="shared" si="91"/>
        <v>0</v>
      </c>
      <c r="O33" s="11">
        <f t="shared" si="91"/>
        <v>1.5</v>
      </c>
      <c r="P33" s="11">
        <f t="shared" si="91"/>
        <v>3.75</v>
      </c>
      <c r="Q33" s="11">
        <f t="shared" si="91"/>
        <v>1.5</v>
      </c>
      <c r="R33" s="11">
        <f t="shared" si="91"/>
        <v>3.75</v>
      </c>
      <c r="S33" s="11">
        <f t="shared" si="91"/>
        <v>45</v>
      </c>
      <c r="T33" s="11">
        <f t="shared" si="91"/>
        <v>0</v>
      </c>
      <c r="U33" s="11">
        <f t="shared" si="91"/>
        <v>0</v>
      </c>
      <c r="V33" s="11">
        <f t="shared" si="91"/>
        <v>337.5</v>
      </c>
      <c r="W33" s="11">
        <f t="shared" si="91"/>
        <v>75</v>
      </c>
      <c r="X33" s="11">
        <f t="shared" si="91"/>
        <v>3.75</v>
      </c>
      <c r="Y33" s="11">
        <f t="shared" si="91"/>
        <v>75</v>
      </c>
      <c r="Z33" s="11">
        <f t="shared" si="91"/>
        <v>0</v>
      </c>
      <c r="AA33" s="11">
        <f t="shared" si="91"/>
        <v>0</v>
      </c>
      <c r="AB33" s="11">
        <f t="shared" si="91"/>
        <v>15</v>
      </c>
      <c r="AC33" s="11">
        <f t="shared" si="91"/>
        <v>5250</v>
      </c>
      <c r="AD33" s="11">
        <f t="shared" si="91"/>
        <v>187.5</v>
      </c>
      <c r="AE33" s="11">
        <f t="shared" si="91"/>
        <v>75</v>
      </c>
      <c r="AF33" s="11">
        <f t="shared" si="91"/>
        <v>0</v>
      </c>
      <c r="AG33" s="11">
        <f t="shared" si="91"/>
        <v>37.5</v>
      </c>
      <c r="AH33" s="11">
        <f t="shared" si="91"/>
        <v>0</v>
      </c>
      <c r="AI33" s="11">
        <f t="shared" si="91"/>
        <v>0</v>
      </c>
      <c r="AJ33" s="11">
        <f t="shared" si="91"/>
        <v>150</v>
      </c>
      <c r="AK33" s="11">
        <f t="shared" si="91"/>
        <v>225</v>
      </c>
      <c r="AL33" s="11">
        <f t="shared" si="91"/>
        <v>225</v>
      </c>
      <c r="AM33" s="11">
        <f t="shared" si="91"/>
        <v>0</v>
      </c>
      <c r="AN33" s="11">
        <f t="shared" si="91"/>
        <v>3.75</v>
      </c>
      <c r="AO33" s="11">
        <f t="shared" si="91"/>
        <v>0</v>
      </c>
      <c r="AP33" s="11">
        <f t="shared" si="91"/>
        <v>7.5</v>
      </c>
      <c r="AQ33" s="11">
        <f t="shared" si="91"/>
        <v>1500</v>
      </c>
      <c r="AR33" s="11">
        <f t="shared" si="91"/>
        <v>15</v>
      </c>
      <c r="AS33" s="11">
        <f t="shared" si="91"/>
        <v>18</v>
      </c>
      <c r="AT33" s="11">
        <f t="shared" si="91"/>
        <v>0</v>
      </c>
      <c r="AU33" s="11">
        <f t="shared" si="91"/>
        <v>37.5</v>
      </c>
      <c r="AV33" s="11">
        <f t="shared" si="91"/>
        <v>15</v>
      </c>
      <c r="AW33" s="11">
        <f t="shared" si="91"/>
        <v>0</v>
      </c>
      <c r="AX33" s="11">
        <f t="shared" si="91"/>
        <v>0</v>
      </c>
      <c r="AY33" s="11">
        <f t="shared" si="91"/>
        <v>45</v>
      </c>
      <c r="AZ33" s="11">
        <f t="shared" si="91"/>
        <v>15</v>
      </c>
      <c r="BA33" s="11">
        <f t="shared" si="91"/>
        <v>0</v>
      </c>
      <c r="BB33" s="11">
        <f t="shared" si="91"/>
        <v>0</v>
      </c>
      <c r="BC33" s="11">
        <f t="shared" si="91"/>
        <v>22.5</v>
      </c>
      <c r="BD33" s="11">
        <f t="shared" si="91"/>
        <v>0</v>
      </c>
      <c r="BE33" s="11">
        <f t="shared" si="91"/>
        <v>15</v>
      </c>
      <c r="BF33" s="11">
        <f t="shared" si="91"/>
        <v>7.5</v>
      </c>
      <c r="BG33" s="11">
        <f t="shared" si="91"/>
        <v>0</v>
      </c>
      <c r="BH33" s="11">
        <f t="shared" si="91"/>
        <v>7.5</v>
      </c>
      <c r="BI33" s="11">
        <f t="shared" si="91"/>
        <v>0</v>
      </c>
      <c r="BJ33" s="11">
        <f t="shared" si="91"/>
        <v>15</v>
      </c>
      <c r="BK33" s="11">
        <f t="shared" si="91"/>
        <v>22.5</v>
      </c>
      <c r="BL33" s="11">
        <f t="shared" si="91"/>
        <v>0</v>
      </c>
      <c r="BM33" s="11">
        <f t="shared" si="91"/>
        <v>0</v>
      </c>
      <c r="BN33" s="11">
        <f t="shared" si="91"/>
        <v>37.5</v>
      </c>
      <c r="BO33" s="11">
        <f t="shared" si="91"/>
        <v>0</v>
      </c>
      <c r="BP33" s="11">
        <f t="shared" ref="BP33:EA33" si="92">(BP32/12)*9</f>
        <v>187.5</v>
      </c>
      <c r="BQ33" s="11">
        <f t="shared" si="92"/>
        <v>0</v>
      </c>
      <c r="BR33" s="11">
        <f t="shared" si="92"/>
        <v>180</v>
      </c>
      <c r="BS33" s="11">
        <f t="shared" si="92"/>
        <v>0</v>
      </c>
      <c r="BT33" s="11">
        <f t="shared" si="92"/>
        <v>75</v>
      </c>
      <c r="BU33" s="11">
        <f t="shared" si="92"/>
        <v>45</v>
      </c>
      <c r="BV33" s="11">
        <f t="shared" si="92"/>
        <v>150</v>
      </c>
      <c r="BW33" s="11">
        <f t="shared" si="92"/>
        <v>0</v>
      </c>
      <c r="BX33" s="11">
        <f t="shared" si="92"/>
        <v>15</v>
      </c>
      <c r="BY33" s="11">
        <f t="shared" si="92"/>
        <v>112.5</v>
      </c>
      <c r="BZ33" s="11">
        <f t="shared" si="92"/>
        <v>0</v>
      </c>
      <c r="CA33" s="11">
        <f t="shared" si="92"/>
        <v>3.75</v>
      </c>
      <c r="CB33" s="11">
        <f t="shared" si="92"/>
        <v>0</v>
      </c>
      <c r="CC33" s="11">
        <f t="shared" si="92"/>
        <v>15</v>
      </c>
      <c r="CD33" s="11">
        <f t="shared" si="92"/>
        <v>225</v>
      </c>
      <c r="CE33" s="11">
        <f t="shared" si="92"/>
        <v>18.75</v>
      </c>
      <c r="CF33" s="11">
        <f t="shared" si="92"/>
        <v>75</v>
      </c>
      <c r="CG33" s="11">
        <f t="shared" si="92"/>
        <v>0</v>
      </c>
      <c r="CH33" s="11">
        <f t="shared" si="92"/>
        <v>7.5</v>
      </c>
      <c r="CI33" s="11">
        <f t="shared" si="92"/>
        <v>0</v>
      </c>
      <c r="CJ33" s="11">
        <f t="shared" si="92"/>
        <v>15</v>
      </c>
      <c r="CK33" s="11">
        <f t="shared" si="92"/>
        <v>18.75</v>
      </c>
      <c r="CL33" s="11">
        <f t="shared" si="92"/>
        <v>15</v>
      </c>
      <c r="CM33" s="11">
        <f t="shared" si="92"/>
        <v>0</v>
      </c>
      <c r="CN33" s="11">
        <f t="shared" si="92"/>
        <v>150</v>
      </c>
      <c r="CO33" s="11">
        <f t="shared" si="92"/>
        <v>18.75</v>
      </c>
      <c r="CP33" s="11">
        <f t="shared" si="92"/>
        <v>37.5</v>
      </c>
      <c r="CQ33" s="11">
        <f t="shared" si="92"/>
        <v>0</v>
      </c>
      <c r="CR33" s="11">
        <f t="shared" si="92"/>
        <v>0</v>
      </c>
      <c r="CS33" s="11">
        <f t="shared" si="92"/>
        <v>0</v>
      </c>
      <c r="CT33" s="11">
        <f t="shared" si="92"/>
        <v>0</v>
      </c>
      <c r="CU33" s="11">
        <f t="shared" si="92"/>
        <v>75</v>
      </c>
      <c r="CV33" s="11">
        <f t="shared" si="92"/>
        <v>45</v>
      </c>
      <c r="CW33" s="11">
        <f t="shared" si="92"/>
        <v>30</v>
      </c>
      <c r="CX33" s="11">
        <f t="shared" si="92"/>
        <v>0</v>
      </c>
      <c r="CY33" s="11">
        <f t="shared" si="92"/>
        <v>22.5</v>
      </c>
      <c r="CZ33" s="11">
        <f t="shared" si="92"/>
        <v>0</v>
      </c>
      <c r="DA33" s="11">
        <f t="shared" si="92"/>
        <v>0</v>
      </c>
      <c r="DB33" s="11">
        <f t="shared" si="92"/>
        <v>0</v>
      </c>
      <c r="DC33" s="11">
        <f t="shared" si="92"/>
        <v>37.5</v>
      </c>
      <c r="DD33" s="11">
        <f t="shared" si="92"/>
        <v>0</v>
      </c>
      <c r="DE33" s="11">
        <f t="shared" si="92"/>
        <v>0</v>
      </c>
      <c r="DF33" s="11">
        <f t="shared" si="92"/>
        <v>75</v>
      </c>
      <c r="DG33" s="11">
        <f t="shared" si="92"/>
        <v>0</v>
      </c>
      <c r="DH33" s="11">
        <f t="shared" si="92"/>
        <v>15</v>
      </c>
      <c r="DI33" s="11">
        <f t="shared" si="92"/>
        <v>15</v>
      </c>
      <c r="DJ33" s="11">
        <f t="shared" si="92"/>
        <v>11.25</v>
      </c>
      <c r="DK33" s="11">
        <f t="shared" si="92"/>
        <v>22.5</v>
      </c>
      <c r="DL33" s="11">
        <f t="shared" si="92"/>
        <v>180</v>
      </c>
      <c r="DM33" s="11">
        <f t="shared" si="92"/>
        <v>7.5</v>
      </c>
      <c r="DN33" s="11">
        <f t="shared" si="92"/>
        <v>225</v>
      </c>
      <c r="DO33" s="11">
        <f t="shared" si="92"/>
        <v>75</v>
      </c>
      <c r="DP33" s="11">
        <f t="shared" si="92"/>
        <v>7.5</v>
      </c>
      <c r="DQ33" s="11">
        <f t="shared" si="92"/>
        <v>15</v>
      </c>
      <c r="DR33" s="11">
        <f t="shared" si="92"/>
        <v>375</v>
      </c>
      <c r="DS33" s="11">
        <f t="shared" si="92"/>
        <v>375</v>
      </c>
      <c r="DT33" s="11">
        <f t="shared" si="92"/>
        <v>0</v>
      </c>
      <c r="DU33" s="11">
        <f t="shared" si="92"/>
        <v>0</v>
      </c>
      <c r="DV33" s="11">
        <f t="shared" si="92"/>
        <v>37.5</v>
      </c>
      <c r="DW33" s="11">
        <f t="shared" si="92"/>
        <v>7.5</v>
      </c>
      <c r="DX33" s="11">
        <f t="shared" si="92"/>
        <v>0</v>
      </c>
      <c r="DY33" s="11">
        <f t="shared" si="92"/>
        <v>3.75</v>
      </c>
      <c r="DZ33" s="11">
        <f t="shared" si="92"/>
        <v>4.5</v>
      </c>
      <c r="EA33" s="11">
        <f t="shared" si="92"/>
        <v>7.5</v>
      </c>
      <c r="EB33" s="11">
        <f t="shared" ref="EB33:GM33" si="93">(EB32/12)*9</f>
        <v>0</v>
      </c>
      <c r="EC33" s="11">
        <f t="shared" si="93"/>
        <v>3.75</v>
      </c>
      <c r="ED33" s="11">
        <f t="shared" si="93"/>
        <v>382.5</v>
      </c>
      <c r="EE33" s="11">
        <f t="shared" si="93"/>
        <v>225</v>
      </c>
      <c r="EF33" s="11">
        <f t="shared" si="93"/>
        <v>15</v>
      </c>
      <c r="EG33" s="11">
        <f t="shared" si="93"/>
        <v>37.5</v>
      </c>
      <c r="EH33" s="11">
        <f t="shared" si="93"/>
        <v>0</v>
      </c>
      <c r="EI33" s="11">
        <f t="shared" si="93"/>
        <v>0</v>
      </c>
      <c r="EJ33" s="11">
        <f t="shared" si="93"/>
        <v>0</v>
      </c>
      <c r="EK33" s="11">
        <f t="shared" si="93"/>
        <v>375</v>
      </c>
      <c r="EL33" s="11">
        <f t="shared" si="93"/>
        <v>7.5</v>
      </c>
      <c r="EM33" s="11">
        <f t="shared" si="93"/>
        <v>75</v>
      </c>
      <c r="EN33" s="11">
        <f t="shared" si="93"/>
        <v>22.5</v>
      </c>
      <c r="EO33" s="11">
        <f t="shared" si="93"/>
        <v>4.5</v>
      </c>
      <c r="EP33" s="11">
        <f t="shared" si="93"/>
        <v>150</v>
      </c>
      <c r="EQ33" s="11">
        <f t="shared" si="93"/>
        <v>0</v>
      </c>
      <c r="ER33" s="11">
        <f t="shared" si="93"/>
        <v>75</v>
      </c>
      <c r="ES33" s="11">
        <f t="shared" si="93"/>
        <v>0</v>
      </c>
      <c r="ET33" s="11">
        <f t="shared" si="93"/>
        <v>0</v>
      </c>
      <c r="EU33" s="11">
        <f t="shared" si="93"/>
        <v>75</v>
      </c>
      <c r="EV33" s="11">
        <f t="shared" si="93"/>
        <v>0</v>
      </c>
      <c r="EW33" s="11">
        <f t="shared" si="93"/>
        <v>11.25</v>
      </c>
      <c r="EX33" s="11">
        <f t="shared" si="93"/>
        <v>15</v>
      </c>
      <c r="EY33" s="11">
        <f t="shared" si="93"/>
        <v>0</v>
      </c>
      <c r="EZ33" s="11">
        <f t="shared" si="93"/>
        <v>7.5</v>
      </c>
      <c r="FA33" s="11">
        <f t="shared" si="93"/>
        <v>1.5</v>
      </c>
      <c r="FB33" s="11">
        <f t="shared" si="93"/>
        <v>45</v>
      </c>
      <c r="FC33" s="11">
        <f t="shared" si="93"/>
        <v>15</v>
      </c>
      <c r="FD33" s="11">
        <f t="shared" si="93"/>
        <v>750</v>
      </c>
      <c r="FE33" s="11">
        <f t="shared" si="93"/>
        <v>0</v>
      </c>
      <c r="FF33" s="11">
        <f t="shared" si="93"/>
        <v>45</v>
      </c>
      <c r="FG33" s="11">
        <f t="shared" si="93"/>
        <v>0</v>
      </c>
      <c r="FH33" s="11">
        <f t="shared" si="93"/>
        <v>0</v>
      </c>
      <c r="FI33" s="11">
        <f t="shared" si="93"/>
        <v>22.5</v>
      </c>
      <c r="FJ33" s="11">
        <f t="shared" si="93"/>
        <v>37.5</v>
      </c>
      <c r="FK33" s="11">
        <f t="shared" si="93"/>
        <v>7.5</v>
      </c>
      <c r="FL33" s="11">
        <f t="shared" si="93"/>
        <v>37.5</v>
      </c>
      <c r="FM33" s="11">
        <f t="shared" si="93"/>
        <v>0</v>
      </c>
      <c r="FN33" s="11">
        <f t="shared" si="93"/>
        <v>0</v>
      </c>
      <c r="FO33" s="11">
        <f t="shared" si="93"/>
        <v>75</v>
      </c>
      <c r="FP33" s="11">
        <f t="shared" si="93"/>
        <v>7.5</v>
      </c>
      <c r="FQ33" s="11">
        <f t="shared" si="93"/>
        <v>90</v>
      </c>
      <c r="FR33" s="11">
        <f t="shared" si="93"/>
        <v>7.5</v>
      </c>
      <c r="FS33" s="11">
        <f t="shared" si="93"/>
        <v>0</v>
      </c>
      <c r="FT33" s="11">
        <f t="shared" si="93"/>
        <v>0</v>
      </c>
      <c r="FU33" s="11">
        <f t="shared" si="93"/>
        <v>0</v>
      </c>
      <c r="FV33" s="11">
        <f t="shared" si="93"/>
        <v>45</v>
      </c>
      <c r="FW33" s="11">
        <f t="shared" si="93"/>
        <v>0</v>
      </c>
      <c r="FX33" s="11">
        <f t="shared" si="93"/>
        <v>11.25</v>
      </c>
      <c r="FY33" s="11">
        <f t="shared" si="93"/>
        <v>60</v>
      </c>
      <c r="FZ33" s="11">
        <f t="shared" si="93"/>
        <v>0</v>
      </c>
      <c r="GA33" s="11">
        <f t="shared" si="93"/>
        <v>15</v>
      </c>
      <c r="GB33" s="11">
        <f t="shared" si="93"/>
        <v>0</v>
      </c>
      <c r="GC33" s="11">
        <f t="shared" si="93"/>
        <v>52.5</v>
      </c>
      <c r="GD33" s="11">
        <f t="shared" si="93"/>
        <v>0</v>
      </c>
      <c r="GE33" s="11">
        <f t="shared" si="93"/>
        <v>0</v>
      </c>
      <c r="GF33" s="11">
        <f t="shared" si="93"/>
        <v>0</v>
      </c>
      <c r="GG33" s="11">
        <f t="shared" si="93"/>
        <v>15</v>
      </c>
      <c r="GH33" s="11">
        <f t="shared" si="93"/>
        <v>0</v>
      </c>
      <c r="GI33" s="11">
        <f t="shared" si="93"/>
        <v>7.5</v>
      </c>
      <c r="GJ33" s="11">
        <f t="shared" si="93"/>
        <v>0</v>
      </c>
      <c r="GK33" s="11">
        <f t="shared" si="93"/>
        <v>150</v>
      </c>
      <c r="GL33" s="11">
        <f t="shared" si="93"/>
        <v>0</v>
      </c>
      <c r="GM33" s="11">
        <f t="shared" si="93"/>
        <v>0</v>
      </c>
      <c r="GN33" s="11">
        <f t="shared" ref="GN33:IY33" si="94">(GN32/12)*9</f>
        <v>135</v>
      </c>
      <c r="GO33" s="11">
        <f t="shared" si="94"/>
        <v>7.5</v>
      </c>
      <c r="GP33" s="11">
        <f t="shared" si="94"/>
        <v>0</v>
      </c>
      <c r="GQ33" s="11">
        <f t="shared" si="94"/>
        <v>3.75</v>
      </c>
      <c r="GR33" s="11">
        <f t="shared" si="94"/>
        <v>15</v>
      </c>
      <c r="GS33" s="11">
        <f t="shared" si="94"/>
        <v>3.75</v>
      </c>
      <c r="GT33" s="11">
        <f t="shared" si="94"/>
        <v>30</v>
      </c>
      <c r="GU33" s="11">
        <f t="shared" si="94"/>
        <v>37.5</v>
      </c>
      <c r="GV33" s="11">
        <f t="shared" si="94"/>
        <v>75</v>
      </c>
      <c r="GW33" s="11">
        <f t="shared" si="94"/>
        <v>0</v>
      </c>
      <c r="GX33" s="11">
        <f t="shared" si="94"/>
        <v>150</v>
      </c>
      <c r="GY33" s="11">
        <f t="shared" si="94"/>
        <v>15</v>
      </c>
      <c r="GZ33" s="11">
        <f t="shared" si="94"/>
        <v>37.5</v>
      </c>
      <c r="HA33" s="11">
        <f t="shared" si="94"/>
        <v>15</v>
      </c>
      <c r="HB33" s="11">
        <f t="shared" si="94"/>
        <v>0</v>
      </c>
      <c r="HC33" s="11">
        <f t="shared" si="94"/>
        <v>7.5</v>
      </c>
      <c r="HD33" s="11">
        <f t="shared" si="94"/>
        <v>150</v>
      </c>
      <c r="HE33" s="11">
        <f t="shared" si="94"/>
        <v>15</v>
      </c>
      <c r="HF33" s="11">
        <f t="shared" si="94"/>
        <v>75</v>
      </c>
      <c r="HG33" s="11">
        <f t="shared" si="94"/>
        <v>0</v>
      </c>
      <c r="HH33" s="11">
        <f t="shared" si="94"/>
        <v>0</v>
      </c>
      <c r="HI33" s="11">
        <f t="shared" si="94"/>
        <v>15</v>
      </c>
      <c r="HJ33" s="11">
        <f t="shared" si="94"/>
        <v>150</v>
      </c>
      <c r="HK33" s="11">
        <f t="shared" si="94"/>
        <v>45</v>
      </c>
      <c r="HL33" s="11">
        <f t="shared" si="94"/>
        <v>15</v>
      </c>
      <c r="HM33" s="11">
        <f t="shared" si="94"/>
        <v>150</v>
      </c>
      <c r="HN33" s="11">
        <f t="shared" si="94"/>
        <v>0</v>
      </c>
      <c r="HO33" s="11">
        <f t="shared" si="94"/>
        <v>0</v>
      </c>
      <c r="HP33" s="11">
        <f t="shared" si="94"/>
        <v>75</v>
      </c>
      <c r="HQ33" s="11">
        <f t="shared" si="94"/>
        <v>0</v>
      </c>
      <c r="HR33" s="11">
        <f t="shared" si="94"/>
        <v>15</v>
      </c>
      <c r="HS33" s="11">
        <f t="shared" si="94"/>
        <v>37.5</v>
      </c>
      <c r="HT33" s="11">
        <f t="shared" si="94"/>
        <v>150</v>
      </c>
      <c r="HU33" s="11">
        <f t="shared" si="94"/>
        <v>0</v>
      </c>
      <c r="HV33" s="11">
        <f t="shared" si="94"/>
        <v>0</v>
      </c>
      <c r="HW33" s="11">
        <f t="shared" si="94"/>
        <v>15</v>
      </c>
      <c r="HX33" s="11">
        <f t="shared" si="94"/>
        <v>0</v>
      </c>
      <c r="HY33" s="11">
        <f t="shared" si="94"/>
        <v>9</v>
      </c>
      <c r="HZ33" s="11">
        <f t="shared" si="94"/>
        <v>0</v>
      </c>
      <c r="IA33" s="11">
        <f t="shared" si="94"/>
        <v>0</v>
      </c>
      <c r="IB33" s="11">
        <f t="shared" si="94"/>
        <v>0</v>
      </c>
      <c r="IC33" s="11">
        <f t="shared" si="94"/>
        <v>15</v>
      </c>
      <c r="ID33" s="11">
        <f t="shared" si="94"/>
        <v>37.5</v>
      </c>
      <c r="IE33" s="11">
        <f t="shared" si="94"/>
        <v>7.5</v>
      </c>
      <c r="IF33" s="11">
        <f t="shared" si="94"/>
        <v>15</v>
      </c>
      <c r="IG33" s="11">
        <f t="shared" si="94"/>
        <v>75</v>
      </c>
      <c r="IH33" s="11">
        <f t="shared" si="94"/>
        <v>3</v>
      </c>
      <c r="II33" s="11">
        <f t="shared" si="94"/>
        <v>75</v>
      </c>
      <c r="IJ33" s="11">
        <f t="shared" si="94"/>
        <v>7.5</v>
      </c>
      <c r="IK33" s="11">
        <f t="shared" si="94"/>
        <v>7.5</v>
      </c>
      <c r="IL33" s="11">
        <f t="shared" si="94"/>
        <v>0</v>
      </c>
      <c r="IM33" s="11">
        <f t="shared" si="94"/>
        <v>0</v>
      </c>
      <c r="IN33" s="11">
        <f t="shared" si="94"/>
        <v>0</v>
      </c>
      <c r="IO33" s="11">
        <f t="shared" si="94"/>
        <v>0</v>
      </c>
      <c r="IP33" s="11">
        <f t="shared" si="94"/>
        <v>0</v>
      </c>
      <c r="IQ33" s="11">
        <f t="shared" si="94"/>
        <v>3.75</v>
      </c>
      <c r="IR33" s="11">
        <f t="shared" si="94"/>
        <v>4.5</v>
      </c>
      <c r="IS33" s="11">
        <f t="shared" si="94"/>
        <v>0</v>
      </c>
      <c r="IT33" s="11">
        <f t="shared" si="94"/>
        <v>22.5</v>
      </c>
      <c r="IU33" s="11">
        <f t="shared" si="94"/>
        <v>0</v>
      </c>
      <c r="IV33" s="11">
        <f t="shared" si="94"/>
        <v>7.5</v>
      </c>
      <c r="IW33" s="11">
        <f t="shared" si="94"/>
        <v>0</v>
      </c>
      <c r="IX33" s="11">
        <f t="shared" si="94"/>
        <v>15</v>
      </c>
      <c r="IY33" s="11">
        <f t="shared" si="94"/>
        <v>0</v>
      </c>
      <c r="IZ33" s="11">
        <f t="shared" ref="IZ33:LK33" si="95">(IZ32/12)*9</f>
        <v>3.75</v>
      </c>
      <c r="JA33" s="11">
        <f t="shared" si="95"/>
        <v>5.25</v>
      </c>
      <c r="JB33" s="11">
        <f t="shared" si="95"/>
        <v>7.5</v>
      </c>
      <c r="JC33" s="11">
        <f t="shared" si="95"/>
        <v>0</v>
      </c>
      <c r="JD33" s="11">
        <f t="shared" si="95"/>
        <v>0</v>
      </c>
      <c r="JE33" s="11">
        <f t="shared" si="95"/>
        <v>11.25</v>
      </c>
      <c r="JF33" s="11">
        <f t="shared" si="95"/>
        <v>7.5</v>
      </c>
      <c r="JG33" s="11">
        <f t="shared" si="95"/>
        <v>7.5</v>
      </c>
      <c r="JH33" s="11">
        <f t="shared" si="95"/>
        <v>0</v>
      </c>
      <c r="JI33" s="11">
        <f t="shared" si="95"/>
        <v>7.5</v>
      </c>
      <c r="JJ33" s="11">
        <f t="shared" si="95"/>
        <v>0</v>
      </c>
      <c r="JK33" s="11">
        <f t="shared" si="95"/>
        <v>0</v>
      </c>
      <c r="JL33" s="11">
        <f t="shared" si="95"/>
        <v>0</v>
      </c>
      <c r="JM33" s="11">
        <f t="shared" si="95"/>
        <v>3</v>
      </c>
      <c r="JN33" s="11">
        <f t="shared" si="95"/>
        <v>0</v>
      </c>
      <c r="JO33" s="11">
        <f t="shared" si="95"/>
        <v>0</v>
      </c>
      <c r="JP33" s="11">
        <f t="shared" si="95"/>
        <v>0</v>
      </c>
      <c r="JQ33" s="11">
        <f t="shared" si="95"/>
        <v>0</v>
      </c>
      <c r="JR33" s="11">
        <f t="shared" si="95"/>
        <v>300</v>
      </c>
      <c r="JS33" s="11">
        <f t="shared" si="95"/>
        <v>750</v>
      </c>
      <c r="JT33" s="11">
        <f t="shared" si="95"/>
        <v>6000</v>
      </c>
      <c r="JU33" s="11">
        <f t="shared" si="95"/>
        <v>1875</v>
      </c>
      <c r="JV33" s="11">
        <f t="shared" si="95"/>
        <v>24750</v>
      </c>
      <c r="JW33" s="11">
        <f t="shared" si="95"/>
        <v>13224</v>
      </c>
      <c r="JX33" s="11">
        <f t="shared" si="95"/>
        <v>13500</v>
      </c>
      <c r="JY33" s="11">
        <f t="shared" si="95"/>
        <v>0</v>
      </c>
      <c r="JZ33" s="11">
        <f t="shared" si="95"/>
        <v>112.5</v>
      </c>
      <c r="KA33" s="11">
        <f t="shared" si="95"/>
        <v>75</v>
      </c>
      <c r="KB33" s="11">
        <f t="shared" si="95"/>
        <v>0</v>
      </c>
      <c r="KC33" s="11">
        <f t="shared" si="95"/>
        <v>22.5</v>
      </c>
      <c r="KD33" s="11">
        <f t="shared" si="95"/>
        <v>9000</v>
      </c>
      <c r="KE33" s="11">
        <f t="shared" si="95"/>
        <v>2250</v>
      </c>
      <c r="KF33" s="11">
        <f t="shared" si="95"/>
        <v>6750</v>
      </c>
      <c r="KG33" s="11">
        <f t="shared" si="95"/>
        <v>15000</v>
      </c>
      <c r="KH33" s="11">
        <f t="shared" si="95"/>
        <v>375</v>
      </c>
      <c r="KI33" s="11">
        <f t="shared" si="95"/>
        <v>11250</v>
      </c>
      <c r="KJ33" s="11">
        <f t="shared" si="95"/>
        <v>375</v>
      </c>
      <c r="KK33" s="11">
        <f t="shared" si="95"/>
        <v>3750</v>
      </c>
      <c r="KL33" s="11">
        <f t="shared" si="95"/>
        <v>900</v>
      </c>
      <c r="KM33" s="11">
        <f t="shared" si="95"/>
        <v>1500</v>
      </c>
      <c r="KN33" s="11">
        <f t="shared" si="95"/>
        <v>375</v>
      </c>
      <c r="KO33" s="11">
        <f t="shared" si="95"/>
        <v>2831.25</v>
      </c>
      <c r="KP33" s="11">
        <f t="shared" si="95"/>
        <v>375</v>
      </c>
      <c r="KQ33" s="11">
        <f t="shared" si="95"/>
        <v>0</v>
      </c>
      <c r="KR33" s="11">
        <f t="shared" si="95"/>
        <v>1125</v>
      </c>
      <c r="KS33" s="11">
        <f t="shared" si="95"/>
        <v>750</v>
      </c>
      <c r="KT33" s="11">
        <f t="shared" si="95"/>
        <v>7.5</v>
      </c>
      <c r="KU33" s="11">
        <f t="shared" si="95"/>
        <v>0</v>
      </c>
      <c r="KV33" s="11">
        <f t="shared" si="95"/>
        <v>0</v>
      </c>
      <c r="KW33" s="11">
        <f t="shared" si="95"/>
        <v>1125</v>
      </c>
      <c r="KX33" s="11">
        <f t="shared" si="95"/>
        <v>2625</v>
      </c>
      <c r="KY33" s="11">
        <f t="shared" si="95"/>
        <v>0</v>
      </c>
      <c r="KZ33" s="11">
        <f t="shared" si="95"/>
        <v>150</v>
      </c>
      <c r="LA33" s="11">
        <f t="shared" si="95"/>
        <v>224.25</v>
      </c>
      <c r="LB33" s="11">
        <f t="shared" si="95"/>
        <v>450</v>
      </c>
      <c r="LC33" s="11">
        <f t="shared" si="95"/>
        <v>3805.5</v>
      </c>
      <c r="LD33" s="11">
        <f t="shared" si="95"/>
        <v>375</v>
      </c>
      <c r="LE33" s="11">
        <f t="shared" si="95"/>
        <v>900</v>
      </c>
      <c r="LF33" s="11">
        <f t="shared" si="95"/>
        <v>1125</v>
      </c>
      <c r="LG33" s="11">
        <f t="shared" si="95"/>
        <v>750</v>
      </c>
      <c r="LH33" s="11">
        <f t="shared" si="95"/>
        <v>1050</v>
      </c>
      <c r="LI33" s="11">
        <f t="shared" si="95"/>
        <v>1500</v>
      </c>
      <c r="LJ33" s="11">
        <f t="shared" si="95"/>
        <v>720</v>
      </c>
      <c r="LK33" s="11">
        <f t="shared" si="95"/>
        <v>1875</v>
      </c>
      <c r="LL33" s="11">
        <f t="shared" ref="LL33:MG33" si="96">(LL32/12)*9</f>
        <v>3000</v>
      </c>
      <c r="LM33" s="11">
        <f t="shared" si="96"/>
        <v>525</v>
      </c>
      <c r="LN33" s="11">
        <f t="shared" si="96"/>
        <v>1350</v>
      </c>
      <c r="LO33" s="11">
        <f t="shared" si="96"/>
        <v>525</v>
      </c>
      <c r="LP33" s="11">
        <f t="shared" si="96"/>
        <v>1875</v>
      </c>
      <c r="LQ33" s="11">
        <f t="shared" si="96"/>
        <v>3750</v>
      </c>
      <c r="LR33" s="11">
        <f t="shared" si="96"/>
        <v>900</v>
      </c>
      <c r="LS33" s="11">
        <f t="shared" si="96"/>
        <v>450</v>
      </c>
      <c r="LT33" s="11">
        <f t="shared" si="96"/>
        <v>187.5</v>
      </c>
      <c r="LU33" s="11">
        <f t="shared" si="96"/>
        <v>225</v>
      </c>
      <c r="LV33" s="11">
        <f t="shared" si="96"/>
        <v>4500</v>
      </c>
      <c r="LW33" s="11">
        <f t="shared" si="96"/>
        <v>375</v>
      </c>
      <c r="LX33" s="11">
        <f t="shared" si="96"/>
        <v>1125</v>
      </c>
      <c r="LY33" s="11">
        <f t="shared" si="96"/>
        <v>2250</v>
      </c>
      <c r="LZ33" s="11">
        <f t="shared" si="96"/>
        <v>375</v>
      </c>
      <c r="MA33" s="11">
        <f t="shared" si="96"/>
        <v>4500</v>
      </c>
      <c r="MB33" s="11">
        <f t="shared" si="96"/>
        <v>1500</v>
      </c>
      <c r="MC33" s="11">
        <f t="shared" si="96"/>
        <v>300</v>
      </c>
      <c r="MD33" s="11">
        <f t="shared" si="96"/>
        <v>600</v>
      </c>
      <c r="ME33" s="11">
        <f t="shared" si="96"/>
        <v>1500</v>
      </c>
      <c r="MF33" s="11">
        <f t="shared" si="96"/>
        <v>3000</v>
      </c>
      <c r="MG33" s="11">
        <f t="shared" si="96"/>
        <v>375</v>
      </c>
      <c r="MH33" s="11">
        <f t="shared" si="6"/>
        <v>195258.75</v>
      </c>
      <c r="ML33" s="17"/>
      <c r="MM33" s="17"/>
      <c r="MN33" s="17"/>
      <c r="MO33" s="17"/>
      <c r="MP33" s="17"/>
      <c r="MQ33" s="17"/>
      <c r="MR33" s="18"/>
      <c r="MS33" s="18"/>
      <c r="MT33" s="17"/>
      <c r="MU33" s="17"/>
      <c r="MV33" s="17"/>
    </row>
    <row r="34" spans="1:360" ht="24.95" customHeight="1" x14ac:dyDescent="0.25">
      <c r="A34" s="24">
        <v>16.7</v>
      </c>
      <c r="B34" s="1" t="s">
        <v>360</v>
      </c>
      <c r="C34" s="10">
        <v>4940</v>
      </c>
      <c r="D34" s="10"/>
      <c r="E34" s="10">
        <v>350</v>
      </c>
      <c r="F34" s="10">
        <v>880</v>
      </c>
      <c r="G34" s="10"/>
      <c r="H34" s="10">
        <v>1000</v>
      </c>
      <c r="I34" s="10"/>
      <c r="J34" s="10">
        <v>100</v>
      </c>
      <c r="K34" s="10"/>
      <c r="L34" s="10">
        <v>20</v>
      </c>
      <c r="M34" s="10">
        <v>100</v>
      </c>
      <c r="N34" s="10"/>
      <c r="O34" s="10"/>
      <c r="P34" s="10"/>
      <c r="Q34" s="10"/>
      <c r="R34" s="10"/>
      <c r="S34" s="10"/>
      <c r="T34" s="10"/>
      <c r="U34" s="10"/>
      <c r="V34" s="10">
        <v>300</v>
      </c>
      <c r="W34" s="10"/>
      <c r="X34" s="10"/>
      <c r="Y34" s="10"/>
      <c r="Z34" s="10">
        <v>50</v>
      </c>
      <c r="AA34" s="10">
        <v>10</v>
      </c>
      <c r="AB34" s="10"/>
      <c r="AC34" s="10">
        <v>2000</v>
      </c>
      <c r="AD34" s="10"/>
      <c r="AE34" s="10">
        <v>100</v>
      </c>
      <c r="AF34" s="10"/>
      <c r="AG34" s="10">
        <v>10</v>
      </c>
      <c r="AH34" s="10">
        <v>1000</v>
      </c>
      <c r="AI34" s="10"/>
      <c r="AJ34" s="10"/>
      <c r="AK34" s="10"/>
      <c r="AL34" s="10">
        <v>240</v>
      </c>
      <c r="AM34" s="10"/>
      <c r="AN34" s="10">
        <v>5</v>
      </c>
      <c r="AO34" s="10">
        <v>20</v>
      </c>
      <c r="AP34" s="10">
        <v>10</v>
      </c>
      <c r="AQ34" s="10"/>
      <c r="AR34" s="10"/>
      <c r="AS34" s="10"/>
      <c r="AT34" s="10"/>
      <c r="AU34" s="10">
        <v>50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>
        <v>150</v>
      </c>
      <c r="BM34" s="10"/>
      <c r="BN34" s="10"/>
      <c r="BO34" s="10"/>
      <c r="BP34" s="10"/>
      <c r="BQ34" s="10">
        <v>50</v>
      </c>
      <c r="BR34" s="10"/>
      <c r="BS34" s="10"/>
      <c r="BT34" s="10"/>
      <c r="BU34" s="10"/>
      <c r="BV34" s="10"/>
      <c r="BW34" s="10"/>
      <c r="BX34" s="10"/>
      <c r="BY34" s="10">
        <v>100</v>
      </c>
      <c r="BZ34" s="10"/>
      <c r="CA34" s="10"/>
      <c r="CB34" s="10"/>
      <c r="CC34" s="10"/>
      <c r="CD34" s="10"/>
      <c r="CE34" s="10"/>
      <c r="CF34" s="10"/>
      <c r="CG34" s="10"/>
      <c r="CH34" s="10">
        <v>10</v>
      </c>
      <c r="CI34" s="10"/>
      <c r="CJ34" s="10"/>
      <c r="CK34" s="10"/>
      <c r="CL34" s="10"/>
      <c r="CM34" s="10">
        <v>50</v>
      </c>
      <c r="CN34" s="10">
        <v>20</v>
      </c>
      <c r="CO34" s="10"/>
      <c r="CP34" s="10"/>
      <c r="CQ34" s="10"/>
      <c r="CR34" s="10">
        <v>100</v>
      </c>
      <c r="CS34" s="10"/>
      <c r="CT34" s="10"/>
      <c r="CU34" s="10"/>
      <c r="CV34" s="10"/>
      <c r="CW34" s="10">
        <v>30</v>
      </c>
      <c r="CX34" s="10"/>
      <c r="CY34" s="10"/>
      <c r="CZ34" s="10"/>
      <c r="DA34" s="10"/>
      <c r="DB34" s="10">
        <v>6</v>
      </c>
      <c r="DC34" s="10"/>
      <c r="DD34" s="10"/>
      <c r="DE34" s="10"/>
      <c r="DF34" s="10"/>
      <c r="DG34" s="10">
        <v>10</v>
      </c>
      <c r="DH34" s="10"/>
      <c r="DI34" s="10"/>
      <c r="DJ34" s="10"/>
      <c r="DK34" s="10"/>
      <c r="DL34" s="10"/>
      <c r="DM34" s="10"/>
      <c r="DN34" s="10"/>
      <c r="DO34" s="10"/>
      <c r="DP34" s="10">
        <v>10</v>
      </c>
      <c r="DQ34" s="10">
        <v>20</v>
      </c>
      <c r="DR34" s="10"/>
      <c r="DS34" s="10">
        <v>100</v>
      </c>
      <c r="DT34" s="10"/>
      <c r="DU34" s="10"/>
      <c r="DV34" s="10"/>
      <c r="DW34" s="10">
        <v>5</v>
      </c>
      <c r="DX34" s="10">
        <v>20</v>
      </c>
      <c r="DY34" s="10">
        <v>5</v>
      </c>
      <c r="DZ34" s="10"/>
      <c r="EA34" s="10"/>
      <c r="EB34" s="10"/>
      <c r="EC34" s="10">
        <v>5</v>
      </c>
      <c r="ED34" s="10"/>
      <c r="EE34" s="10"/>
      <c r="EF34" s="10"/>
      <c r="EG34" s="10">
        <v>50</v>
      </c>
      <c r="EH34" s="10"/>
      <c r="EI34" s="10"/>
      <c r="EJ34" s="10"/>
      <c r="EK34" s="10">
        <v>500</v>
      </c>
      <c r="EL34" s="10">
        <v>10</v>
      </c>
      <c r="EM34" s="10">
        <v>200</v>
      </c>
      <c r="EN34" s="10"/>
      <c r="EO34" s="10"/>
      <c r="EP34" s="10"/>
      <c r="EQ34" s="10"/>
      <c r="ER34" s="10">
        <v>20</v>
      </c>
      <c r="ES34" s="10">
        <v>20</v>
      </c>
      <c r="ET34" s="10"/>
      <c r="EU34" s="10"/>
      <c r="EV34" s="10">
        <v>10</v>
      </c>
      <c r="EW34" s="10"/>
      <c r="EX34" s="10">
        <v>10</v>
      </c>
      <c r="EY34" s="10"/>
      <c r="EZ34" s="10"/>
      <c r="FA34" s="10"/>
      <c r="FB34" s="10">
        <v>50</v>
      </c>
      <c r="FC34" s="10">
        <v>10</v>
      </c>
      <c r="FD34" s="10">
        <v>1000</v>
      </c>
      <c r="FE34" s="10"/>
      <c r="FF34" s="10"/>
      <c r="FG34" s="10"/>
      <c r="FH34" s="10"/>
      <c r="FI34" s="10">
        <v>20</v>
      </c>
      <c r="FJ34" s="10">
        <v>20</v>
      </c>
      <c r="FK34" s="10"/>
      <c r="FL34" s="10"/>
      <c r="FM34" s="10">
        <v>20</v>
      </c>
      <c r="FN34" s="10"/>
      <c r="FO34" s="10"/>
      <c r="FP34" s="10"/>
      <c r="FQ34" s="10"/>
      <c r="FR34" s="10">
        <v>10</v>
      </c>
      <c r="FS34" s="10">
        <v>10</v>
      </c>
      <c r="FT34" s="10">
        <v>200</v>
      </c>
      <c r="FU34" s="10"/>
      <c r="FV34" s="10"/>
      <c r="FW34" s="10"/>
      <c r="FX34" s="10"/>
      <c r="FY34" s="10"/>
      <c r="FZ34" s="10"/>
      <c r="GA34" s="10"/>
      <c r="GB34" s="10"/>
      <c r="GC34" s="10"/>
      <c r="GD34" s="10">
        <v>30</v>
      </c>
      <c r="GE34" s="10"/>
      <c r="GF34" s="10"/>
      <c r="GG34" s="10">
        <v>20</v>
      </c>
      <c r="GH34" s="10"/>
      <c r="GI34" s="10"/>
      <c r="GJ34" s="10"/>
      <c r="GK34" s="10">
        <v>100</v>
      </c>
      <c r="GL34" s="10">
        <v>15</v>
      </c>
      <c r="GM34" s="10"/>
      <c r="GN34" s="10"/>
      <c r="GO34" s="10"/>
      <c r="GP34" s="10"/>
      <c r="GQ34" s="10">
        <v>5</v>
      </c>
      <c r="GR34" s="10"/>
      <c r="GS34" s="10">
        <v>10</v>
      </c>
      <c r="GT34" s="10"/>
      <c r="GU34" s="10"/>
      <c r="GV34" s="10"/>
      <c r="GW34" s="10"/>
      <c r="GX34" s="10"/>
      <c r="GY34" s="10"/>
      <c r="GZ34" s="10"/>
      <c r="HA34" s="10"/>
      <c r="HB34" s="10">
        <v>20</v>
      </c>
      <c r="HC34" s="10"/>
      <c r="HD34" s="10">
        <v>50</v>
      </c>
      <c r="HE34" s="10"/>
      <c r="HF34" s="10"/>
      <c r="HG34" s="10">
        <v>0</v>
      </c>
      <c r="HH34" s="10"/>
      <c r="HI34" s="10"/>
      <c r="HJ34" s="10"/>
      <c r="HK34" s="10"/>
      <c r="HL34" s="10">
        <v>20</v>
      </c>
      <c r="HM34" s="10">
        <v>200</v>
      </c>
      <c r="HN34" s="10">
        <v>20</v>
      </c>
      <c r="HO34" s="10"/>
      <c r="HP34" s="10"/>
      <c r="HQ34" s="10">
        <v>20</v>
      </c>
      <c r="HR34" s="10"/>
      <c r="HS34" s="10"/>
      <c r="HT34" s="10"/>
      <c r="HU34" s="10">
        <v>30</v>
      </c>
      <c r="HV34" s="10"/>
      <c r="HW34" s="10"/>
      <c r="HX34" s="10"/>
      <c r="HY34" s="10">
        <v>24</v>
      </c>
      <c r="HZ34" s="10"/>
      <c r="IA34" s="10"/>
      <c r="IB34" s="10"/>
      <c r="IC34" s="10"/>
      <c r="ID34" s="10"/>
      <c r="IE34" s="10"/>
      <c r="IF34" s="10"/>
      <c r="IG34" s="10">
        <v>100</v>
      </c>
      <c r="IH34" s="10"/>
      <c r="II34" s="10"/>
      <c r="IJ34" s="10">
        <v>10</v>
      </c>
      <c r="IK34" s="10"/>
      <c r="IL34" s="10"/>
      <c r="IM34" s="10"/>
      <c r="IN34" s="10">
        <v>60</v>
      </c>
      <c r="IO34" s="10"/>
      <c r="IP34" s="10"/>
      <c r="IQ34" s="10">
        <v>5</v>
      </c>
      <c r="IR34" s="10"/>
      <c r="IS34" s="10"/>
      <c r="IT34" s="10"/>
      <c r="IU34" s="10"/>
      <c r="IV34" s="10">
        <v>10</v>
      </c>
      <c r="IW34" s="10"/>
      <c r="IX34" s="10"/>
      <c r="IY34" s="10"/>
      <c r="IZ34" s="10">
        <v>5</v>
      </c>
      <c r="JA34" s="10"/>
      <c r="JB34" s="10">
        <v>10</v>
      </c>
      <c r="JC34" s="10"/>
      <c r="JD34" s="10">
        <v>6</v>
      </c>
      <c r="JE34" s="10">
        <v>30</v>
      </c>
      <c r="JF34" s="10">
        <v>10</v>
      </c>
      <c r="JG34" s="10"/>
      <c r="JH34" s="10"/>
      <c r="JI34" s="10">
        <v>10</v>
      </c>
      <c r="JJ34" s="10"/>
      <c r="JK34" s="10"/>
      <c r="JL34" s="10"/>
      <c r="JM34" s="10"/>
      <c r="JN34" s="10"/>
      <c r="JO34" s="10"/>
      <c r="JP34" s="10"/>
      <c r="JQ34" s="10"/>
      <c r="JR34" s="10">
        <v>100</v>
      </c>
      <c r="JS34" s="10"/>
      <c r="JT34" s="10"/>
      <c r="JU34" s="10">
        <v>2000</v>
      </c>
      <c r="JV34" s="10">
        <v>6000</v>
      </c>
      <c r="JW34" s="10">
        <v>6205</v>
      </c>
      <c r="JX34" s="10">
        <v>3000</v>
      </c>
      <c r="JY34" s="10"/>
      <c r="JZ34" s="10">
        <v>150</v>
      </c>
      <c r="KA34" s="10">
        <v>50</v>
      </c>
      <c r="KB34" s="10"/>
      <c r="KC34" s="10"/>
      <c r="KD34" s="10">
        <v>3600</v>
      </c>
      <c r="KE34" s="10"/>
      <c r="KF34" s="10">
        <v>1000</v>
      </c>
      <c r="KG34" s="10">
        <v>2000</v>
      </c>
      <c r="KH34" s="10">
        <v>100</v>
      </c>
      <c r="KI34" s="10">
        <v>5000</v>
      </c>
      <c r="KJ34" s="10"/>
      <c r="KK34" s="10">
        <v>2000</v>
      </c>
      <c r="KL34" s="10"/>
      <c r="KM34" s="10">
        <v>1000</v>
      </c>
      <c r="KN34" s="10"/>
      <c r="KO34" s="10">
        <v>1565</v>
      </c>
      <c r="KP34" s="10"/>
      <c r="KQ34" s="10"/>
      <c r="KR34" s="10">
        <v>500</v>
      </c>
      <c r="KS34" s="10"/>
      <c r="KT34" s="10"/>
      <c r="KU34" s="10"/>
      <c r="KV34" s="10"/>
      <c r="KW34" s="10"/>
      <c r="KX34" s="10">
        <v>200</v>
      </c>
      <c r="KY34" s="10">
        <v>500</v>
      </c>
      <c r="KZ34" s="10">
        <v>100</v>
      </c>
      <c r="LA34" s="10">
        <v>151</v>
      </c>
      <c r="LB34" s="10">
        <v>300</v>
      </c>
      <c r="LC34" s="10">
        <v>4902</v>
      </c>
      <c r="LD34" s="10">
        <v>1000</v>
      </c>
      <c r="LE34" s="10">
        <v>500</v>
      </c>
      <c r="LF34" s="10">
        <v>2000</v>
      </c>
      <c r="LG34" s="10">
        <v>1000</v>
      </c>
      <c r="LH34" s="10">
        <v>500</v>
      </c>
      <c r="LI34" s="10">
        <v>2000</v>
      </c>
      <c r="LJ34" s="10"/>
      <c r="LK34" s="10"/>
      <c r="LL34" s="10"/>
      <c r="LM34" s="10">
        <v>400</v>
      </c>
      <c r="LN34" s="10"/>
      <c r="LO34" s="10">
        <v>1000</v>
      </c>
      <c r="LP34" s="10">
        <v>1000</v>
      </c>
      <c r="LQ34" s="10">
        <v>5000</v>
      </c>
      <c r="LR34" s="10">
        <v>400</v>
      </c>
      <c r="LS34" s="10">
        <v>500</v>
      </c>
      <c r="LT34" s="10">
        <v>750</v>
      </c>
      <c r="LU34" s="10">
        <v>200</v>
      </c>
      <c r="LV34" s="10">
        <v>0</v>
      </c>
      <c r="LW34" s="10">
        <v>500</v>
      </c>
      <c r="LX34" s="10"/>
      <c r="LY34" s="10"/>
      <c r="LZ34" s="10">
        <v>300</v>
      </c>
      <c r="MA34" s="10"/>
      <c r="MB34" s="10"/>
      <c r="MC34" s="10">
        <v>300</v>
      </c>
      <c r="MD34" s="10">
        <v>48</v>
      </c>
      <c r="ME34" s="10"/>
      <c r="MF34" s="10"/>
      <c r="MG34" s="10"/>
      <c r="MH34" s="10">
        <f t="shared" si="6"/>
        <v>72677</v>
      </c>
      <c r="MR34" s="18"/>
      <c r="MS34" s="18"/>
    </row>
    <row r="35" spans="1:360" s="7" customFormat="1" ht="24.95" customHeight="1" x14ac:dyDescent="0.25">
      <c r="A35" s="25">
        <v>17.2</v>
      </c>
      <c r="B35" s="6" t="s">
        <v>360</v>
      </c>
      <c r="C35" s="11">
        <f>(C34/12)*9</f>
        <v>3705</v>
      </c>
      <c r="D35" s="11">
        <f t="shared" ref="D35:BO35" si="97">(D34/12)*9</f>
        <v>0</v>
      </c>
      <c r="E35" s="11">
        <f t="shared" si="97"/>
        <v>262.5</v>
      </c>
      <c r="F35" s="11">
        <f t="shared" si="97"/>
        <v>660</v>
      </c>
      <c r="G35" s="11">
        <f t="shared" si="97"/>
        <v>0</v>
      </c>
      <c r="H35" s="11">
        <f t="shared" si="97"/>
        <v>750</v>
      </c>
      <c r="I35" s="11">
        <f t="shared" si="97"/>
        <v>0</v>
      </c>
      <c r="J35" s="11">
        <f t="shared" si="97"/>
        <v>75</v>
      </c>
      <c r="K35" s="11">
        <f t="shared" si="97"/>
        <v>0</v>
      </c>
      <c r="L35" s="11">
        <f t="shared" si="97"/>
        <v>15</v>
      </c>
      <c r="M35" s="11">
        <f t="shared" si="97"/>
        <v>75</v>
      </c>
      <c r="N35" s="11">
        <f t="shared" si="97"/>
        <v>0</v>
      </c>
      <c r="O35" s="11">
        <f t="shared" si="97"/>
        <v>0</v>
      </c>
      <c r="P35" s="11">
        <f t="shared" si="97"/>
        <v>0</v>
      </c>
      <c r="Q35" s="11">
        <f t="shared" si="97"/>
        <v>0</v>
      </c>
      <c r="R35" s="11">
        <f t="shared" si="97"/>
        <v>0</v>
      </c>
      <c r="S35" s="11">
        <f t="shared" si="97"/>
        <v>0</v>
      </c>
      <c r="T35" s="11">
        <f t="shared" si="97"/>
        <v>0</v>
      </c>
      <c r="U35" s="11">
        <f t="shared" si="97"/>
        <v>0</v>
      </c>
      <c r="V35" s="11">
        <f t="shared" si="97"/>
        <v>225</v>
      </c>
      <c r="W35" s="11">
        <f t="shared" si="97"/>
        <v>0</v>
      </c>
      <c r="X35" s="11">
        <f t="shared" si="97"/>
        <v>0</v>
      </c>
      <c r="Y35" s="11">
        <f t="shared" si="97"/>
        <v>0</v>
      </c>
      <c r="Z35" s="11">
        <f t="shared" si="97"/>
        <v>37.5</v>
      </c>
      <c r="AA35" s="11">
        <f t="shared" si="97"/>
        <v>7.5</v>
      </c>
      <c r="AB35" s="11">
        <f t="shared" si="97"/>
        <v>0</v>
      </c>
      <c r="AC35" s="11">
        <f t="shared" si="97"/>
        <v>1500</v>
      </c>
      <c r="AD35" s="11">
        <f t="shared" si="97"/>
        <v>0</v>
      </c>
      <c r="AE35" s="11">
        <f t="shared" si="97"/>
        <v>75</v>
      </c>
      <c r="AF35" s="11">
        <f t="shared" si="97"/>
        <v>0</v>
      </c>
      <c r="AG35" s="11">
        <f t="shared" si="97"/>
        <v>7.5</v>
      </c>
      <c r="AH35" s="11">
        <f t="shared" si="97"/>
        <v>750</v>
      </c>
      <c r="AI35" s="11">
        <f t="shared" si="97"/>
        <v>0</v>
      </c>
      <c r="AJ35" s="11">
        <f t="shared" si="97"/>
        <v>0</v>
      </c>
      <c r="AK35" s="11">
        <f t="shared" si="97"/>
        <v>0</v>
      </c>
      <c r="AL35" s="11">
        <f t="shared" si="97"/>
        <v>180</v>
      </c>
      <c r="AM35" s="11">
        <f t="shared" si="97"/>
        <v>0</v>
      </c>
      <c r="AN35" s="11">
        <f t="shared" si="97"/>
        <v>3.75</v>
      </c>
      <c r="AO35" s="11">
        <f t="shared" si="97"/>
        <v>15</v>
      </c>
      <c r="AP35" s="11">
        <f t="shared" si="97"/>
        <v>7.5</v>
      </c>
      <c r="AQ35" s="11">
        <f t="shared" si="97"/>
        <v>0</v>
      </c>
      <c r="AR35" s="11">
        <f t="shared" si="97"/>
        <v>0</v>
      </c>
      <c r="AS35" s="11">
        <f t="shared" si="97"/>
        <v>0</v>
      </c>
      <c r="AT35" s="11">
        <f t="shared" si="97"/>
        <v>0</v>
      </c>
      <c r="AU35" s="11">
        <f t="shared" si="97"/>
        <v>37.5</v>
      </c>
      <c r="AV35" s="11">
        <f t="shared" si="97"/>
        <v>0</v>
      </c>
      <c r="AW35" s="11">
        <f t="shared" si="97"/>
        <v>0</v>
      </c>
      <c r="AX35" s="11">
        <f t="shared" si="97"/>
        <v>0</v>
      </c>
      <c r="AY35" s="11">
        <f t="shared" si="97"/>
        <v>0</v>
      </c>
      <c r="AZ35" s="11">
        <f t="shared" si="97"/>
        <v>0</v>
      </c>
      <c r="BA35" s="11">
        <f t="shared" si="97"/>
        <v>0</v>
      </c>
      <c r="BB35" s="11">
        <f t="shared" si="97"/>
        <v>0</v>
      </c>
      <c r="BC35" s="11">
        <f t="shared" si="97"/>
        <v>0</v>
      </c>
      <c r="BD35" s="11">
        <f t="shared" si="97"/>
        <v>0</v>
      </c>
      <c r="BE35" s="11">
        <f t="shared" si="97"/>
        <v>0</v>
      </c>
      <c r="BF35" s="11">
        <f t="shared" si="97"/>
        <v>0</v>
      </c>
      <c r="BG35" s="11">
        <f t="shared" si="97"/>
        <v>0</v>
      </c>
      <c r="BH35" s="11">
        <f t="shared" si="97"/>
        <v>0</v>
      </c>
      <c r="BI35" s="11">
        <f t="shared" si="97"/>
        <v>0</v>
      </c>
      <c r="BJ35" s="11">
        <f t="shared" si="97"/>
        <v>0</v>
      </c>
      <c r="BK35" s="11">
        <f t="shared" si="97"/>
        <v>0</v>
      </c>
      <c r="BL35" s="11">
        <f t="shared" si="97"/>
        <v>112.5</v>
      </c>
      <c r="BM35" s="11">
        <f t="shared" si="97"/>
        <v>0</v>
      </c>
      <c r="BN35" s="11">
        <f t="shared" si="97"/>
        <v>0</v>
      </c>
      <c r="BO35" s="11">
        <f t="shared" si="97"/>
        <v>0</v>
      </c>
      <c r="BP35" s="11">
        <f t="shared" ref="BP35:EA35" si="98">(BP34/12)*9</f>
        <v>0</v>
      </c>
      <c r="BQ35" s="11">
        <f t="shared" si="98"/>
        <v>37.5</v>
      </c>
      <c r="BR35" s="11">
        <f t="shared" si="98"/>
        <v>0</v>
      </c>
      <c r="BS35" s="11">
        <f t="shared" si="98"/>
        <v>0</v>
      </c>
      <c r="BT35" s="11">
        <f t="shared" si="98"/>
        <v>0</v>
      </c>
      <c r="BU35" s="11">
        <f t="shared" si="98"/>
        <v>0</v>
      </c>
      <c r="BV35" s="11">
        <f t="shared" si="98"/>
        <v>0</v>
      </c>
      <c r="BW35" s="11">
        <f t="shared" si="98"/>
        <v>0</v>
      </c>
      <c r="BX35" s="11">
        <f t="shared" si="98"/>
        <v>0</v>
      </c>
      <c r="BY35" s="11">
        <f t="shared" si="98"/>
        <v>75</v>
      </c>
      <c r="BZ35" s="11">
        <f t="shared" si="98"/>
        <v>0</v>
      </c>
      <c r="CA35" s="11">
        <f t="shared" si="98"/>
        <v>0</v>
      </c>
      <c r="CB35" s="11">
        <f t="shared" si="98"/>
        <v>0</v>
      </c>
      <c r="CC35" s="11">
        <f t="shared" si="98"/>
        <v>0</v>
      </c>
      <c r="CD35" s="11">
        <f t="shared" si="98"/>
        <v>0</v>
      </c>
      <c r="CE35" s="11">
        <f t="shared" si="98"/>
        <v>0</v>
      </c>
      <c r="CF35" s="11">
        <f t="shared" si="98"/>
        <v>0</v>
      </c>
      <c r="CG35" s="11">
        <f t="shared" si="98"/>
        <v>0</v>
      </c>
      <c r="CH35" s="11">
        <f t="shared" si="98"/>
        <v>7.5</v>
      </c>
      <c r="CI35" s="11">
        <f t="shared" si="98"/>
        <v>0</v>
      </c>
      <c r="CJ35" s="11">
        <f t="shared" si="98"/>
        <v>0</v>
      </c>
      <c r="CK35" s="11">
        <f t="shared" si="98"/>
        <v>0</v>
      </c>
      <c r="CL35" s="11">
        <f t="shared" si="98"/>
        <v>0</v>
      </c>
      <c r="CM35" s="11">
        <f t="shared" si="98"/>
        <v>37.5</v>
      </c>
      <c r="CN35" s="11">
        <f t="shared" si="98"/>
        <v>15</v>
      </c>
      <c r="CO35" s="11">
        <f t="shared" si="98"/>
        <v>0</v>
      </c>
      <c r="CP35" s="11">
        <f t="shared" si="98"/>
        <v>0</v>
      </c>
      <c r="CQ35" s="11">
        <f t="shared" si="98"/>
        <v>0</v>
      </c>
      <c r="CR35" s="11">
        <f t="shared" si="98"/>
        <v>75</v>
      </c>
      <c r="CS35" s="11">
        <f t="shared" si="98"/>
        <v>0</v>
      </c>
      <c r="CT35" s="11">
        <f t="shared" si="98"/>
        <v>0</v>
      </c>
      <c r="CU35" s="11">
        <f t="shared" si="98"/>
        <v>0</v>
      </c>
      <c r="CV35" s="11">
        <f t="shared" si="98"/>
        <v>0</v>
      </c>
      <c r="CW35" s="11">
        <f t="shared" si="98"/>
        <v>22.5</v>
      </c>
      <c r="CX35" s="11">
        <f t="shared" si="98"/>
        <v>0</v>
      </c>
      <c r="CY35" s="11">
        <f t="shared" si="98"/>
        <v>0</v>
      </c>
      <c r="CZ35" s="11">
        <f t="shared" si="98"/>
        <v>0</v>
      </c>
      <c r="DA35" s="11">
        <f t="shared" si="98"/>
        <v>0</v>
      </c>
      <c r="DB35" s="11">
        <f t="shared" si="98"/>
        <v>4.5</v>
      </c>
      <c r="DC35" s="11">
        <f t="shared" si="98"/>
        <v>0</v>
      </c>
      <c r="DD35" s="11">
        <f t="shared" si="98"/>
        <v>0</v>
      </c>
      <c r="DE35" s="11">
        <f t="shared" si="98"/>
        <v>0</v>
      </c>
      <c r="DF35" s="11">
        <f t="shared" si="98"/>
        <v>0</v>
      </c>
      <c r="DG35" s="11">
        <f t="shared" si="98"/>
        <v>7.5</v>
      </c>
      <c r="DH35" s="11">
        <f t="shared" si="98"/>
        <v>0</v>
      </c>
      <c r="DI35" s="11">
        <f t="shared" si="98"/>
        <v>0</v>
      </c>
      <c r="DJ35" s="11">
        <f t="shared" si="98"/>
        <v>0</v>
      </c>
      <c r="DK35" s="11">
        <f t="shared" si="98"/>
        <v>0</v>
      </c>
      <c r="DL35" s="11">
        <f t="shared" si="98"/>
        <v>0</v>
      </c>
      <c r="DM35" s="11">
        <f t="shared" si="98"/>
        <v>0</v>
      </c>
      <c r="DN35" s="11">
        <f t="shared" si="98"/>
        <v>0</v>
      </c>
      <c r="DO35" s="11">
        <f t="shared" si="98"/>
        <v>0</v>
      </c>
      <c r="DP35" s="11">
        <f t="shared" si="98"/>
        <v>7.5</v>
      </c>
      <c r="DQ35" s="11">
        <f t="shared" si="98"/>
        <v>15</v>
      </c>
      <c r="DR35" s="11">
        <f t="shared" si="98"/>
        <v>0</v>
      </c>
      <c r="DS35" s="11">
        <f t="shared" si="98"/>
        <v>75</v>
      </c>
      <c r="DT35" s="11">
        <f t="shared" si="98"/>
        <v>0</v>
      </c>
      <c r="DU35" s="11">
        <f t="shared" si="98"/>
        <v>0</v>
      </c>
      <c r="DV35" s="11">
        <f t="shared" si="98"/>
        <v>0</v>
      </c>
      <c r="DW35" s="11">
        <f t="shared" si="98"/>
        <v>3.75</v>
      </c>
      <c r="DX35" s="11">
        <f t="shared" si="98"/>
        <v>15</v>
      </c>
      <c r="DY35" s="11">
        <f t="shared" si="98"/>
        <v>3.75</v>
      </c>
      <c r="DZ35" s="11">
        <f t="shared" si="98"/>
        <v>0</v>
      </c>
      <c r="EA35" s="11">
        <f t="shared" si="98"/>
        <v>0</v>
      </c>
      <c r="EB35" s="11">
        <f t="shared" ref="EB35:GM35" si="99">(EB34/12)*9</f>
        <v>0</v>
      </c>
      <c r="EC35" s="11">
        <f t="shared" si="99"/>
        <v>3.75</v>
      </c>
      <c r="ED35" s="11">
        <f t="shared" si="99"/>
        <v>0</v>
      </c>
      <c r="EE35" s="11">
        <f t="shared" si="99"/>
        <v>0</v>
      </c>
      <c r="EF35" s="11">
        <f t="shared" si="99"/>
        <v>0</v>
      </c>
      <c r="EG35" s="11">
        <f t="shared" si="99"/>
        <v>37.5</v>
      </c>
      <c r="EH35" s="11">
        <f t="shared" si="99"/>
        <v>0</v>
      </c>
      <c r="EI35" s="11">
        <f t="shared" si="99"/>
        <v>0</v>
      </c>
      <c r="EJ35" s="11">
        <f t="shared" si="99"/>
        <v>0</v>
      </c>
      <c r="EK35" s="11">
        <f t="shared" si="99"/>
        <v>375</v>
      </c>
      <c r="EL35" s="11">
        <f t="shared" si="99"/>
        <v>7.5</v>
      </c>
      <c r="EM35" s="11">
        <f t="shared" si="99"/>
        <v>150</v>
      </c>
      <c r="EN35" s="11">
        <f t="shared" si="99"/>
        <v>0</v>
      </c>
      <c r="EO35" s="11">
        <f t="shared" si="99"/>
        <v>0</v>
      </c>
      <c r="EP35" s="11">
        <f t="shared" si="99"/>
        <v>0</v>
      </c>
      <c r="EQ35" s="11">
        <f t="shared" si="99"/>
        <v>0</v>
      </c>
      <c r="ER35" s="11">
        <f t="shared" si="99"/>
        <v>15</v>
      </c>
      <c r="ES35" s="11">
        <f t="shared" si="99"/>
        <v>15</v>
      </c>
      <c r="ET35" s="11">
        <f t="shared" si="99"/>
        <v>0</v>
      </c>
      <c r="EU35" s="11">
        <f t="shared" si="99"/>
        <v>0</v>
      </c>
      <c r="EV35" s="11">
        <f t="shared" si="99"/>
        <v>7.5</v>
      </c>
      <c r="EW35" s="11">
        <f t="shared" si="99"/>
        <v>0</v>
      </c>
      <c r="EX35" s="11">
        <f t="shared" si="99"/>
        <v>7.5</v>
      </c>
      <c r="EY35" s="11">
        <f t="shared" si="99"/>
        <v>0</v>
      </c>
      <c r="EZ35" s="11">
        <f t="shared" si="99"/>
        <v>0</v>
      </c>
      <c r="FA35" s="11">
        <f t="shared" si="99"/>
        <v>0</v>
      </c>
      <c r="FB35" s="11">
        <f t="shared" si="99"/>
        <v>37.5</v>
      </c>
      <c r="FC35" s="11">
        <f t="shared" si="99"/>
        <v>7.5</v>
      </c>
      <c r="FD35" s="11">
        <f t="shared" si="99"/>
        <v>750</v>
      </c>
      <c r="FE35" s="11">
        <f t="shared" si="99"/>
        <v>0</v>
      </c>
      <c r="FF35" s="11">
        <f t="shared" si="99"/>
        <v>0</v>
      </c>
      <c r="FG35" s="11">
        <f t="shared" si="99"/>
        <v>0</v>
      </c>
      <c r="FH35" s="11">
        <f t="shared" si="99"/>
        <v>0</v>
      </c>
      <c r="FI35" s="11">
        <f t="shared" si="99"/>
        <v>15</v>
      </c>
      <c r="FJ35" s="11">
        <f t="shared" si="99"/>
        <v>15</v>
      </c>
      <c r="FK35" s="11">
        <f t="shared" si="99"/>
        <v>0</v>
      </c>
      <c r="FL35" s="11">
        <f t="shared" si="99"/>
        <v>0</v>
      </c>
      <c r="FM35" s="11">
        <f t="shared" si="99"/>
        <v>15</v>
      </c>
      <c r="FN35" s="11">
        <f t="shared" si="99"/>
        <v>0</v>
      </c>
      <c r="FO35" s="11">
        <f t="shared" si="99"/>
        <v>0</v>
      </c>
      <c r="FP35" s="11">
        <f t="shared" si="99"/>
        <v>0</v>
      </c>
      <c r="FQ35" s="11">
        <f t="shared" si="99"/>
        <v>0</v>
      </c>
      <c r="FR35" s="11">
        <f t="shared" si="99"/>
        <v>7.5</v>
      </c>
      <c r="FS35" s="11">
        <f t="shared" si="99"/>
        <v>7.5</v>
      </c>
      <c r="FT35" s="11">
        <f t="shared" si="99"/>
        <v>150</v>
      </c>
      <c r="FU35" s="11">
        <f t="shared" si="99"/>
        <v>0</v>
      </c>
      <c r="FV35" s="11">
        <f t="shared" si="99"/>
        <v>0</v>
      </c>
      <c r="FW35" s="11">
        <f t="shared" si="99"/>
        <v>0</v>
      </c>
      <c r="FX35" s="11">
        <f t="shared" si="99"/>
        <v>0</v>
      </c>
      <c r="FY35" s="11">
        <f t="shared" si="99"/>
        <v>0</v>
      </c>
      <c r="FZ35" s="11">
        <f t="shared" si="99"/>
        <v>0</v>
      </c>
      <c r="GA35" s="11">
        <f t="shared" si="99"/>
        <v>0</v>
      </c>
      <c r="GB35" s="11">
        <f t="shared" si="99"/>
        <v>0</v>
      </c>
      <c r="GC35" s="11">
        <f t="shared" si="99"/>
        <v>0</v>
      </c>
      <c r="GD35" s="11">
        <f t="shared" si="99"/>
        <v>22.5</v>
      </c>
      <c r="GE35" s="11">
        <f t="shared" si="99"/>
        <v>0</v>
      </c>
      <c r="GF35" s="11">
        <f t="shared" si="99"/>
        <v>0</v>
      </c>
      <c r="GG35" s="11">
        <f t="shared" si="99"/>
        <v>15</v>
      </c>
      <c r="GH35" s="11">
        <f t="shared" si="99"/>
        <v>0</v>
      </c>
      <c r="GI35" s="11">
        <f t="shared" si="99"/>
        <v>0</v>
      </c>
      <c r="GJ35" s="11">
        <f t="shared" si="99"/>
        <v>0</v>
      </c>
      <c r="GK35" s="11">
        <f t="shared" si="99"/>
        <v>75</v>
      </c>
      <c r="GL35" s="11">
        <f t="shared" si="99"/>
        <v>11.25</v>
      </c>
      <c r="GM35" s="11">
        <f t="shared" si="99"/>
        <v>0</v>
      </c>
      <c r="GN35" s="11">
        <f t="shared" ref="GN35:IY35" si="100">(GN34/12)*9</f>
        <v>0</v>
      </c>
      <c r="GO35" s="11">
        <f t="shared" si="100"/>
        <v>0</v>
      </c>
      <c r="GP35" s="11">
        <f t="shared" si="100"/>
        <v>0</v>
      </c>
      <c r="GQ35" s="11">
        <f t="shared" si="100"/>
        <v>3.75</v>
      </c>
      <c r="GR35" s="11">
        <f t="shared" si="100"/>
        <v>0</v>
      </c>
      <c r="GS35" s="11">
        <f t="shared" si="100"/>
        <v>7.5</v>
      </c>
      <c r="GT35" s="11">
        <f t="shared" si="100"/>
        <v>0</v>
      </c>
      <c r="GU35" s="11">
        <f t="shared" si="100"/>
        <v>0</v>
      </c>
      <c r="GV35" s="11">
        <f t="shared" si="100"/>
        <v>0</v>
      </c>
      <c r="GW35" s="11">
        <f t="shared" si="100"/>
        <v>0</v>
      </c>
      <c r="GX35" s="11">
        <f t="shared" si="100"/>
        <v>0</v>
      </c>
      <c r="GY35" s="11">
        <f t="shared" si="100"/>
        <v>0</v>
      </c>
      <c r="GZ35" s="11">
        <f t="shared" si="100"/>
        <v>0</v>
      </c>
      <c r="HA35" s="11">
        <f t="shared" si="100"/>
        <v>0</v>
      </c>
      <c r="HB35" s="11">
        <f t="shared" si="100"/>
        <v>15</v>
      </c>
      <c r="HC35" s="11">
        <f t="shared" si="100"/>
        <v>0</v>
      </c>
      <c r="HD35" s="11">
        <f t="shared" si="100"/>
        <v>37.5</v>
      </c>
      <c r="HE35" s="11">
        <f t="shared" si="100"/>
        <v>0</v>
      </c>
      <c r="HF35" s="11">
        <f t="shared" si="100"/>
        <v>0</v>
      </c>
      <c r="HG35" s="11">
        <f t="shared" si="100"/>
        <v>0</v>
      </c>
      <c r="HH35" s="11">
        <f t="shared" si="100"/>
        <v>0</v>
      </c>
      <c r="HI35" s="11">
        <f t="shared" si="100"/>
        <v>0</v>
      </c>
      <c r="HJ35" s="11">
        <f t="shared" si="100"/>
        <v>0</v>
      </c>
      <c r="HK35" s="11">
        <f t="shared" si="100"/>
        <v>0</v>
      </c>
      <c r="HL35" s="11">
        <f t="shared" si="100"/>
        <v>15</v>
      </c>
      <c r="HM35" s="11">
        <f t="shared" si="100"/>
        <v>150</v>
      </c>
      <c r="HN35" s="11">
        <f t="shared" si="100"/>
        <v>15</v>
      </c>
      <c r="HO35" s="11">
        <f t="shared" si="100"/>
        <v>0</v>
      </c>
      <c r="HP35" s="11">
        <f t="shared" si="100"/>
        <v>0</v>
      </c>
      <c r="HQ35" s="11">
        <f t="shared" si="100"/>
        <v>15</v>
      </c>
      <c r="HR35" s="11">
        <f t="shared" si="100"/>
        <v>0</v>
      </c>
      <c r="HS35" s="11">
        <f t="shared" si="100"/>
        <v>0</v>
      </c>
      <c r="HT35" s="11">
        <f t="shared" si="100"/>
        <v>0</v>
      </c>
      <c r="HU35" s="11">
        <f t="shared" si="100"/>
        <v>22.5</v>
      </c>
      <c r="HV35" s="11">
        <f t="shared" si="100"/>
        <v>0</v>
      </c>
      <c r="HW35" s="11">
        <f t="shared" si="100"/>
        <v>0</v>
      </c>
      <c r="HX35" s="11">
        <f t="shared" si="100"/>
        <v>0</v>
      </c>
      <c r="HY35" s="11">
        <f t="shared" si="100"/>
        <v>18</v>
      </c>
      <c r="HZ35" s="11">
        <f t="shared" si="100"/>
        <v>0</v>
      </c>
      <c r="IA35" s="11">
        <f t="shared" si="100"/>
        <v>0</v>
      </c>
      <c r="IB35" s="11">
        <f t="shared" si="100"/>
        <v>0</v>
      </c>
      <c r="IC35" s="11">
        <f t="shared" si="100"/>
        <v>0</v>
      </c>
      <c r="ID35" s="11">
        <f t="shared" si="100"/>
        <v>0</v>
      </c>
      <c r="IE35" s="11">
        <f t="shared" si="100"/>
        <v>0</v>
      </c>
      <c r="IF35" s="11">
        <f t="shared" si="100"/>
        <v>0</v>
      </c>
      <c r="IG35" s="11">
        <f t="shared" si="100"/>
        <v>75</v>
      </c>
      <c r="IH35" s="11">
        <f t="shared" si="100"/>
        <v>0</v>
      </c>
      <c r="II35" s="11">
        <f t="shared" si="100"/>
        <v>0</v>
      </c>
      <c r="IJ35" s="11">
        <f t="shared" si="100"/>
        <v>7.5</v>
      </c>
      <c r="IK35" s="11">
        <f t="shared" si="100"/>
        <v>0</v>
      </c>
      <c r="IL35" s="11">
        <f t="shared" si="100"/>
        <v>0</v>
      </c>
      <c r="IM35" s="11">
        <f t="shared" si="100"/>
        <v>0</v>
      </c>
      <c r="IN35" s="11">
        <f t="shared" si="100"/>
        <v>45</v>
      </c>
      <c r="IO35" s="11">
        <f t="shared" si="100"/>
        <v>0</v>
      </c>
      <c r="IP35" s="11">
        <f t="shared" si="100"/>
        <v>0</v>
      </c>
      <c r="IQ35" s="11">
        <f t="shared" si="100"/>
        <v>3.75</v>
      </c>
      <c r="IR35" s="11">
        <f t="shared" si="100"/>
        <v>0</v>
      </c>
      <c r="IS35" s="11">
        <f t="shared" si="100"/>
        <v>0</v>
      </c>
      <c r="IT35" s="11">
        <f t="shared" si="100"/>
        <v>0</v>
      </c>
      <c r="IU35" s="11">
        <f t="shared" si="100"/>
        <v>0</v>
      </c>
      <c r="IV35" s="11">
        <f t="shared" si="100"/>
        <v>7.5</v>
      </c>
      <c r="IW35" s="11">
        <f t="shared" si="100"/>
        <v>0</v>
      </c>
      <c r="IX35" s="11">
        <f t="shared" si="100"/>
        <v>0</v>
      </c>
      <c r="IY35" s="11">
        <f t="shared" si="100"/>
        <v>0</v>
      </c>
      <c r="IZ35" s="11">
        <f t="shared" ref="IZ35:LK35" si="101">(IZ34/12)*9</f>
        <v>3.75</v>
      </c>
      <c r="JA35" s="11">
        <f t="shared" si="101"/>
        <v>0</v>
      </c>
      <c r="JB35" s="11">
        <f t="shared" si="101"/>
        <v>7.5</v>
      </c>
      <c r="JC35" s="11">
        <f t="shared" si="101"/>
        <v>0</v>
      </c>
      <c r="JD35" s="11">
        <f t="shared" si="101"/>
        <v>4.5</v>
      </c>
      <c r="JE35" s="11">
        <f t="shared" si="101"/>
        <v>22.5</v>
      </c>
      <c r="JF35" s="11">
        <f t="shared" si="101"/>
        <v>7.5</v>
      </c>
      <c r="JG35" s="11">
        <f t="shared" si="101"/>
        <v>0</v>
      </c>
      <c r="JH35" s="11">
        <f t="shared" si="101"/>
        <v>0</v>
      </c>
      <c r="JI35" s="11">
        <f t="shared" si="101"/>
        <v>7.5</v>
      </c>
      <c r="JJ35" s="11">
        <f t="shared" si="101"/>
        <v>0</v>
      </c>
      <c r="JK35" s="11">
        <f t="shared" si="101"/>
        <v>0</v>
      </c>
      <c r="JL35" s="11">
        <f t="shared" si="101"/>
        <v>0</v>
      </c>
      <c r="JM35" s="11">
        <f t="shared" si="101"/>
        <v>0</v>
      </c>
      <c r="JN35" s="11">
        <f t="shared" si="101"/>
        <v>0</v>
      </c>
      <c r="JO35" s="11">
        <f t="shared" si="101"/>
        <v>0</v>
      </c>
      <c r="JP35" s="11">
        <f t="shared" si="101"/>
        <v>0</v>
      </c>
      <c r="JQ35" s="11">
        <f t="shared" si="101"/>
        <v>0</v>
      </c>
      <c r="JR35" s="11">
        <f t="shared" si="101"/>
        <v>75</v>
      </c>
      <c r="JS35" s="11">
        <f t="shared" si="101"/>
        <v>0</v>
      </c>
      <c r="JT35" s="11">
        <f t="shared" si="101"/>
        <v>0</v>
      </c>
      <c r="JU35" s="11">
        <f t="shared" si="101"/>
        <v>1500</v>
      </c>
      <c r="JV35" s="11">
        <f t="shared" si="101"/>
        <v>4500</v>
      </c>
      <c r="JW35" s="11">
        <f t="shared" si="101"/>
        <v>4653.75</v>
      </c>
      <c r="JX35" s="11">
        <f t="shared" si="101"/>
        <v>2250</v>
      </c>
      <c r="JY35" s="11">
        <f t="shared" si="101"/>
        <v>0</v>
      </c>
      <c r="JZ35" s="11">
        <f t="shared" si="101"/>
        <v>112.5</v>
      </c>
      <c r="KA35" s="11">
        <f t="shared" si="101"/>
        <v>37.5</v>
      </c>
      <c r="KB35" s="11">
        <f t="shared" si="101"/>
        <v>0</v>
      </c>
      <c r="KC35" s="11">
        <f t="shared" si="101"/>
        <v>0</v>
      </c>
      <c r="KD35" s="11">
        <f t="shared" si="101"/>
        <v>2700</v>
      </c>
      <c r="KE35" s="11">
        <f t="shared" si="101"/>
        <v>0</v>
      </c>
      <c r="KF35" s="11">
        <f t="shared" si="101"/>
        <v>750</v>
      </c>
      <c r="KG35" s="11">
        <f t="shared" si="101"/>
        <v>1500</v>
      </c>
      <c r="KH35" s="11">
        <f t="shared" si="101"/>
        <v>75</v>
      </c>
      <c r="KI35" s="11">
        <f t="shared" si="101"/>
        <v>3750</v>
      </c>
      <c r="KJ35" s="11">
        <f t="shared" si="101"/>
        <v>0</v>
      </c>
      <c r="KK35" s="11">
        <f t="shared" si="101"/>
        <v>1500</v>
      </c>
      <c r="KL35" s="11">
        <f t="shared" si="101"/>
        <v>0</v>
      </c>
      <c r="KM35" s="11">
        <f t="shared" si="101"/>
        <v>750</v>
      </c>
      <c r="KN35" s="11">
        <f t="shared" si="101"/>
        <v>0</v>
      </c>
      <c r="KO35" s="11">
        <f t="shared" si="101"/>
        <v>1173.75</v>
      </c>
      <c r="KP35" s="11">
        <f t="shared" si="101"/>
        <v>0</v>
      </c>
      <c r="KQ35" s="11">
        <f t="shared" si="101"/>
        <v>0</v>
      </c>
      <c r="KR35" s="11">
        <f t="shared" si="101"/>
        <v>375</v>
      </c>
      <c r="KS35" s="11">
        <f t="shared" si="101"/>
        <v>0</v>
      </c>
      <c r="KT35" s="11">
        <f t="shared" si="101"/>
        <v>0</v>
      </c>
      <c r="KU35" s="11">
        <f t="shared" si="101"/>
        <v>0</v>
      </c>
      <c r="KV35" s="11">
        <f t="shared" si="101"/>
        <v>0</v>
      </c>
      <c r="KW35" s="11">
        <f t="shared" si="101"/>
        <v>0</v>
      </c>
      <c r="KX35" s="11">
        <f t="shared" si="101"/>
        <v>150</v>
      </c>
      <c r="KY35" s="11">
        <f t="shared" si="101"/>
        <v>375</v>
      </c>
      <c r="KZ35" s="11">
        <f t="shared" si="101"/>
        <v>75</v>
      </c>
      <c r="LA35" s="11">
        <f t="shared" si="101"/>
        <v>113.25</v>
      </c>
      <c r="LB35" s="11">
        <f t="shared" si="101"/>
        <v>225</v>
      </c>
      <c r="LC35" s="11">
        <f t="shared" si="101"/>
        <v>3676.5</v>
      </c>
      <c r="LD35" s="11">
        <f t="shared" si="101"/>
        <v>750</v>
      </c>
      <c r="LE35" s="11">
        <f t="shared" si="101"/>
        <v>375</v>
      </c>
      <c r="LF35" s="11">
        <f t="shared" si="101"/>
        <v>1500</v>
      </c>
      <c r="LG35" s="11">
        <f t="shared" si="101"/>
        <v>750</v>
      </c>
      <c r="LH35" s="11">
        <f t="shared" si="101"/>
        <v>375</v>
      </c>
      <c r="LI35" s="11">
        <f t="shared" si="101"/>
        <v>1500</v>
      </c>
      <c r="LJ35" s="11">
        <f t="shared" si="101"/>
        <v>0</v>
      </c>
      <c r="LK35" s="11">
        <f t="shared" si="101"/>
        <v>0</v>
      </c>
      <c r="LL35" s="11">
        <f t="shared" ref="LL35:MG35" si="102">(LL34/12)*9</f>
        <v>0</v>
      </c>
      <c r="LM35" s="11">
        <f t="shared" si="102"/>
        <v>300</v>
      </c>
      <c r="LN35" s="11">
        <f t="shared" si="102"/>
        <v>0</v>
      </c>
      <c r="LO35" s="11">
        <f t="shared" si="102"/>
        <v>750</v>
      </c>
      <c r="LP35" s="11">
        <f t="shared" si="102"/>
        <v>750</v>
      </c>
      <c r="LQ35" s="11">
        <f t="shared" si="102"/>
        <v>3750</v>
      </c>
      <c r="LR35" s="11">
        <f t="shared" si="102"/>
        <v>300</v>
      </c>
      <c r="LS35" s="11">
        <f t="shared" si="102"/>
        <v>375</v>
      </c>
      <c r="LT35" s="11">
        <f t="shared" si="102"/>
        <v>562.5</v>
      </c>
      <c r="LU35" s="11">
        <f t="shared" si="102"/>
        <v>150</v>
      </c>
      <c r="LV35" s="11">
        <f t="shared" si="102"/>
        <v>0</v>
      </c>
      <c r="LW35" s="11">
        <f t="shared" si="102"/>
        <v>375</v>
      </c>
      <c r="LX35" s="11">
        <f t="shared" si="102"/>
        <v>0</v>
      </c>
      <c r="LY35" s="11">
        <f t="shared" si="102"/>
        <v>0</v>
      </c>
      <c r="LZ35" s="11">
        <f t="shared" si="102"/>
        <v>225</v>
      </c>
      <c r="MA35" s="11">
        <f t="shared" si="102"/>
        <v>0</v>
      </c>
      <c r="MB35" s="11">
        <f t="shared" si="102"/>
        <v>0</v>
      </c>
      <c r="MC35" s="11">
        <f t="shared" si="102"/>
        <v>225</v>
      </c>
      <c r="MD35" s="11">
        <f t="shared" si="102"/>
        <v>36</v>
      </c>
      <c r="ME35" s="11">
        <f t="shared" si="102"/>
        <v>0</v>
      </c>
      <c r="MF35" s="11">
        <f t="shared" si="102"/>
        <v>0</v>
      </c>
      <c r="MG35" s="11">
        <f t="shared" si="102"/>
        <v>0</v>
      </c>
      <c r="MH35" s="11">
        <f t="shared" si="6"/>
        <v>54507.75</v>
      </c>
      <c r="ML35" s="17"/>
      <c r="MM35" s="17"/>
      <c r="MN35" s="17"/>
      <c r="MO35" s="17"/>
      <c r="MP35" s="17"/>
      <c r="MQ35" s="17"/>
      <c r="MR35" s="18"/>
      <c r="MS35" s="18"/>
      <c r="MT35" s="17"/>
      <c r="MU35" s="17"/>
      <c r="MV35" s="17"/>
    </row>
    <row r="36" spans="1:360" ht="24.95" customHeight="1" x14ac:dyDescent="0.25">
      <c r="A36" s="24">
        <v>17.7</v>
      </c>
      <c r="B36" s="1" t="s">
        <v>361</v>
      </c>
      <c r="C36" s="10">
        <v>37600</v>
      </c>
      <c r="D36" s="10"/>
      <c r="E36" s="10">
        <v>33000</v>
      </c>
      <c r="F36" s="10">
        <v>620</v>
      </c>
      <c r="G36" s="10">
        <v>20000</v>
      </c>
      <c r="H36" s="10">
        <v>2000</v>
      </c>
      <c r="I36" s="10">
        <v>5800</v>
      </c>
      <c r="J36" s="10">
        <v>500</v>
      </c>
      <c r="K36" s="10">
        <v>1000</v>
      </c>
      <c r="L36" s="10"/>
      <c r="M36" s="10">
        <v>300</v>
      </c>
      <c r="N36" s="10">
        <v>100</v>
      </c>
      <c r="O36" s="10">
        <v>300</v>
      </c>
      <c r="P36" s="10"/>
      <c r="Q36" s="10">
        <v>300</v>
      </c>
      <c r="R36" s="10"/>
      <c r="S36" s="10">
        <v>20000</v>
      </c>
      <c r="T36" s="10"/>
      <c r="U36" s="10"/>
      <c r="V36" s="10">
        <v>50000</v>
      </c>
      <c r="W36" s="10">
        <v>3000</v>
      </c>
      <c r="X36" s="10"/>
      <c r="Y36" s="10">
        <v>500</v>
      </c>
      <c r="Z36" s="10"/>
      <c r="AA36" s="10">
        <v>100</v>
      </c>
      <c r="AB36" s="10"/>
      <c r="AC36" s="10"/>
      <c r="AD36" s="10">
        <v>950</v>
      </c>
      <c r="AE36" s="10">
        <v>100</v>
      </c>
      <c r="AF36" s="10">
        <v>1000</v>
      </c>
      <c r="AG36" s="10">
        <v>25</v>
      </c>
      <c r="AH36" s="10">
        <v>800</v>
      </c>
      <c r="AI36" s="10"/>
      <c r="AJ36" s="10">
        <v>2000</v>
      </c>
      <c r="AK36" s="10">
        <v>1000</v>
      </c>
      <c r="AL36" s="10">
        <v>4800</v>
      </c>
      <c r="AM36" s="10"/>
      <c r="AN36" s="10"/>
      <c r="AO36" s="10">
        <v>500</v>
      </c>
      <c r="AP36" s="10">
        <v>100</v>
      </c>
      <c r="AQ36" s="10"/>
      <c r="AR36" s="10"/>
      <c r="AS36" s="10">
        <v>1000</v>
      </c>
      <c r="AT36" s="10">
        <v>20</v>
      </c>
      <c r="AU36" s="10"/>
      <c r="AV36" s="10"/>
      <c r="AW36" s="10">
        <v>20000</v>
      </c>
      <c r="AX36" s="10"/>
      <c r="AY36" s="10"/>
      <c r="AZ36" s="10"/>
      <c r="BA36" s="10"/>
      <c r="BB36" s="10">
        <v>1000</v>
      </c>
      <c r="BC36" s="10">
        <v>50</v>
      </c>
      <c r="BD36" s="10"/>
      <c r="BE36" s="10">
        <v>50</v>
      </c>
      <c r="BF36" s="10"/>
      <c r="BG36" s="10"/>
      <c r="BH36" s="10">
        <v>500</v>
      </c>
      <c r="BI36" s="10"/>
      <c r="BJ36" s="10"/>
      <c r="BK36" s="10">
        <v>500</v>
      </c>
      <c r="BL36" s="10">
        <v>20000</v>
      </c>
      <c r="BM36" s="10"/>
      <c r="BN36" s="10"/>
      <c r="BO36" s="10">
        <v>1000</v>
      </c>
      <c r="BP36" s="10"/>
      <c r="BQ36" s="10"/>
      <c r="BR36" s="10"/>
      <c r="BS36" s="10"/>
      <c r="BT36" s="10">
        <v>3000</v>
      </c>
      <c r="BU36" s="10"/>
      <c r="BV36" s="10"/>
      <c r="BW36" s="10"/>
      <c r="BX36" s="10">
        <v>100</v>
      </c>
      <c r="BY36" s="10"/>
      <c r="BZ36" s="10"/>
      <c r="CA36" s="10"/>
      <c r="CB36" s="10"/>
      <c r="CC36" s="10">
        <v>1000</v>
      </c>
      <c r="CD36" s="10"/>
      <c r="CE36" s="10">
        <v>3000</v>
      </c>
      <c r="CF36" s="10">
        <v>1000</v>
      </c>
      <c r="CG36" s="10"/>
      <c r="CH36" s="10"/>
      <c r="CI36" s="10"/>
      <c r="CJ36" s="10"/>
      <c r="CK36" s="10">
        <v>300</v>
      </c>
      <c r="CL36" s="10"/>
      <c r="CM36" s="10"/>
      <c r="CN36" s="10">
        <v>50</v>
      </c>
      <c r="CO36" s="10"/>
      <c r="CP36" s="10"/>
      <c r="CQ36" s="10"/>
      <c r="CR36" s="10"/>
      <c r="CS36" s="10"/>
      <c r="CT36" s="10"/>
      <c r="CU36" s="10"/>
      <c r="CV36" s="10">
        <v>200</v>
      </c>
      <c r="CW36" s="10">
        <v>100</v>
      </c>
      <c r="CX36" s="10">
        <v>1000</v>
      </c>
      <c r="CY36" s="10">
        <v>500</v>
      </c>
      <c r="CZ36" s="10"/>
      <c r="DA36" s="10"/>
      <c r="DB36" s="10">
        <v>600</v>
      </c>
      <c r="DC36" s="10"/>
      <c r="DD36" s="10"/>
      <c r="DE36" s="10"/>
      <c r="DF36" s="10"/>
      <c r="DG36" s="10"/>
      <c r="DH36" s="10"/>
      <c r="DI36" s="10">
        <v>50</v>
      </c>
      <c r="DJ36" s="10"/>
      <c r="DK36" s="10"/>
      <c r="DL36" s="10"/>
      <c r="DM36" s="10"/>
      <c r="DN36" s="10">
        <v>100</v>
      </c>
      <c r="DO36" s="10"/>
      <c r="DP36" s="10"/>
      <c r="DQ36" s="10">
        <v>3000</v>
      </c>
      <c r="DR36" s="10"/>
      <c r="DS36" s="10">
        <v>1000</v>
      </c>
      <c r="DT36" s="10"/>
      <c r="DU36" s="10"/>
      <c r="DV36" s="10">
        <v>100</v>
      </c>
      <c r="DW36" s="10"/>
      <c r="DX36" s="10"/>
      <c r="DY36" s="10"/>
      <c r="DZ36" s="10">
        <v>100</v>
      </c>
      <c r="EA36" s="10"/>
      <c r="EB36" s="10">
        <v>100</v>
      </c>
      <c r="EC36" s="10">
        <v>100</v>
      </c>
      <c r="ED36" s="10"/>
      <c r="EE36" s="10"/>
      <c r="EF36" s="10">
        <v>6000</v>
      </c>
      <c r="EG36" s="10">
        <v>200</v>
      </c>
      <c r="EH36" s="10"/>
      <c r="EI36" s="10"/>
      <c r="EJ36" s="10"/>
      <c r="EK36" s="10">
        <v>20000</v>
      </c>
      <c r="EL36" s="10">
        <v>100</v>
      </c>
      <c r="EM36" s="10">
        <v>500</v>
      </c>
      <c r="EN36" s="10">
        <v>50</v>
      </c>
      <c r="EO36" s="10">
        <v>100</v>
      </c>
      <c r="EP36" s="10">
        <v>1000</v>
      </c>
      <c r="EQ36" s="10"/>
      <c r="ER36" s="10">
        <v>100</v>
      </c>
      <c r="ES36" s="10"/>
      <c r="ET36" s="10"/>
      <c r="EU36" s="10">
        <v>3000</v>
      </c>
      <c r="EV36" s="10"/>
      <c r="EW36" s="10"/>
      <c r="EX36" s="10"/>
      <c r="EY36" s="10"/>
      <c r="EZ36" s="10">
        <v>1000</v>
      </c>
      <c r="FA36" s="10"/>
      <c r="FB36" s="10"/>
      <c r="FC36" s="10">
        <v>50</v>
      </c>
      <c r="FD36" s="10">
        <v>2000</v>
      </c>
      <c r="FE36" s="10">
        <v>2000</v>
      </c>
      <c r="FF36" s="10"/>
      <c r="FG36" s="10"/>
      <c r="FH36" s="10">
        <v>1000</v>
      </c>
      <c r="FI36" s="10">
        <v>200</v>
      </c>
      <c r="FJ36" s="10"/>
      <c r="FK36" s="10"/>
      <c r="FL36" s="10"/>
      <c r="FM36" s="10">
        <v>50</v>
      </c>
      <c r="FN36" s="10"/>
      <c r="FO36" s="10">
        <v>10000</v>
      </c>
      <c r="FP36" s="10"/>
      <c r="FQ36" s="10"/>
      <c r="FR36" s="10"/>
      <c r="FS36" s="10">
        <v>100</v>
      </c>
      <c r="FT36" s="10">
        <v>200</v>
      </c>
      <c r="FU36" s="10"/>
      <c r="FV36" s="10">
        <v>600</v>
      </c>
      <c r="FW36" s="10"/>
      <c r="FX36" s="10"/>
      <c r="FY36" s="10">
        <v>1000</v>
      </c>
      <c r="FZ36" s="10"/>
      <c r="GA36" s="10"/>
      <c r="GB36" s="10"/>
      <c r="GC36" s="10"/>
      <c r="GD36" s="10">
        <v>30</v>
      </c>
      <c r="GE36" s="10"/>
      <c r="GF36" s="10"/>
      <c r="GG36" s="10"/>
      <c r="GH36" s="10"/>
      <c r="GI36" s="10"/>
      <c r="GJ36" s="10"/>
      <c r="GK36" s="10">
        <v>1000</v>
      </c>
      <c r="GL36" s="10"/>
      <c r="GM36" s="10"/>
      <c r="GN36" s="10">
        <v>200</v>
      </c>
      <c r="GO36" s="10">
        <v>20</v>
      </c>
      <c r="GP36" s="10"/>
      <c r="GQ36" s="10">
        <v>500</v>
      </c>
      <c r="GR36" s="10"/>
      <c r="GS36" s="10">
        <v>100</v>
      </c>
      <c r="GT36" s="10"/>
      <c r="GU36" s="10"/>
      <c r="GV36" s="10">
        <v>500</v>
      </c>
      <c r="GW36" s="10"/>
      <c r="GX36" s="10">
        <v>1000</v>
      </c>
      <c r="GY36" s="10"/>
      <c r="GZ36" s="10"/>
      <c r="HA36" s="10">
        <v>100</v>
      </c>
      <c r="HB36" s="10">
        <v>200</v>
      </c>
      <c r="HC36" s="10"/>
      <c r="HD36" s="10"/>
      <c r="HE36" s="10"/>
      <c r="HF36" s="10"/>
      <c r="HG36" s="10">
        <v>0</v>
      </c>
      <c r="HH36" s="10">
        <v>3000</v>
      </c>
      <c r="HI36" s="10"/>
      <c r="HJ36" s="10">
        <v>6000</v>
      </c>
      <c r="HK36" s="10">
        <v>300</v>
      </c>
      <c r="HL36" s="10">
        <v>20</v>
      </c>
      <c r="HM36" s="10">
        <v>100</v>
      </c>
      <c r="HN36" s="10"/>
      <c r="HO36" s="10"/>
      <c r="HP36" s="10">
        <v>100</v>
      </c>
      <c r="HQ36" s="10"/>
      <c r="HR36" s="10">
        <v>1000</v>
      </c>
      <c r="HS36" s="10"/>
      <c r="HT36" s="10">
        <v>500</v>
      </c>
      <c r="HU36" s="10"/>
      <c r="HV36" s="10">
        <v>3000</v>
      </c>
      <c r="HW36" s="10"/>
      <c r="HX36" s="10"/>
      <c r="HY36" s="10"/>
      <c r="HZ36" s="10"/>
      <c r="IA36" s="10"/>
      <c r="IB36" s="10"/>
      <c r="IC36" s="10">
        <v>100</v>
      </c>
      <c r="ID36" s="10"/>
      <c r="IE36" s="10"/>
      <c r="IF36" s="10">
        <v>50</v>
      </c>
      <c r="IG36" s="10">
        <v>100</v>
      </c>
      <c r="IH36" s="10">
        <v>6</v>
      </c>
      <c r="II36" s="10"/>
      <c r="IJ36" s="10"/>
      <c r="IK36" s="10"/>
      <c r="IL36" s="10"/>
      <c r="IM36" s="10"/>
      <c r="IN36" s="10">
        <v>100</v>
      </c>
      <c r="IO36" s="10"/>
      <c r="IP36" s="10"/>
      <c r="IQ36" s="10"/>
      <c r="IR36" s="10">
        <v>100</v>
      </c>
      <c r="IS36" s="10">
        <v>100</v>
      </c>
      <c r="IT36" s="10">
        <v>1000</v>
      </c>
      <c r="IU36" s="10">
        <v>600</v>
      </c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>
        <v>20</v>
      </c>
      <c r="JG36" s="10"/>
      <c r="JH36" s="10"/>
      <c r="JI36" s="10"/>
      <c r="JJ36" s="10"/>
      <c r="JK36" s="10"/>
      <c r="JL36" s="10"/>
      <c r="JM36" s="10">
        <v>40</v>
      </c>
      <c r="JN36" s="10"/>
      <c r="JO36" s="10"/>
      <c r="JP36" s="10"/>
      <c r="JQ36" s="10">
        <v>5000</v>
      </c>
      <c r="JR36" s="10"/>
      <c r="JS36" s="10"/>
      <c r="JT36" s="10"/>
      <c r="JU36" s="10">
        <v>5000</v>
      </c>
      <c r="JV36" s="10">
        <v>1000</v>
      </c>
      <c r="JW36" s="10">
        <v>14050</v>
      </c>
      <c r="JX36" s="10">
        <v>12000</v>
      </c>
      <c r="JY36" s="10"/>
      <c r="JZ36" s="10"/>
      <c r="KA36" s="10">
        <v>20000</v>
      </c>
      <c r="KB36" s="10"/>
      <c r="KC36" s="10"/>
      <c r="KD36" s="10"/>
      <c r="KE36" s="10"/>
      <c r="KF36" s="10"/>
      <c r="KG36" s="10"/>
      <c r="KH36" s="10"/>
      <c r="KI36" s="10">
        <v>3000</v>
      </c>
      <c r="KJ36" s="10">
        <v>200</v>
      </c>
      <c r="KK36" s="10">
        <v>10000</v>
      </c>
      <c r="KL36" s="10"/>
      <c r="KM36" s="10">
        <v>250</v>
      </c>
      <c r="KN36" s="10"/>
      <c r="KO36" s="10">
        <v>4050</v>
      </c>
      <c r="KP36" s="10">
        <v>3000</v>
      </c>
      <c r="KQ36" s="10">
        <v>15000</v>
      </c>
      <c r="KR36" s="10">
        <v>700</v>
      </c>
      <c r="KS36" s="10">
        <v>500</v>
      </c>
      <c r="KT36" s="10">
        <v>2300</v>
      </c>
      <c r="KU36" s="10">
        <v>5000</v>
      </c>
      <c r="KV36" s="10"/>
      <c r="KW36" s="10">
        <v>600</v>
      </c>
      <c r="KX36" s="10"/>
      <c r="KY36" s="10"/>
      <c r="KZ36" s="10"/>
      <c r="LA36" s="10">
        <v>100</v>
      </c>
      <c r="LB36" s="10">
        <v>200</v>
      </c>
      <c r="LC36" s="10">
        <v>1062</v>
      </c>
      <c r="LD36" s="10"/>
      <c r="LE36" s="10">
        <v>0</v>
      </c>
      <c r="LF36" s="10"/>
      <c r="LG36" s="10"/>
      <c r="LH36" s="10">
        <v>100</v>
      </c>
      <c r="LI36" s="10"/>
      <c r="LJ36" s="10">
        <v>200</v>
      </c>
      <c r="LK36" s="10"/>
      <c r="LL36" s="10"/>
      <c r="LM36" s="10">
        <v>200</v>
      </c>
      <c r="LN36" s="10">
        <v>800</v>
      </c>
      <c r="LO36" s="10">
        <v>300</v>
      </c>
      <c r="LP36" s="10">
        <v>100</v>
      </c>
      <c r="LQ36" s="10">
        <v>3000</v>
      </c>
      <c r="LR36" s="10">
        <v>20000</v>
      </c>
      <c r="LS36" s="10"/>
      <c r="LT36" s="10">
        <v>1000</v>
      </c>
      <c r="LU36" s="10">
        <v>200</v>
      </c>
      <c r="LV36" s="10">
        <v>3000</v>
      </c>
      <c r="LW36" s="10"/>
      <c r="LX36" s="10">
        <v>500</v>
      </c>
      <c r="LY36" s="10"/>
      <c r="LZ36" s="10">
        <v>50</v>
      </c>
      <c r="MA36" s="10"/>
      <c r="MB36" s="10"/>
      <c r="MC36" s="10">
        <v>300</v>
      </c>
      <c r="MD36" s="10"/>
      <c r="ME36" s="10">
        <v>200</v>
      </c>
      <c r="MF36" s="10">
        <v>1000</v>
      </c>
      <c r="MG36" s="10"/>
      <c r="MH36" s="10">
        <f t="shared" si="6"/>
        <v>449013</v>
      </c>
      <c r="MR36" s="18"/>
      <c r="MS36" s="18"/>
    </row>
    <row r="37" spans="1:360" s="21" customFormat="1" ht="24.95" customHeight="1" x14ac:dyDescent="0.25">
      <c r="A37" s="25">
        <v>18.2</v>
      </c>
      <c r="B37" s="20" t="s">
        <v>361</v>
      </c>
      <c r="C37" s="14">
        <f>(C36/12)*9</f>
        <v>28200</v>
      </c>
      <c r="D37" s="14">
        <f t="shared" ref="D37:BO37" si="103">(D36/12)*9</f>
        <v>0</v>
      </c>
      <c r="E37" s="14">
        <f t="shared" si="103"/>
        <v>24750</v>
      </c>
      <c r="F37" s="14">
        <f t="shared" si="103"/>
        <v>465</v>
      </c>
      <c r="G37" s="14">
        <f t="shared" si="103"/>
        <v>15000</v>
      </c>
      <c r="H37" s="14">
        <f t="shared" si="103"/>
        <v>1500</v>
      </c>
      <c r="I37" s="14">
        <f t="shared" si="103"/>
        <v>4350</v>
      </c>
      <c r="J37" s="14">
        <f t="shared" si="103"/>
        <v>375</v>
      </c>
      <c r="K37" s="14">
        <f t="shared" si="103"/>
        <v>750</v>
      </c>
      <c r="L37" s="14">
        <f t="shared" si="103"/>
        <v>0</v>
      </c>
      <c r="M37" s="14">
        <f t="shared" si="103"/>
        <v>225</v>
      </c>
      <c r="N37" s="14">
        <f t="shared" si="103"/>
        <v>75</v>
      </c>
      <c r="O37" s="14">
        <f t="shared" si="103"/>
        <v>225</v>
      </c>
      <c r="P37" s="14">
        <f t="shared" si="103"/>
        <v>0</v>
      </c>
      <c r="Q37" s="14">
        <f t="shared" si="103"/>
        <v>225</v>
      </c>
      <c r="R37" s="14">
        <f t="shared" si="103"/>
        <v>0</v>
      </c>
      <c r="S37" s="14">
        <f t="shared" si="103"/>
        <v>15000</v>
      </c>
      <c r="T37" s="14">
        <f t="shared" si="103"/>
        <v>0</v>
      </c>
      <c r="U37" s="14">
        <f t="shared" si="103"/>
        <v>0</v>
      </c>
      <c r="V37" s="14">
        <f t="shared" si="103"/>
        <v>37500</v>
      </c>
      <c r="W37" s="14">
        <f t="shared" si="103"/>
        <v>2250</v>
      </c>
      <c r="X37" s="14">
        <f t="shared" si="103"/>
        <v>0</v>
      </c>
      <c r="Y37" s="14">
        <f t="shared" si="103"/>
        <v>375</v>
      </c>
      <c r="Z37" s="14">
        <f t="shared" si="103"/>
        <v>0</v>
      </c>
      <c r="AA37" s="14">
        <f t="shared" si="103"/>
        <v>75</v>
      </c>
      <c r="AB37" s="14">
        <f t="shared" si="103"/>
        <v>0</v>
      </c>
      <c r="AC37" s="14">
        <f t="shared" si="103"/>
        <v>0</v>
      </c>
      <c r="AD37" s="14">
        <v>712</v>
      </c>
      <c r="AE37" s="14">
        <f t="shared" si="103"/>
        <v>75</v>
      </c>
      <c r="AF37" s="14">
        <f t="shared" si="103"/>
        <v>750</v>
      </c>
      <c r="AG37" s="14">
        <v>19</v>
      </c>
      <c r="AH37" s="14">
        <f t="shared" si="103"/>
        <v>600</v>
      </c>
      <c r="AI37" s="14">
        <f t="shared" si="103"/>
        <v>0</v>
      </c>
      <c r="AJ37" s="14">
        <f t="shared" si="103"/>
        <v>1500</v>
      </c>
      <c r="AK37" s="14">
        <f t="shared" si="103"/>
        <v>750</v>
      </c>
      <c r="AL37" s="14">
        <f t="shared" si="103"/>
        <v>3600</v>
      </c>
      <c r="AM37" s="14">
        <f t="shared" si="103"/>
        <v>0</v>
      </c>
      <c r="AN37" s="14">
        <f t="shared" si="103"/>
        <v>0</v>
      </c>
      <c r="AO37" s="14">
        <f t="shared" si="103"/>
        <v>375</v>
      </c>
      <c r="AP37" s="14">
        <f t="shared" si="103"/>
        <v>75</v>
      </c>
      <c r="AQ37" s="14">
        <f t="shared" si="103"/>
        <v>0</v>
      </c>
      <c r="AR37" s="14">
        <f t="shared" si="103"/>
        <v>0</v>
      </c>
      <c r="AS37" s="14">
        <f t="shared" si="103"/>
        <v>750</v>
      </c>
      <c r="AT37" s="14">
        <f t="shared" si="103"/>
        <v>15</v>
      </c>
      <c r="AU37" s="14">
        <f t="shared" si="103"/>
        <v>0</v>
      </c>
      <c r="AV37" s="14">
        <f t="shared" si="103"/>
        <v>0</v>
      </c>
      <c r="AW37" s="14">
        <f t="shared" si="103"/>
        <v>15000</v>
      </c>
      <c r="AX37" s="14">
        <f t="shared" si="103"/>
        <v>0</v>
      </c>
      <c r="AY37" s="14">
        <f t="shared" si="103"/>
        <v>0</v>
      </c>
      <c r="AZ37" s="14">
        <f t="shared" si="103"/>
        <v>0</v>
      </c>
      <c r="BA37" s="14">
        <f t="shared" si="103"/>
        <v>0</v>
      </c>
      <c r="BB37" s="14">
        <f t="shared" si="103"/>
        <v>750</v>
      </c>
      <c r="BC37" s="14">
        <v>38</v>
      </c>
      <c r="BD37" s="14">
        <f t="shared" si="103"/>
        <v>0</v>
      </c>
      <c r="BE37" s="14">
        <v>37</v>
      </c>
      <c r="BF37" s="14">
        <f t="shared" si="103"/>
        <v>0</v>
      </c>
      <c r="BG37" s="14">
        <f t="shared" si="103"/>
        <v>0</v>
      </c>
      <c r="BH37" s="14">
        <f t="shared" si="103"/>
        <v>375</v>
      </c>
      <c r="BI37" s="14">
        <f t="shared" si="103"/>
        <v>0</v>
      </c>
      <c r="BJ37" s="14">
        <f t="shared" si="103"/>
        <v>0</v>
      </c>
      <c r="BK37" s="14">
        <f t="shared" si="103"/>
        <v>375</v>
      </c>
      <c r="BL37" s="14">
        <f t="shared" si="103"/>
        <v>15000</v>
      </c>
      <c r="BM37" s="14">
        <f t="shared" si="103"/>
        <v>0</v>
      </c>
      <c r="BN37" s="14">
        <f t="shared" si="103"/>
        <v>0</v>
      </c>
      <c r="BO37" s="14">
        <f t="shared" si="103"/>
        <v>750</v>
      </c>
      <c r="BP37" s="14">
        <f t="shared" ref="BP37:EA37" si="104">(BP36/12)*9</f>
        <v>0</v>
      </c>
      <c r="BQ37" s="14">
        <f t="shared" si="104"/>
        <v>0</v>
      </c>
      <c r="BR37" s="14">
        <f t="shared" si="104"/>
        <v>0</v>
      </c>
      <c r="BS37" s="14">
        <f t="shared" si="104"/>
        <v>0</v>
      </c>
      <c r="BT37" s="14">
        <f t="shared" si="104"/>
        <v>2250</v>
      </c>
      <c r="BU37" s="14">
        <f t="shared" si="104"/>
        <v>0</v>
      </c>
      <c r="BV37" s="14">
        <f t="shared" si="104"/>
        <v>0</v>
      </c>
      <c r="BW37" s="14">
        <f t="shared" si="104"/>
        <v>0</v>
      </c>
      <c r="BX37" s="14">
        <f t="shared" si="104"/>
        <v>75</v>
      </c>
      <c r="BY37" s="14">
        <f t="shared" si="104"/>
        <v>0</v>
      </c>
      <c r="BZ37" s="14">
        <f t="shared" si="104"/>
        <v>0</v>
      </c>
      <c r="CA37" s="14">
        <f t="shared" si="104"/>
        <v>0</v>
      </c>
      <c r="CB37" s="14">
        <f t="shared" si="104"/>
        <v>0</v>
      </c>
      <c r="CC37" s="14">
        <f t="shared" si="104"/>
        <v>750</v>
      </c>
      <c r="CD37" s="14">
        <f t="shared" si="104"/>
        <v>0</v>
      </c>
      <c r="CE37" s="14">
        <f t="shared" si="104"/>
        <v>2250</v>
      </c>
      <c r="CF37" s="14">
        <f t="shared" si="104"/>
        <v>750</v>
      </c>
      <c r="CG37" s="14">
        <f t="shared" si="104"/>
        <v>0</v>
      </c>
      <c r="CH37" s="14">
        <f t="shared" si="104"/>
        <v>0</v>
      </c>
      <c r="CI37" s="14">
        <f t="shared" si="104"/>
        <v>0</v>
      </c>
      <c r="CJ37" s="14">
        <f t="shared" si="104"/>
        <v>0</v>
      </c>
      <c r="CK37" s="14">
        <f t="shared" si="104"/>
        <v>225</v>
      </c>
      <c r="CL37" s="14">
        <f t="shared" si="104"/>
        <v>0</v>
      </c>
      <c r="CM37" s="14">
        <f t="shared" si="104"/>
        <v>0</v>
      </c>
      <c r="CN37" s="14">
        <v>38</v>
      </c>
      <c r="CO37" s="14">
        <f t="shared" si="104"/>
        <v>0</v>
      </c>
      <c r="CP37" s="14">
        <f t="shared" si="104"/>
        <v>0</v>
      </c>
      <c r="CQ37" s="14">
        <f t="shared" si="104"/>
        <v>0</v>
      </c>
      <c r="CR37" s="14">
        <f t="shared" si="104"/>
        <v>0</v>
      </c>
      <c r="CS37" s="14">
        <f t="shared" si="104"/>
        <v>0</v>
      </c>
      <c r="CT37" s="14">
        <f t="shared" si="104"/>
        <v>0</v>
      </c>
      <c r="CU37" s="14">
        <f t="shared" si="104"/>
        <v>0</v>
      </c>
      <c r="CV37" s="14">
        <f t="shared" si="104"/>
        <v>150</v>
      </c>
      <c r="CW37" s="14">
        <f t="shared" si="104"/>
        <v>75</v>
      </c>
      <c r="CX37" s="14">
        <f t="shared" si="104"/>
        <v>750</v>
      </c>
      <c r="CY37" s="14">
        <f t="shared" si="104"/>
        <v>375</v>
      </c>
      <c r="CZ37" s="14">
        <f t="shared" si="104"/>
        <v>0</v>
      </c>
      <c r="DA37" s="14">
        <f t="shared" si="104"/>
        <v>0</v>
      </c>
      <c r="DB37" s="14">
        <f t="shared" si="104"/>
        <v>450</v>
      </c>
      <c r="DC37" s="14">
        <f t="shared" si="104"/>
        <v>0</v>
      </c>
      <c r="DD37" s="14">
        <f t="shared" si="104"/>
        <v>0</v>
      </c>
      <c r="DE37" s="14">
        <f t="shared" si="104"/>
        <v>0</v>
      </c>
      <c r="DF37" s="14">
        <f t="shared" si="104"/>
        <v>0</v>
      </c>
      <c r="DG37" s="14">
        <f t="shared" si="104"/>
        <v>0</v>
      </c>
      <c r="DH37" s="14">
        <f t="shared" si="104"/>
        <v>0</v>
      </c>
      <c r="DI37" s="14">
        <v>37</v>
      </c>
      <c r="DJ37" s="14">
        <f t="shared" si="104"/>
        <v>0</v>
      </c>
      <c r="DK37" s="14">
        <f t="shared" si="104"/>
        <v>0</v>
      </c>
      <c r="DL37" s="14">
        <f t="shared" si="104"/>
        <v>0</v>
      </c>
      <c r="DM37" s="14">
        <f t="shared" si="104"/>
        <v>0</v>
      </c>
      <c r="DN37" s="14">
        <f t="shared" si="104"/>
        <v>75</v>
      </c>
      <c r="DO37" s="14">
        <f t="shared" si="104"/>
        <v>0</v>
      </c>
      <c r="DP37" s="14">
        <f t="shared" si="104"/>
        <v>0</v>
      </c>
      <c r="DQ37" s="14">
        <f t="shared" si="104"/>
        <v>2250</v>
      </c>
      <c r="DR37" s="14">
        <f t="shared" si="104"/>
        <v>0</v>
      </c>
      <c r="DS37" s="14">
        <f t="shared" si="104"/>
        <v>750</v>
      </c>
      <c r="DT37" s="14">
        <f t="shared" si="104"/>
        <v>0</v>
      </c>
      <c r="DU37" s="14">
        <f t="shared" si="104"/>
        <v>0</v>
      </c>
      <c r="DV37" s="14">
        <f t="shared" si="104"/>
        <v>75</v>
      </c>
      <c r="DW37" s="14">
        <f t="shared" si="104"/>
        <v>0</v>
      </c>
      <c r="DX37" s="14">
        <f t="shared" si="104"/>
        <v>0</v>
      </c>
      <c r="DY37" s="14">
        <f t="shared" si="104"/>
        <v>0</v>
      </c>
      <c r="DZ37" s="14">
        <f t="shared" si="104"/>
        <v>75</v>
      </c>
      <c r="EA37" s="14">
        <f t="shared" si="104"/>
        <v>0</v>
      </c>
      <c r="EB37" s="14">
        <f t="shared" ref="EB37:GM37" si="105">(EB36/12)*9</f>
        <v>75</v>
      </c>
      <c r="EC37" s="14">
        <f t="shared" si="105"/>
        <v>75</v>
      </c>
      <c r="ED37" s="14">
        <f t="shared" si="105"/>
        <v>0</v>
      </c>
      <c r="EE37" s="14">
        <f t="shared" si="105"/>
        <v>0</v>
      </c>
      <c r="EF37" s="14">
        <f t="shared" si="105"/>
        <v>4500</v>
      </c>
      <c r="EG37" s="14">
        <f t="shared" si="105"/>
        <v>150</v>
      </c>
      <c r="EH37" s="14">
        <f t="shared" si="105"/>
        <v>0</v>
      </c>
      <c r="EI37" s="14">
        <f t="shared" si="105"/>
        <v>0</v>
      </c>
      <c r="EJ37" s="14">
        <f t="shared" si="105"/>
        <v>0</v>
      </c>
      <c r="EK37" s="14">
        <f t="shared" si="105"/>
        <v>15000</v>
      </c>
      <c r="EL37" s="14">
        <f t="shared" si="105"/>
        <v>75</v>
      </c>
      <c r="EM37" s="14">
        <f t="shared" si="105"/>
        <v>375</v>
      </c>
      <c r="EN37" s="14">
        <v>37</v>
      </c>
      <c r="EO37" s="14">
        <f t="shared" si="105"/>
        <v>75</v>
      </c>
      <c r="EP37" s="14">
        <f t="shared" si="105"/>
        <v>750</v>
      </c>
      <c r="EQ37" s="14">
        <f t="shared" si="105"/>
        <v>0</v>
      </c>
      <c r="ER37" s="14">
        <f t="shared" si="105"/>
        <v>75</v>
      </c>
      <c r="ES37" s="14">
        <f t="shared" si="105"/>
        <v>0</v>
      </c>
      <c r="ET37" s="14">
        <f t="shared" si="105"/>
        <v>0</v>
      </c>
      <c r="EU37" s="14">
        <f t="shared" si="105"/>
        <v>2250</v>
      </c>
      <c r="EV37" s="14">
        <f t="shared" si="105"/>
        <v>0</v>
      </c>
      <c r="EW37" s="14">
        <f t="shared" si="105"/>
        <v>0</v>
      </c>
      <c r="EX37" s="14">
        <f t="shared" si="105"/>
        <v>0</v>
      </c>
      <c r="EY37" s="14">
        <f t="shared" si="105"/>
        <v>0</v>
      </c>
      <c r="EZ37" s="14">
        <f t="shared" si="105"/>
        <v>750</v>
      </c>
      <c r="FA37" s="14">
        <f t="shared" si="105"/>
        <v>0</v>
      </c>
      <c r="FB37" s="14">
        <f t="shared" si="105"/>
        <v>0</v>
      </c>
      <c r="FC37" s="14">
        <v>38</v>
      </c>
      <c r="FD37" s="14">
        <f t="shared" si="105"/>
        <v>1500</v>
      </c>
      <c r="FE37" s="14">
        <f t="shared" si="105"/>
        <v>1500</v>
      </c>
      <c r="FF37" s="14">
        <f t="shared" si="105"/>
        <v>0</v>
      </c>
      <c r="FG37" s="14">
        <f t="shared" si="105"/>
        <v>0</v>
      </c>
      <c r="FH37" s="14">
        <f t="shared" si="105"/>
        <v>750</v>
      </c>
      <c r="FI37" s="14">
        <f t="shared" si="105"/>
        <v>150</v>
      </c>
      <c r="FJ37" s="14">
        <f t="shared" si="105"/>
        <v>0</v>
      </c>
      <c r="FK37" s="14">
        <f t="shared" si="105"/>
        <v>0</v>
      </c>
      <c r="FL37" s="14">
        <f t="shared" si="105"/>
        <v>0</v>
      </c>
      <c r="FM37" s="14">
        <v>37</v>
      </c>
      <c r="FN37" s="14">
        <f t="shared" si="105"/>
        <v>0</v>
      </c>
      <c r="FO37" s="14">
        <f t="shared" si="105"/>
        <v>7500</v>
      </c>
      <c r="FP37" s="14">
        <f t="shared" si="105"/>
        <v>0</v>
      </c>
      <c r="FQ37" s="14">
        <f t="shared" si="105"/>
        <v>0</v>
      </c>
      <c r="FR37" s="14">
        <f t="shared" si="105"/>
        <v>0</v>
      </c>
      <c r="FS37" s="14">
        <f t="shared" si="105"/>
        <v>75</v>
      </c>
      <c r="FT37" s="14">
        <f t="shared" si="105"/>
        <v>150</v>
      </c>
      <c r="FU37" s="14">
        <f t="shared" si="105"/>
        <v>0</v>
      </c>
      <c r="FV37" s="14">
        <f t="shared" si="105"/>
        <v>450</v>
      </c>
      <c r="FW37" s="14">
        <f t="shared" si="105"/>
        <v>0</v>
      </c>
      <c r="FX37" s="14">
        <f t="shared" si="105"/>
        <v>0</v>
      </c>
      <c r="FY37" s="14">
        <f t="shared" si="105"/>
        <v>750</v>
      </c>
      <c r="FZ37" s="14">
        <f t="shared" si="105"/>
        <v>0</v>
      </c>
      <c r="GA37" s="14">
        <f t="shared" si="105"/>
        <v>0</v>
      </c>
      <c r="GB37" s="14">
        <f t="shared" si="105"/>
        <v>0</v>
      </c>
      <c r="GC37" s="14">
        <f t="shared" si="105"/>
        <v>0</v>
      </c>
      <c r="GD37" s="14">
        <v>23</v>
      </c>
      <c r="GE37" s="14">
        <f t="shared" si="105"/>
        <v>0</v>
      </c>
      <c r="GF37" s="14">
        <f t="shared" si="105"/>
        <v>0</v>
      </c>
      <c r="GG37" s="14">
        <f t="shared" si="105"/>
        <v>0</v>
      </c>
      <c r="GH37" s="14">
        <f t="shared" si="105"/>
        <v>0</v>
      </c>
      <c r="GI37" s="14">
        <f t="shared" si="105"/>
        <v>0</v>
      </c>
      <c r="GJ37" s="14">
        <f t="shared" si="105"/>
        <v>0</v>
      </c>
      <c r="GK37" s="14">
        <f t="shared" si="105"/>
        <v>750</v>
      </c>
      <c r="GL37" s="14">
        <f t="shared" si="105"/>
        <v>0</v>
      </c>
      <c r="GM37" s="14">
        <f t="shared" si="105"/>
        <v>0</v>
      </c>
      <c r="GN37" s="14">
        <f t="shared" ref="GN37:IY37" si="106">(GN36/12)*9</f>
        <v>150</v>
      </c>
      <c r="GO37" s="14">
        <f t="shared" si="106"/>
        <v>15</v>
      </c>
      <c r="GP37" s="14">
        <f t="shared" si="106"/>
        <v>0</v>
      </c>
      <c r="GQ37" s="14">
        <f t="shared" si="106"/>
        <v>375</v>
      </c>
      <c r="GR37" s="14">
        <f t="shared" si="106"/>
        <v>0</v>
      </c>
      <c r="GS37" s="14">
        <f t="shared" si="106"/>
        <v>75</v>
      </c>
      <c r="GT37" s="14">
        <f t="shared" si="106"/>
        <v>0</v>
      </c>
      <c r="GU37" s="14">
        <f t="shared" si="106"/>
        <v>0</v>
      </c>
      <c r="GV37" s="14">
        <f t="shared" si="106"/>
        <v>375</v>
      </c>
      <c r="GW37" s="14">
        <f t="shared" si="106"/>
        <v>0</v>
      </c>
      <c r="GX37" s="14">
        <f t="shared" si="106"/>
        <v>750</v>
      </c>
      <c r="GY37" s="14">
        <f t="shared" si="106"/>
        <v>0</v>
      </c>
      <c r="GZ37" s="14">
        <f t="shared" si="106"/>
        <v>0</v>
      </c>
      <c r="HA37" s="14">
        <f t="shared" si="106"/>
        <v>75</v>
      </c>
      <c r="HB37" s="14">
        <f t="shared" si="106"/>
        <v>150</v>
      </c>
      <c r="HC37" s="14">
        <f t="shared" si="106"/>
        <v>0</v>
      </c>
      <c r="HD37" s="14">
        <f t="shared" si="106"/>
        <v>0</v>
      </c>
      <c r="HE37" s="14">
        <f t="shared" si="106"/>
        <v>0</v>
      </c>
      <c r="HF37" s="14">
        <f t="shared" si="106"/>
        <v>0</v>
      </c>
      <c r="HG37" s="14">
        <f t="shared" si="106"/>
        <v>0</v>
      </c>
      <c r="HH37" s="14">
        <f t="shared" si="106"/>
        <v>2250</v>
      </c>
      <c r="HI37" s="14">
        <f t="shared" si="106"/>
        <v>0</v>
      </c>
      <c r="HJ37" s="14">
        <f t="shared" si="106"/>
        <v>4500</v>
      </c>
      <c r="HK37" s="14">
        <f t="shared" si="106"/>
        <v>225</v>
      </c>
      <c r="HL37" s="14">
        <f t="shared" si="106"/>
        <v>15</v>
      </c>
      <c r="HM37" s="14">
        <f t="shared" si="106"/>
        <v>75</v>
      </c>
      <c r="HN37" s="14">
        <f t="shared" si="106"/>
        <v>0</v>
      </c>
      <c r="HO37" s="14">
        <f t="shared" si="106"/>
        <v>0</v>
      </c>
      <c r="HP37" s="14">
        <f t="shared" si="106"/>
        <v>75</v>
      </c>
      <c r="HQ37" s="14">
        <f t="shared" si="106"/>
        <v>0</v>
      </c>
      <c r="HR37" s="14">
        <f t="shared" si="106"/>
        <v>750</v>
      </c>
      <c r="HS37" s="14">
        <f t="shared" si="106"/>
        <v>0</v>
      </c>
      <c r="HT37" s="14">
        <f t="shared" si="106"/>
        <v>375</v>
      </c>
      <c r="HU37" s="14">
        <f t="shared" si="106"/>
        <v>0</v>
      </c>
      <c r="HV37" s="14">
        <f t="shared" si="106"/>
        <v>2250</v>
      </c>
      <c r="HW37" s="14">
        <f t="shared" si="106"/>
        <v>0</v>
      </c>
      <c r="HX37" s="14">
        <f t="shared" si="106"/>
        <v>0</v>
      </c>
      <c r="HY37" s="14">
        <f t="shared" si="106"/>
        <v>0</v>
      </c>
      <c r="HZ37" s="14">
        <f t="shared" si="106"/>
        <v>0</v>
      </c>
      <c r="IA37" s="14">
        <f t="shared" si="106"/>
        <v>0</v>
      </c>
      <c r="IB37" s="14">
        <f t="shared" si="106"/>
        <v>0</v>
      </c>
      <c r="IC37" s="14">
        <f t="shared" si="106"/>
        <v>75</v>
      </c>
      <c r="ID37" s="14">
        <f t="shared" si="106"/>
        <v>0</v>
      </c>
      <c r="IE37" s="14">
        <f t="shared" si="106"/>
        <v>0</v>
      </c>
      <c r="IF37" s="14">
        <v>38</v>
      </c>
      <c r="IG37" s="14">
        <f t="shared" si="106"/>
        <v>75</v>
      </c>
      <c r="IH37" s="14">
        <v>4</v>
      </c>
      <c r="II37" s="14">
        <f t="shared" si="106"/>
        <v>0</v>
      </c>
      <c r="IJ37" s="14">
        <f t="shared" si="106"/>
        <v>0</v>
      </c>
      <c r="IK37" s="14">
        <f t="shared" si="106"/>
        <v>0</v>
      </c>
      <c r="IL37" s="14">
        <f t="shared" si="106"/>
        <v>0</v>
      </c>
      <c r="IM37" s="14">
        <f t="shared" si="106"/>
        <v>0</v>
      </c>
      <c r="IN37" s="14">
        <f t="shared" si="106"/>
        <v>75</v>
      </c>
      <c r="IO37" s="14">
        <f t="shared" si="106"/>
        <v>0</v>
      </c>
      <c r="IP37" s="14">
        <f t="shared" si="106"/>
        <v>0</v>
      </c>
      <c r="IQ37" s="14">
        <f t="shared" si="106"/>
        <v>0</v>
      </c>
      <c r="IR37" s="14">
        <f t="shared" si="106"/>
        <v>75</v>
      </c>
      <c r="IS37" s="14">
        <f t="shared" si="106"/>
        <v>75</v>
      </c>
      <c r="IT37" s="14">
        <f t="shared" si="106"/>
        <v>750</v>
      </c>
      <c r="IU37" s="14">
        <f t="shared" si="106"/>
        <v>450</v>
      </c>
      <c r="IV37" s="14">
        <f t="shared" si="106"/>
        <v>0</v>
      </c>
      <c r="IW37" s="14">
        <f t="shared" si="106"/>
        <v>0</v>
      </c>
      <c r="IX37" s="14">
        <f t="shared" si="106"/>
        <v>0</v>
      </c>
      <c r="IY37" s="14">
        <f t="shared" si="106"/>
        <v>0</v>
      </c>
      <c r="IZ37" s="14">
        <f t="shared" ref="IZ37:LK37" si="107">(IZ36/12)*9</f>
        <v>0</v>
      </c>
      <c r="JA37" s="14">
        <f t="shared" si="107"/>
        <v>0</v>
      </c>
      <c r="JB37" s="14">
        <f t="shared" si="107"/>
        <v>0</v>
      </c>
      <c r="JC37" s="14">
        <f t="shared" si="107"/>
        <v>0</v>
      </c>
      <c r="JD37" s="14">
        <f t="shared" si="107"/>
        <v>0</v>
      </c>
      <c r="JE37" s="14">
        <f t="shared" si="107"/>
        <v>0</v>
      </c>
      <c r="JF37" s="14">
        <f t="shared" si="107"/>
        <v>15</v>
      </c>
      <c r="JG37" s="14">
        <f t="shared" si="107"/>
        <v>0</v>
      </c>
      <c r="JH37" s="14">
        <f t="shared" si="107"/>
        <v>0</v>
      </c>
      <c r="JI37" s="14">
        <f t="shared" si="107"/>
        <v>0</v>
      </c>
      <c r="JJ37" s="14">
        <f t="shared" si="107"/>
        <v>0</v>
      </c>
      <c r="JK37" s="14">
        <f t="shared" si="107"/>
        <v>0</v>
      </c>
      <c r="JL37" s="14">
        <f t="shared" si="107"/>
        <v>0</v>
      </c>
      <c r="JM37" s="14">
        <f t="shared" si="107"/>
        <v>30</v>
      </c>
      <c r="JN37" s="14">
        <f t="shared" si="107"/>
        <v>0</v>
      </c>
      <c r="JO37" s="14">
        <f t="shared" si="107"/>
        <v>0</v>
      </c>
      <c r="JP37" s="14">
        <f t="shared" si="107"/>
        <v>0</v>
      </c>
      <c r="JQ37" s="14">
        <f t="shared" si="107"/>
        <v>3750</v>
      </c>
      <c r="JR37" s="14">
        <f t="shared" si="107"/>
        <v>0</v>
      </c>
      <c r="JS37" s="14">
        <f t="shared" si="107"/>
        <v>0</v>
      </c>
      <c r="JT37" s="14">
        <f t="shared" si="107"/>
        <v>0</v>
      </c>
      <c r="JU37" s="14">
        <f t="shared" si="107"/>
        <v>3750</v>
      </c>
      <c r="JV37" s="14">
        <f t="shared" si="107"/>
        <v>750</v>
      </c>
      <c r="JW37" s="14">
        <v>10537</v>
      </c>
      <c r="JX37" s="14">
        <f t="shared" si="107"/>
        <v>9000</v>
      </c>
      <c r="JY37" s="14">
        <f t="shared" si="107"/>
        <v>0</v>
      </c>
      <c r="JZ37" s="14">
        <f t="shared" si="107"/>
        <v>0</v>
      </c>
      <c r="KA37" s="14">
        <f t="shared" si="107"/>
        <v>15000</v>
      </c>
      <c r="KB37" s="14">
        <f t="shared" si="107"/>
        <v>0</v>
      </c>
      <c r="KC37" s="14">
        <f t="shared" si="107"/>
        <v>0</v>
      </c>
      <c r="KD37" s="14">
        <f t="shared" si="107"/>
        <v>0</v>
      </c>
      <c r="KE37" s="14">
        <f t="shared" si="107"/>
        <v>0</v>
      </c>
      <c r="KF37" s="14">
        <f t="shared" si="107"/>
        <v>0</v>
      </c>
      <c r="KG37" s="14">
        <f t="shared" si="107"/>
        <v>0</v>
      </c>
      <c r="KH37" s="14">
        <f t="shared" si="107"/>
        <v>0</v>
      </c>
      <c r="KI37" s="14">
        <f t="shared" si="107"/>
        <v>2250</v>
      </c>
      <c r="KJ37" s="14">
        <f t="shared" si="107"/>
        <v>150</v>
      </c>
      <c r="KK37" s="14">
        <f t="shared" si="107"/>
        <v>7500</v>
      </c>
      <c r="KL37" s="14">
        <f t="shared" si="107"/>
        <v>0</v>
      </c>
      <c r="KM37" s="14">
        <v>187</v>
      </c>
      <c r="KN37" s="14">
        <f t="shared" si="107"/>
        <v>0</v>
      </c>
      <c r="KO37" s="14">
        <v>3038</v>
      </c>
      <c r="KP37" s="14">
        <f t="shared" si="107"/>
        <v>2250</v>
      </c>
      <c r="KQ37" s="14">
        <f t="shared" si="107"/>
        <v>11250</v>
      </c>
      <c r="KR37" s="14">
        <f t="shared" si="107"/>
        <v>525</v>
      </c>
      <c r="KS37" s="14">
        <f t="shared" si="107"/>
        <v>375</v>
      </c>
      <c r="KT37" s="14">
        <f t="shared" si="107"/>
        <v>1725</v>
      </c>
      <c r="KU37" s="14">
        <f t="shared" si="107"/>
        <v>3750</v>
      </c>
      <c r="KV37" s="14">
        <f t="shared" si="107"/>
        <v>0</v>
      </c>
      <c r="KW37" s="14">
        <f t="shared" si="107"/>
        <v>450</v>
      </c>
      <c r="KX37" s="14">
        <f t="shared" si="107"/>
        <v>0</v>
      </c>
      <c r="KY37" s="14">
        <f t="shared" si="107"/>
        <v>0</v>
      </c>
      <c r="KZ37" s="14">
        <f t="shared" si="107"/>
        <v>0</v>
      </c>
      <c r="LA37" s="14">
        <f t="shared" si="107"/>
        <v>75</v>
      </c>
      <c r="LB37" s="14">
        <f t="shared" si="107"/>
        <v>150</v>
      </c>
      <c r="LC37" s="14">
        <v>797</v>
      </c>
      <c r="LD37" s="14">
        <f t="shared" si="107"/>
        <v>0</v>
      </c>
      <c r="LE37" s="14">
        <f t="shared" si="107"/>
        <v>0</v>
      </c>
      <c r="LF37" s="14">
        <f t="shared" si="107"/>
        <v>0</v>
      </c>
      <c r="LG37" s="14">
        <f t="shared" si="107"/>
        <v>0</v>
      </c>
      <c r="LH37" s="14">
        <f t="shared" si="107"/>
        <v>75</v>
      </c>
      <c r="LI37" s="14">
        <f t="shared" si="107"/>
        <v>0</v>
      </c>
      <c r="LJ37" s="14">
        <f t="shared" si="107"/>
        <v>150</v>
      </c>
      <c r="LK37" s="14">
        <f t="shared" si="107"/>
        <v>0</v>
      </c>
      <c r="LL37" s="14">
        <f t="shared" ref="LL37:MG37" si="108">(LL36/12)*9</f>
        <v>0</v>
      </c>
      <c r="LM37" s="14">
        <f t="shared" si="108"/>
        <v>150</v>
      </c>
      <c r="LN37" s="14">
        <f t="shared" si="108"/>
        <v>600</v>
      </c>
      <c r="LO37" s="14">
        <f t="shared" si="108"/>
        <v>225</v>
      </c>
      <c r="LP37" s="14">
        <f t="shared" si="108"/>
        <v>75</v>
      </c>
      <c r="LQ37" s="14">
        <f t="shared" si="108"/>
        <v>2250</v>
      </c>
      <c r="LR37" s="14">
        <f t="shared" si="108"/>
        <v>15000</v>
      </c>
      <c r="LS37" s="14">
        <f t="shared" si="108"/>
        <v>0</v>
      </c>
      <c r="LT37" s="14">
        <f t="shared" si="108"/>
        <v>750</v>
      </c>
      <c r="LU37" s="14">
        <f t="shared" si="108"/>
        <v>150</v>
      </c>
      <c r="LV37" s="14">
        <f t="shared" si="108"/>
        <v>2250</v>
      </c>
      <c r="LW37" s="14">
        <f t="shared" si="108"/>
        <v>0</v>
      </c>
      <c r="LX37" s="14">
        <f t="shared" si="108"/>
        <v>375</v>
      </c>
      <c r="LY37" s="14">
        <f t="shared" si="108"/>
        <v>0</v>
      </c>
      <c r="LZ37" s="14">
        <v>38</v>
      </c>
      <c r="MA37" s="14">
        <f t="shared" si="108"/>
        <v>0</v>
      </c>
      <c r="MB37" s="14">
        <f t="shared" si="108"/>
        <v>0</v>
      </c>
      <c r="MC37" s="14">
        <f t="shared" si="108"/>
        <v>225</v>
      </c>
      <c r="MD37" s="14">
        <f t="shared" si="108"/>
        <v>0</v>
      </c>
      <c r="ME37" s="14">
        <f t="shared" si="108"/>
        <v>150</v>
      </c>
      <c r="MF37" s="14">
        <f t="shared" si="108"/>
        <v>750</v>
      </c>
      <c r="MG37" s="14">
        <f t="shared" si="108"/>
        <v>0</v>
      </c>
      <c r="MH37" s="14">
        <f t="shared" si="6"/>
        <v>336760</v>
      </c>
      <c r="MJ37" s="21">
        <f>MO37-MH37</f>
        <v>0</v>
      </c>
      <c r="ML37" s="22">
        <v>18</v>
      </c>
      <c r="MM37" s="22" t="s">
        <v>402</v>
      </c>
      <c r="MN37" s="22" t="s">
        <v>361</v>
      </c>
      <c r="MO37" s="22">
        <v>336760</v>
      </c>
      <c r="MP37" s="22">
        <v>0.13339999999999999</v>
      </c>
      <c r="MQ37" s="22">
        <v>0.14410000000000001</v>
      </c>
      <c r="MR37" s="22">
        <v>44923.784</v>
      </c>
      <c r="MS37" s="22">
        <v>48527.116000000002</v>
      </c>
      <c r="MT37" s="22" t="s">
        <v>415</v>
      </c>
      <c r="MU37" s="22" t="s">
        <v>403</v>
      </c>
      <c r="MV37" s="22"/>
    </row>
    <row r="38" spans="1:360" ht="24.95" customHeight="1" x14ac:dyDescent="0.25">
      <c r="A38" s="25">
        <v>18.7</v>
      </c>
      <c r="B38" s="1" t="s">
        <v>362</v>
      </c>
      <c r="C38" s="10">
        <v>15000</v>
      </c>
      <c r="D38" s="10"/>
      <c r="E38" s="10"/>
      <c r="F38" s="10"/>
      <c r="G38" s="10"/>
      <c r="H38" s="10"/>
      <c r="I38" s="10">
        <v>3000</v>
      </c>
      <c r="J38" s="10"/>
      <c r="K38" s="10"/>
      <c r="L38" s="10"/>
      <c r="M38" s="10"/>
      <c r="N38" s="10"/>
      <c r="O38" s="10">
        <v>150</v>
      </c>
      <c r="P38" s="10">
        <v>50</v>
      </c>
      <c r="Q38" s="10">
        <v>150</v>
      </c>
      <c r="R38" s="10">
        <v>0</v>
      </c>
      <c r="S38" s="10">
        <v>300</v>
      </c>
      <c r="T38" s="10"/>
      <c r="U38" s="10"/>
      <c r="V38" s="10"/>
      <c r="W38" s="10">
        <v>1000</v>
      </c>
      <c r="X38" s="10">
        <v>50</v>
      </c>
      <c r="Y38" s="10"/>
      <c r="Z38" s="10"/>
      <c r="AA38" s="10"/>
      <c r="AB38" s="10"/>
      <c r="AC38" s="10"/>
      <c r="AD38" s="10">
        <v>20000</v>
      </c>
      <c r="AE38" s="10"/>
      <c r="AF38" s="10"/>
      <c r="AG38" s="10">
        <v>3000</v>
      </c>
      <c r="AH38" s="10"/>
      <c r="AI38" s="10"/>
      <c r="AJ38" s="10">
        <v>2000</v>
      </c>
      <c r="AK38" s="10">
        <v>1000</v>
      </c>
      <c r="AL38" s="10"/>
      <c r="AM38" s="10">
        <v>600</v>
      </c>
      <c r="AN38" s="10"/>
      <c r="AO38" s="10">
        <v>500</v>
      </c>
      <c r="AP38" s="10"/>
      <c r="AQ38" s="10">
        <v>3000</v>
      </c>
      <c r="AR38" s="10"/>
      <c r="AS38" s="10">
        <v>4000</v>
      </c>
      <c r="AT38" s="10"/>
      <c r="AU38" s="10"/>
      <c r="AV38" s="10"/>
      <c r="AW38" s="10">
        <v>1500</v>
      </c>
      <c r="AX38" s="10">
        <v>100</v>
      </c>
      <c r="AY38" s="10"/>
      <c r="AZ38" s="10"/>
      <c r="BA38" s="10"/>
      <c r="BB38" s="10">
        <v>50</v>
      </c>
      <c r="BC38" s="10"/>
      <c r="BD38" s="10"/>
      <c r="BE38" s="10">
        <v>500</v>
      </c>
      <c r="BF38" s="10">
        <v>500</v>
      </c>
      <c r="BG38" s="10"/>
      <c r="BH38" s="10">
        <v>200</v>
      </c>
      <c r="BI38" s="10">
        <v>500</v>
      </c>
      <c r="BJ38" s="10"/>
      <c r="BK38" s="10"/>
      <c r="BL38" s="10">
        <v>10000</v>
      </c>
      <c r="BM38" s="10"/>
      <c r="BN38" s="10"/>
      <c r="BO38" s="10"/>
      <c r="BP38" s="10">
        <v>3000</v>
      </c>
      <c r="BQ38" s="10"/>
      <c r="BR38" s="10"/>
      <c r="BS38" s="10"/>
      <c r="BT38" s="10">
        <v>500</v>
      </c>
      <c r="BU38" s="10"/>
      <c r="BV38" s="10">
        <v>1500</v>
      </c>
      <c r="BW38" s="10"/>
      <c r="BX38" s="10">
        <v>100</v>
      </c>
      <c r="BY38" s="10"/>
      <c r="BZ38" s="10"/>
      <c r="CA38" s="10"/>
      <c r="CB38" s="10"/>
      <c r="CC38" s="10">
        <v>50</v>
      </c>
      <c r="CD38" s="10">
        <v>1000</v>
      </c>
      <c r="CE38" s="10">
        <v>500</v>
      </c>
      <c r="CF38" s="10"/>
      <c r="CG38" s="10"/>
      <c r="CH38" s="10">
        <v>500</v>
      </c>
      <c r="CI38" s="10"/>
      <c r="CJ38" s="10"/>
      <c r="CK38" s="10">
        <v>100</v>
      </c>
      <c r="CL38" s="10"/>
      <c r="CM38" s="10"/>
      <c r="CN38" s="10"/>
      <c r="CO38" s="10"/>
      <c r="CP38" s="10">
        <v>500</v>
      </c>
      <c r="CQ38" s="10"/>
      <c r="CR38" s="10"/>
      <c r="CS38" s="10"/>
      <c r="CT38" s="10">
        <v>2000</v>
      </c>
      <c r="CU38" s="10">
        <v>300</v>
      </c>
      <c r="CV38" s="10">
        <v>1000</v>
      </c>
      <c r="CW38" s="10">
        <v>1000</v>
      </c>
      <c r="CX38" s="10"/>
      <c r="CY38" s="10"/>
      <c r="CZ38" s="10">
        <v>300</v>
      </c>
      <c r="DA38" s="10"/>
      <c r="DB38" s="10">
        <v>100</v>
      </c>
      <c r="DC38" s="10"/>
      <c r="DD38" s="10"/>
      <c r="DE38" s="10"/>
      <c r="DF38" s="10">
        <v>500</v>
      </c>
      <c r="DG38" s="10">
        <v>50</v>
      </c>
      <c r="DH38" s="10"/>
      <c r="DI38" s="10">
        <v>500</v>
      </c>
      <c r="DJ38" s="10"/>
      <c r="DK38" s="10"/>
      <c r="DL38" s="10">
        <v>300</v>
      </c>
      <c r="DM38" s="10"/>
      <c r="DN38" s="10"/>
      <c r="DO38" s="10"/>
      <c r="DP38" s="10">
        <v>500</v>
      </c>
      <c r="DQ38" s="10">
        <v>5000</v>
      </c>
      <c r="DR38" s="10"/>
      <c r="DS38" s="10">
        <v>1000</v>
      </c>
      <c r="DT38" s="10"/>
      <c r="DU38" s="10"/>
      <c r="DV38" s="10">
        <v>100</v>
      </c>
      <c r="DW38" s="10"/>
      <c r="DX38" s="10">
        <v>500</v>
      </c>
      <c r="DY38" s="10"/>
      <c r="DZ38" s="10"/>
      <c r="EA38" s="10"/>
      <c r="EB38" s="10"/>
      <c r="EC38" s="10"/>
      <c r="ED38" s="10"/>
      <c r="EE38" s="10">
        <v>100</v>
      </c>
      <c r="EF38" s="10"/>
      <c r="EG38" s="10">
        <v>200</v>
      </c>
      <c r="EH38" s="10"/>
      <c r="EI38" s="10"/>
      <c r="EJ38" s="10"/>
      <c r="EK38" s="10">
        <v>2000</v>
      </c>
      <c r="EL38" s="10">
        <v>100</v>
      </c>
      <c r="EM38" s="10">
        <v>300</v>
      </c>
      <c r="EN38" s="10"/>
      <c r="EO38" s="10">
        <v>50</v>
      </c>
      <c r="EP38" s="10"/>
      <c r="EQ38" s="10"/>
      <c r="ER38" s="10">
        <v>50</v>
      </c>
      <c r="ES38" s="10"/>
      <c r="ET38" s="10"/>
      <c r="EU38" s="10">
        <v>500</v>
      </c>
      <c r="EV38" s="10">
        <v>1000</v>
      </c>
      <c r="EW38" s="10">
        <v>100</v>
      </c>
      <c r="EX38" s="10"/>
      <c r="EY38" s="10"/>
      <c r="EZ38" s="10">
        <v>500</v>
      </c>
      <c r="FA38" s="10">
        <v>100</v>
      </c>
      <c r="FB38" s="10"/>
      <c r="FC38" s="10"/>
      <c r="FD38" s="10"/>
      <c r="FE38" s="10">
        <v>5000</v>
      </c>
      <c r="FF38" s="10">
        <v>500</v>
      </c>
      <c r="FG38" s="10"/>
      <c r="FH38" s="10"/>
      <c r="FI38" s="10"/>
      <c r="FJ38" s="10"/>
      <c r="FK38" s="10"/>
      <c r="FL38" s="10"/>
      <c r="FM38" s="10"/>
      <c r="FN38" s="10"/>
      <c r="FO38" s="10">
        <v>7000</v>
      </c>
      <c r="FP38" s="10">
        <v>100</v>
      </c>
      <c r="FQ38" s="10">
        <v>5000</v>
      </c>
      <c r="FR38" s="10">
        <v>150</v>
      </c>
      <c r="FS38" s="10"/>
      <c r="FT38" s="10">
        <v>2000</v>
      </c>
      <c r="FU38" s="10"/>
      <c r="FV38" s="10">
        <v>2500</v>
      </c>
      <c r="FW38" s="10"/>
      <c r="FX38" s="10">
        <v>500</v>
      </c>
      <c r="FY38" s="10">
        <v>300</v>
      </c>
      <c r="FZ38" s="10"/>
      <c r="GA38" s="10">
        <v>50</v>
      </c>
      <c r="GB38" s="10"/>
      <c r="GC38" s="10">
        <v>300</v>
      </c>
      <c r="GD38" s="10"/>
      <c r="GE38" s="10"/>
      <c r="GF38" s="10"/>
      <c r="GG38" s="10">
        <v>400</v>
      </c>
      <c r="GH38" s="10"/>
      <c r="GI38" s="10">
        <v>100</v>
      </c>
      <c r="GJ38" s="10"/>
      <c r="GK38" s="10">
        <v>1000</v>
      </c>
      <c r="GL38" s="10">
        <v>100</v>
      </c>
      <c r="GM38" s="10"/>
      <c r="GN38" s="10"/>
      <c r="GO38" s="10"/>
      <c r="GP38" s="10">
        <v>100</v>
      </c>
      <c r="GQ38" s="10">
        <v>30</v>
      </c>
      <c r="GR38" s="10"/>
      <c r="GS38" s="10">
        <v>10</v>
      </c>
      <c r="GT38" s="10">
        <v>130</v>
      </c>
      <c r="GU38" s="10"/>
      <c r="GV38" s="10">
        <v>4000</v>
      </c>
      <c r="GW38" s="10"/>
      <c r="GX38" s="10">
        <v>1000</v>
      </c>
      <c r="GY38" s="10">
        <v>500</v>
      </c>
      <c r="GZ38" s="10"/>
      <c r="HA38" s="10">
        <v>500</v>
      </c>
      <c r="HB38" s="10">
        <v>200</v>
      </c>
      <c r="HC38" s="10">
        <v>100</v>
      </c>
      <c r="HD38" s="10">
        <v>500</v>
      </c>
      <c r="HE38" s="10">
        <v>10000</v>
      </c>
      <c r="HF38" s="10">
        <v>1000</v>
      </c>
      <c r="HG38" s="10">
        <v>500</v>
      </c>
      <c r="HH38" s="10">
        <v>300</v>
      </c>
      <c r="HI38" s="10"/>
      <c r="HJ38" s="10">
        <v>1000</v>
      </c>
      <c r="HK38" s="10">
        <v>100</v>
      </c>
      <c r="HL38" s="10"/>
      <c r="HM38" s="10">
        <v>200</v>
      </c>
      <c r="HN38" s="10">
        <v>150</v>
      </c>
      <c r="HO38" s="10"/>
      <c r="HP38" s="10"/>
      <c r="HQ38" s="10"/>
      <c r="HR38" s="10"/>
      <c r="HS38" s="10"/>
      <c r="HT38" s="10">
        <v>500</v>
      </c>
      <c r="HU38" s="10">
        <v>100</v>
      </c>
      <c r="HV38" s="10"/>
      <c r="HW38" s="10"/>
      <c r="HX38" s="10"/>
      <c r="HY38" s="10">
        <v>1500</v>
      </c>
      <c r="HZ38" s="10"/>
      <c r="IA38" s="10"/>
      <c r="IB38" s="10"/>
      <c r="IC38" s="10">
        <v>300</v>
      </c>
      <c r="ID38" s="10">
        <v>200</v>
      </c>
      <c r="IE38" s="10">
        <v>600</v>
      </c>
      <c r="IF38" s="10"/>
      <c r="IG38" s="10">
        <v>0</v>
      </c>
      <c r="IH38" s="10"/>
      <c r="II38" s="10"/>
      <c r="IJ38" s="10">
        <v>200</v>
      </c>
      <c r="IK38" s="10">
        <v>50</v>
      </c>
      <c r="IL38" s="10"/>
      <c r="IM38" s="10">
        <v>300</v>
      </c>
      <c r="IN38" s="10"/>
      <c r="IO38" s="10"/>
      <c r="IP38" s="10"/>
      <c r="IQ38" s="10"/>
      <c r="IR38" s="10"/>
      <c r="IS38" s="10">
        <v>800</v>
      </c>
      <c r="IT38" s="10"/>
      <c r="IU38" s="10">
        <v>15000</v>
      </c>
      <c r="IV38" s="10">
        <v>1500</v>
      </c>
      <c r="IW38" s="10">
        <v>100</v>
      </c>
      <c r="IX38" s="10"/>
      <c r="IY38" s="10"/>
      <c r="IZ38" s="10"/>
      <c r="JA38" s="10"/>
      <c r="JB38" s="10">
        <v>300</v>
      </c>
      <c r="JC38" s="10"/>
      <c r="JD38" s="10">
        <v>400</v>
      </c>
      <c r="JE38" s="10">
        <v>5000</v>
      </c>
      <c r="JF38" s="10"/>
      <c r="JG38" s="10"/>
      <c r="JH38" s="10"/>
      <c r="JI38" s="10"/>
      <c r="JJ38" s="10"/>
      <c r="JK38" s="10"/>
      <c r="JL38" s="10">
        <v>2000</v>
      </c>
      <c r="JM38" s="10"/>
      <c r="JN38" s="10"/>
      <c r="JO38" s="10"/>
      <c r="JP38" s="10"/>
      <c r="JQ38" s="10"/>
      <c r="JR38" s="10"/>
      <c r="JS38" s="10">
        <v>10000</v>
      </c>
      <c r="JT38" s="10">
        <v>15000</v>
      </c>
      <c r="JU38" s="10">
        <v>4000</v>
      </c>
      <c r="JV38" s="10">
        <v>500</v>
      </c>
      <c r="JW38" s="10">
        <v>14120</v>
      </c>
      <c r="JX38" s="10">
        <v>1200</v>
      </c>
      <c r="JY38" s="10"/>
      <c r="JZ38" s="10">
        <v>1000</v>
      </c>
      <c r="KA38" s="10">
        <v>0</v>
      </c>
      <c r="KB38" s="10"/>
      <c r="KC38" s="10">
        <v>200</v>
      </c>
      <c r="KD38" s="10">
        <v>10000</v>
      </c>
      <c r="KE38" s="10">
        <v>15000</v>
      </c>
      <c r="KF38" s="10">
        <v>500</v>
      </c>
      <c r="KG38" s="10"/>
      <c r="KH38" s="10">
        <v>1500</v>
      </c>
      <c r="KI38" s="10"/>
      <c r="KJ38" s="10">
        <v>3000</v>
      </c>
      <c r="KK38" s="10">
        <v>2000</v>
      </c>
      <c r="KL38" s="10">
        <v>1000</v>
      </c>
      <c r="KM38" s="10"/>
      <c r="KN38" s="10">
        <v>500</v>
      </c>
      <c r="KO38" s="10">
        <v>1750</v>
      </c>
      <c r="KP38" s="10"/>
      <c r="KQ38" s="10">
        <v>10000</v>
      </c>
      <c r="KR38" s="10">
        <v>7000</v>
      </c>
      <c r="KS38" s="10"/>
      <c r="KT38" s="10">
        <v>200</v>
      </c>
      <c r="KU38" s="10">
        <v>4000</v>
      </c>
      <c r="KV38" s="10"/>
      <c r="KW38" s="10"/>
      <c r="KX38" s="10">
        <v>7000</v>
      </c>
      <c r="KY38" s="10"/>
      <c r="KZ38" s="10"/>
      <c r="LA38" s="10"/>
      <c r="LB38" s="10">
        <v>500</v>
      </c>
      <c r="LC38" s="10">
        <v>8680</v>
      </c>
      <c r="LD38" s="10"/>
      <c r="LE38" s="10">
        <v>4000</v>
      </c>
      <c r="LF38" s="10">
        <v>5000</v>
      </c>
      <c r="LG38" s="10">
        <v>1000</v>
      </c>
      <c r="LH38" s="10">
        <v>300</v>
      </c>
      <c r="LI38" s="10">
        <v>500</v>
      </c>
      <c r="LJ38" s="10">
        <v>200</v>
      </c>
      <c r="LK38" s="10">
        <v>500</v>
      </c>
      <c r="LL38" s="10">
        <v>5000</v>
      </c>
      <c r="LM38" s="10">
        <v>1300</v>
      </c>
      <c r="LN38" s="10">
        <v>12000</v>
      </c>
      <c r="LO38" s="10">
        <v>2200</v>
      </c>
      <c r="LP38" s="10">
        <v>100</v>
      </c>
      <c r="LQ38" s="10">
        <v>6000</v>
      </c>
      <c r="LR38" s="10">
        <v>1000</v>
      </c>
      <c r="LS38" s="10"/>
      <c r="LT38" s="10">
        <v>7000</v>
      </c>
      <c r="LU38" s="10">
        <v>200</v>
      </c>
      <c r="LV38" s="10">
        <v>4000</v>
      </c>
      <c r="LW38" s="10"/>
      <c r="LX38" s="10">
        <v>4500</v>
      </c>
      <c r="LY38" s="10">
        <v>1000</v>
      </c>
      <c r="LZ38" s="10">
        <v>1000</v>
      </c>
      <c r="MA38" s="10">
        <v>25000</v>
      </c>
      <c r="MB38" s="10">
        <v>500</v>
      </c>
      <c r="MC38" s="10"/>
      <c r="MD38" s="10"/>
      <c r="ME38" s="10">
        <v>100</v>
      </c>
      <c r="MF38" s="10"/>
      <c r="MG38" s="10"/>
      <c r="MH38" s="10">
        <f t="shared" si="6"/>
        <v>368270</v>
      </c>
    </row>
    <row r="39" spans="1:360" s="21" customFormat="1" ht="24.95" customHeight="1" x14ac:dyDescent="0.25">
      <c r="A39" s="24">
        <v>19.2</v>
      </c>
      <c r="B39" s="20" t="s">
        <v>362</v>
      </c>
      <c r="C39" s="14">
        <f>(C38/12)*9</f>
        <v>11250</v>
      </c>
      <c r="D39" s="14">
        <f t="shared" ref="D39:BO39" si="109">(D38/12)*9</f>
        <v>0</v>
      </c>
      <c r="E39" s="14">
        <f t="shared" si="109"/>
        <v>0</v>
      </c>
      <c r="F39" s="14">
        <f t="shared" si="109"/>
        <v>0</v>
      </c>
      <c r="G39" s="14">
        <f t="shared" si="109"/>
        <v>0</v>
      </c>
      <c r="H39" s="14">
        <f t="shared" si="109"/>
        <v>0</v>
      </c>
      <c r="I39" s="14">
        <f t="shared" si="109"/>
        <v>2250</v>
      </c>
      <c r="J39" s="14">
        <f t="shared" si="109"/>
        <v>0</v>
      </c>
      <c r="K39" s="14">
        <f t="shared" si="109"/>
        <v>0</v>
      </c>
      <c r="L39" s="14">
        <f t="shared" si="109"/>
        <v>0</v>
      </c>
      <c r="M39" s="14">
        <f t="shared" si="109"/>
        <v>0</v>
      </c>
      <c r="N39" s="14">
        <f t="shared" si="109"/>
        <v>0</v>
      </c>
      <c r="O39" s="14">
        <v>113</v>
      </c>
      <c r="P39" s="14">
        <v>38</v>
      </c>
      <c r="Q39" s="14">
        <v>112</v>
      </c>
      <c r="R39" s="14">
        <f t="shared" si="109"/>
        <v>0</v>
      </c>
      <c r="S39" s="14">
        <f t="shared" si="109"/>
        <v>225</v>
      </c>
      <c r="T39" s="14">
        <f t="shared" si="109"/>
        <v>0</v>
      </c>
      <c r="U39" s="14">
        <f t="shared" si="109"/>
        <v>0</v>
      </c>
      <c r="V39" s="14">
        <f t="shared" si="109"/>
        <v>0</v>
      </c>
      <c r="W39" s="14">
        <f t="shared" si="109"/>
        <v>750</v>
      </c>
      <c r="X39" s="14">
        <v>38</v>
      </c>
      <c r="Y39" s="14">
        <f t="shared" si="109"/>
        <v>0</v>
      </c>
      <c r="Z39" s="14">
        <f t="shared" si="109"/>
        <v>0</v>
      </c>
      <c r="AA39" s="14">
        <f t="shared" si="109"/>
        <v>0</v>
      </c>
      <c r="AB39" s="14">
        <f t="shared" si="109"/>
        <v>0</v>
      </c>
      <c r="AC39" s="14">
        <f t="shared" si="109"/>
        <v>0</v>
      </c>
      <c r="AD39" s="14">
        <f t="shared" si="109"/>
        <v>15000</v>
      </c>
      <c r="AE39" s="14">
        <f t="shared" si="109"/>
        <v>0</v>
      </c>
      <c r="AF39" s="14">
        <f t="shared" si="109"/>
        <v>0</v>
      </c>
      <c r="AG39" s="14">
        <f t="shared" si="109"/>
        <v>2250</v>
      </c>
      <c r="AH39" s="14">
        <f t="shared" si="109"/>
        <v>0</v>
      </c>
      <c r="AI39" s="14">
        <f t="shared" si="109"/>
        <v>0</v>
      </c>
      <c r="AJ39" s="14">
        <f t="shared" si="109"/>
        <v>1500</v>
      </c>
      <c r="AK39" s="14">
        <f t="shared" si="109"/>
        <v>750</v>
      </c>
      <c r="AL39" s="14">
        <f t="shared" si="109"/>
        <v>0</v>
      </c>
      <c r="AM39" s="14">
        <f t="shared" si="109"/>
        <v>450</v>
      </c>
      <c r="AN39" s="14">
        <f t="shared" si="109"/>
        <v>0</v>
      </c>
      <c r="AO39" s="14">
        <f t="shared" si="109"/>
        <v>375</v>
      </c>
      <c r="AP39" s="14">
        <f t="shared" si="109"/>
        <v>0</v>
      </c>
      <c r="AQ39" s="14">
        <f t="shared" si="109"/>
        <v>2250</v>
      </c>
      <c r="AR39" s="14">
        <f t="shared" si="109"/>
        <v>0</v>
      </c>
      <c r="AS39" s="14">
        <f t="shared" si="109"/>
        <v>3000</v>
      </c>
      <c r="AT39" s="14">
        <f t="shared" si="109"/>
        <v>0</v>
      </c>
      <c r="AU39" s="14">
        <f t="shared" si="109"/>
        <v>0</v>
      </c>
      <c r="AV39" s="14">
        <f t="shared" si="109"/>
        <v>0</v>
      </c>
      <c r="AW39" s="14">
        <f t="shared" si="109"/>
        <v>1125</v>
      </c>
      <c r="AX39" s="14">
        <f t="shared" si="109"/>
        <v>75</v>
      </c>
      <c r="AY39" s="14">
        <f t="shared" si="109"/>
        <v>0</v>
      </c>
      <c r="AZ39" s="14">
        <f t="shared" si="109"/>
        <v>0</v>
      </c>
      <c r="BA39" s="14">
        <f t="shared" si="109"/>
        <v>0</v>
      </c>
      <c r="BB39" s="14">
        <v>38</v>
      </c>
      <c r="BC39" s="14">
        <f t="shared" si="109"/>
        <v>0</v>
      </c>
      <c r="BD39" s="14">
        <f t="shared" si="109"/>
        <v>0</v>
      </c>
      <c r="BE39" s="14">
        <f t="shared" si="109"/>
        <v>375</v>
      </c>
      <c r="BF39" s="14">
        <f t="shared" si="109"/>
        <v>375</v>
      </c>
      <c r="BG39" s="14">
        <f t="shared" si="109"/>
        <v>0</v>
      </c>
      <c r="BH39" s="14">
        <f t="shared" si="109"/>
        <v>150</v>
      </c>
      <c r="BI39" s="14">
        <f t="shared" si="109"/>
        <v>375</v>
      </c>
      <c r="BJ39" s="14">
        <f t="shared" si="109"/>
        <v>0</v>
      </c>
      <c r="BK39" s="14">
        <f t="shared" si="109"/>
        <v>0</v>
      </c>
      <c r="BL39" s="14">
        <f t="shared" si="109"/>
        <v>7500</v>
      </c>
      <c r="BM39" s="14">
        <f t="shared" si="109"/>
        <v>0</v>
      </c>
      <c r="BN39" s="14">
        <f t="shared" si="109"/>
        <v>0</v>
      </c>
      <c r="BO39" s="14">
        <f t="shared" si="109"/>
        <v>0</v>
      </c>
      <c r="BP39" s="14">
        <f t="shared" ref="BP39:EA39" si="110">(BP38/12)*9</f>
        <v>2250</v>
      </c>
      <c r="BQ39" s="14">
        <f t="shared" si="110"/>
        <v>0</v>
      </c>
      <c r="BR39" s="14">
        <f t="shared" si="110"/>
        <v>0</v>
      </c>
      <c r="BS39" s="14">
        <f t="shared" si="110"/>
        <v>0</v>
      </c>
      <c r="BT39" s="14">
        <f t="shared" si="110"/>
        <v>375</v>
      </c>
      <c r="BU39" s="14">
        <f t="shared" si="110"/>
        <v>0</v>
      </c>
      <c r="BV39" s="14">
        <f t="shared" si="110"/>
        <v>1125</v>
      </c>
      <c r="BW39" s="14">
        <f t="shared" si="110"/>
        <v>0</v>
      </c>
      <c r="BX39" s="14">
        <f t="shared" si="110"/>
        <v>75</v>
      </c>
      <c r="BY39" s="14">
        <f t="shared" si="110"/>
        <v>0</v>
      </c>
      <c r="BZ39" s="14">
        <f t="shared" si="110"/>
        <v>0</v>
      </c>
      <c r="CA39" s="14">
        <f t="shared" si="110"/>
        <v>0</v>
      </c>
      <c r="CB39" s="14">
        <f t="shared" si="110"/>
        <v>0</v>
      </c>
      <c r="CC39" s="14">
        <v>37</v>
      </c>
      <c r="CD39" s="14">
        <f t="shared" si="110"/>
        <v>750</v>
      </c>
      <c r="CE39" s="14">
        <f t="shared" si="110"/>
        <v>375</v>
      </c>
      <c r="CF39" s="14">
        <f t="shared" si="110"/>
        <v>0</v>
      </c>
      <c r="CG39" s="14">
        <f t="shared" si="110"/>
        <v>0</v>
      </c>
      <c r="CH39" s="14">
        <f t="shared" si="110"/>
        <v>375</v>
      </c>
      <c r="CI39" s="14">
        <f t="shared" si="110"/>
        <v>0</v>
      </c>
      <c r="CJ39" s="14">
        <f t="shared" si="110"/>
        <v>0</v>
      </c>
      <c r="CK39" s="14">
        <f t="shared" si="110"/>
        <v>75</v>
      </c>
      <c r="CL39" s="14">
        <f t="shared" si="110"/>
        <v>0</v>
      </c>
      <c r="CM39" s="14">
        <f t="shared" si="110"/>
        <v>0</v>
      </c>
      <c r="CN39" s="14">
        <f t="shared" si="110"/>
        <v>0</v>
      </c>
      <c r="CO39" s="14">
        <f t="shared" si="110"/>
        <v>0</v>
      </c>
      <c r="CP39" s="14">
        <f t="shared" si="110"/>
        <v>375</v>
      </c>
      <c r="CQ39" s="14">
        <f t="shared" si="110"/>
        <v>0</v>
      </c>
      <c r="CR39" s="14">
        <f t="shared" si="110"/>
        <v>0</v>
      </c>
      <c r="CS39" s="14">
        <f t="shared" si="110"/>
        <v>0</v>
      </c>
      <c r="CT39" s="14">
        <f t="shared" si="110"/>
        <v>1500</v>
      </c>
      <c r="CU39" s="14">
        <f t="shared" si="110"/>
        <v>225</v>
      </c>
      <c r="CV39" s="14">
        <f t="shared" si="110"/>
        <v>750</v>
      </c>
      <c r="CW39" s="14">
        <f t="shared" si="110"/>
        <v>750</v>
      </c>
      <c r="CX39" s="14">
        <f t="shared" si="110"/>
        <v>0</v>
      </c>
      <c r="CY39" s="14">
        <f t="shared" si="110"/>
        <v>0</v>
      </c>
      <c r="CZ39" s="14">
        <f t="shared" si="110"/>
        <v>225</v>
      </c>
      <c r="DA39" s="14">
        <f t="shared" si="110"/>
        <v>0</v>
      </c>
      <c r="DB39" s="14">
        <f t="shared" si="110"/>
        <v>75</v>
      </c>
      <c r="DC39" s="14">
        <f t="shared" si="110"/>
        <v>0</v>
      </c>
      <c r="DD39" s="14">
        <f t="shared" si="110"/>
        <v>0</v>
      </c>
      <c r="DE39" s="14">
        <f t="shared" si="110"/>
        <v>0</v>
      </c>
      <c r="DF39" s="14">
        <f t="shared" si="110"/>
        <v>375</v>
      </c>
      <c r="DG39" s="14">
        <v>38</v>
      </c>
      <c r="DH39" s="14">
        <f t="shared" si="110"/>
        <v>0</v>
      </c>
      <c r="DI39" s="14">
        <f t="shared" si="110"/>
        <v>375</v>
      </c>
      <c r="DJ39" s="14">
        <f t="shared" si="110"/>
        <v>0</v>
      </c>
      <c r="DK39" s="14">
        <f t="shared" si="110"/>
        <v>0</v>
      </c>
      <c r="DL39" s="14">
        <f t="shared" si="110"/>
        <v>225</v>
      </c>
      <c r="DM39" s="14">
        <f t="shared" si="110"/>
        <v>0</v>
      </c>
      <c r="DN39" s="14">
        <f t="shared" si="110"/>
        <v>0</v>
      </c>
      <c r="DO39" s="14">
        <f t="shared" si="110"/>
        <v>0</v>
      </c>
      <c r="DP39" s="14">
        <f t="shared" si="110"/>
        <v>375</v>
      </c>
      <c r="DQ39" s="14">
        <f t="shared" si="110"/>
        <v>3750</v>
      </c>
      <c r="DR39" s="14">
        <f t="shared" si="110"/>
        <v>0</v>
      </c>
      <c r="DS39" s="14">
        <f t="shared" si="110"/>
        <v>750</v>
      </c>
      <c r="DT39" s="14">
        <f t="shared" si="110"/>
        <v>0</v>
      </c>
      <c r="DU39" s="14">
        <f t="shared" si="110"/>
        <v>0</v>
      </c>
      <c r="DV39" s="14">
        <f t="shared" si="110"/>
        <v>75</v>
      </c>
      <c r="DW39" s="14">
        <f t="shared" si="110"/>
        <v>0</v>
      </c>
      <c r="DX39" s="14">
        <f t="shared" si="110"/>
        <v>375</v>
      </c>
      <c r="DY39" s="14">
        <f t="shared" si="110"/>
        <v>0</v>
      </c>
      <c r="DZ39" s="14">
        <f t="shared" si="110"/>
        <v>0</v>
      </c>
      <c r="EA39" s="14">
        <f t="shared" si="110"/>
        <v>0</v>
      </c>
      <c r="EB39" s="14">
        <f t="shared" ref="EB39:GM39" si="111">(EB38/12)*9</f>
        <v>0</v>
      </c>
      <c r="EC39" s="14">
        <f t="shared" si="111"/>
        <v>0</v>
      </c>
      <c r="ED39" s="14">
        <f t="shared" si="111"/>
        <v>0</v>
      </c>
      <c r="EE39" s="14">
        <f t="shared" si="111"/>
        <v>75</v>
      </c>
      <c r="EF39" s="14">
        <f t="shared" si="111"/>
        <v>0</v>
      </c>
      <c r="EG39" s="14">
        <f t="shared" si="111"/>
        <v>150</v>
      </c>
      <c r="EH39" s="14">
        <f t="shared" si="111"/>
        <v>0</v>
      </c>
      <c r="EI39" s="14">
        <f t="shared" si="111"/>
        <v>0</v>
      </c>
      <c r="EJ39" s="14">
        <f t="shared" si="111"/>
        <v>0</v>
      </c>
      <c r="EK39" s="14">
        <f t="shared" si="111"/>
        <v>1500</v>
      </c>
      <c r="EL39" s="14">
        <f t="shared" si="111"/>
        <v>75</v>
      </c>
      <c r="EM39" s="14">
        <f t="shared" si="111"/>
        <v>225</v>
      </c>
      <c r="EN39" s="14">
        <f t="shared" si="111"/>
        <v>0</v>
      </c>
      <c r="EO39" s="14">
        <v>37</v>
      </c>
      <c r="EP39" s="14">
        <f t="shared" si="111"/>
        <v>0</v>
      </c>
      <c r="EQ39" s="14">
        <f t="shared" si="111"/>
        <v>0</v>
      </c>
      <c r="ER39" s="14">
        <v>37</v>
      </c>
      <c r="ES39" s="14">
        <f t="shared" si="111"/>
        <v>0</v>
      </c>
      <c r="ET39" s="14">
        <f t="shared" si="111"/>
        <v>0</v>
      </c>
      <c r="EU39" s="14">
        <f t="shared" si="111"/>
        <v>375</v>
      </c>
      <c r="EV39" s="14">
        <f t="shared" si="111"/>
        <v>750</v>
      </c>
      <c r="EW39" s="14">
        <f t="shared" si="111"/>
        <v>75</v>
      </c>
      <c r="EX39" s="14">
        <f t="shared" si="111"/>
        <v>0</v>
      </c>
      <c r="EY39" s="14">
        <f t="shared" si="111"/>
        <v>0</v>
      </c>
      <c r="EZ39" s="14">
        <f t="shared" si="111"/>
        <v>375</v>
      </c>
      <c r="FA39" s="14">
        <f t="shared" si="111"/>
        <v>75</v>
      </c>
      <c r="FB39" s="14">
        <f t="shared" si="111"/>
        <v>0</v>
      </c>
      <c r="FC39" s="14">
        <f t="shared" si="111"/>
        <v>0</v>
      </c>
      <c r="FD39" s="14">
        <f t="shared" si="111"/>
        <v>0</v>
      </c>
      <c r="FE39" s="14">
        <f t="shared" si="111"/>
        <v>3750</v>
      </c>
      <c r="FF39" s="14">
        <f t="shared" si="111"/>
        <v>375</v>
      </c>
      <c r="FG39" s="14">
        <f t="shared" si="111"/>
        <v>0</v>
      </c>
      <c r="FH39" s="14">
        <f t="shared" si="111"/>
        <v>0</v>
      </c>
      <c r="FI39" s="14">
        <f t="shared" si="111"/>
        <v>0</v>
      </c>
      <c r="FJ39" s="14">
        <f t="shared" si="111"/>
        <v>0</v>
      </c>
      <c r="FK39" s="14">
        <f t="shared" si="111"/>
        <v>0</v>
      </c>
      <c r="FL39" s="14">
        <f t="shared" si="111"/>
        <v>0</v>
      </c>
      <c r="FM39" s="14">
        <f t="shared" si="111"/>
        <v>0</v>
      </c>
      <c r="FN39" s="14">
        <f t="shared" si="111"/>
        <v>0</v>
      </c>
      <c r="FO39" s="14">
        <f t="shared" si="111"/>
        <v>5250</v>
      </c>
      <c r="FP39" s="14">
        <f t="shared" si="111"/>
        <v>75</v>
      </c>
      <c r="FQ39" s="14">
        <f t="shared" si="111"/>
        <v>3750</v>
      </c>
      <c r="FR39" s="14">
        <v>113</v>
      </c>
      <c r="FS39" s="14">
        <f t="shared" si="111"/>
        <v>0</v>
      </c>
      <c r="FT39" s="14">
        <f t="shared" si="111"/>
        <v>1500</v>
      </c>
      <c r="FU39" s="14">
        <f t="shared" si="111"/>
        <v>0</v>
      </c>
      <c r="FV39" s="14">
        <f t="shared" si="111"/>
        <v>1875</v>
      </c>
      <c r="FW39" s="14">
        <f t="shared" si="111"/>
        <v>0</v>
      </c>
      <c r="FX39" s="14">
        <f t="shared" si="111"/>
        <v>375</v>
      </c>
      <c r="FY39" s="14">
        <f t="shared" si="111"/>
        <v>225</v>
      </c>
      <c r="FZ39" s="14">
        <f t="shared" si="111"/>
        <v>0</v>
      </c>
      <c r="GA39" s="14">
        <v>37</v>
      </c>
      <c r="GB39" s="14">
        <f t="shared" si="111"/>
        <v>0</v>
      </c>
      <c r="GC39" s="14">
        <f t="shared" si="111"/>
        <v>225</v>
      </c>
      <c r="GD39" s="14">
        <f t="shared" si="111"/>
        <v>0</v>
      </c>
      <c r="GE39" s="14">
        <f t="shared" si="111"/>
        <v>0</v>
      </c>
      <c r="GF39" s="14">
        <f t="shared" si="111"/>
        <v>0</v>
      </c>
      <c r="GG39" s="14">
        <f t="shared" si="111"/>
        <v>300</v>
      </c>
      <c r="GH39" s="14">
        <f t="shared" si="111"/>
        <v>0</v>
      </c>
      <c r="GI39" s="14">
        <f t="shared" si="111"/>
        <v>75</v>
      </c>
      <c r="GJ39" s="14">
        <f t="shared" si="111"/>
        <v>0</v>
      </c>
      <c r="GK39" s="14">
        <f t="shared" si="111"/>
        <v>750</v>
      </c>
      <c r="GL39" s="14">
        <f t="shared" si="111"/>
        <v>75</v>
      </c>
      <c r="GM39" s="14">
        <f t="shared" si="111"/>
        <v>0</v>
      </c>
      <c r="GN39" s="14">
        <f t="shared" ref="GN39:IY39" si="112">(GN38/12)*9</f>
        <v>0</v>
      </c>
      <c r="GO39" s="14">
        <f t="shared" si="112"/>
        <v>0</v>
      </c>
      <c r="GP39" s="14">
        <f t="shared" si="112"/>
        <v>75</v>
      </c>
      <c r="GQ39" s="14">
        <v>22</v>
      </c>
      <c r="GR39" s="14">
        <f t="shared" si="112"/>
        <v>0</v>
      </c>
      <c r="GS39" s="14">
        <v>8</v>
      </c>
      <c r="GT39" s="14">
        <v>97</v>
      </c>
      <c r="GU39" s="14">
        <f t="shared" si="112"/>
        <v>0</v>
      </c>
      <c r="GV39" s="14">
        <f t="shared" si="112"/>
        <v>3000</v>
      </c>
      <c r="GW39" s="14">
        <f t="shared" si="112"/>
        <v>0</v>
      </c>
      <c r="GX39" s="14">
        <f t="shared" si="112"/>
        <v>750</v>
      </c>
      <c r="GY39" s="14">
        <f t="shared" si="112"/>
        <v>375</v>
      </c>
      <c r="GZ39" s="14">
        <f t="shared" si="112"/>
        <v>0</v>
      </c>
      <c r="HA39" s="14">
        <f t="shared" si="112"/>
        <v>375</v>
      </c>
      <c r="HB39" s="14">
        <f t="shared" si="112"/>
        <v>150</v>
      </c>
      <c r="HC39" s="14">
        <f t="shared" si="112"/>
        <v>75</v>
      </c>
      <c r="HD39" s="14">
        <f t="shared" si="112"/>
        <v>375</v>
      </c>
      <c r="HE39" s="14">
        <f t="shared" si="112"/>
        <v>7500</v>
      </c>
      <c r="HF39" s="14">
        <f t="shared" si="112"/>
        <v>750</v>
      </c>
      <c r="HG39" s="14">
        <f t="shared" si="112"/>
        <v>375</v>
      </c>
      <c r="HH39" s="14">
        <f t="shared" si="112"/>
        <v>225</v>
      </c>
      <c r="HI39" s="14">
        <f t="shared" si="112"/>
        <v>0</v>
      </c>
      <c r="HJ39" s="14">
        <f t="shared" si="112"/>
        <v>750</v>
      </c>
      <c r="HK39" s="14">
        <f t="shared" si="112"/>
        <v>75</v>
      </c>
      <c r="HL39" s="14">
        <f t="shared" si="112"/>
        <v>0</v>
      </c>
      <c r="HM39" s="14">
        <f t="shared" si="112"/>
        <v>150</v>
      </c>
      <c r="HN39" s="14">
        <v>113</v>
      </c>
      <c r="HO39" s="14">
        <f t="shared" si="112"/>
        <v>0</v>
      </c>
      <c r="HP39" s="14">
        <f t="shared" si="112"/>
        <v>0</v>
      </c>
      <c r="HQ39" s="14">
        <f t="shared" si="112"/>
        <v>0</v>
      </c>
      <c r="HR39" s="14">
        <f t="shared" si="112"/>
        <v>0</v>
      </c>
      <c r="HS39" s="14">
        <f t="shared" si="112"/>
        <v>0</v>
      </c>
      <c r="HT39" s="14">
        <f t="shared" si="112"/>
        <v>375</v>
      </c>
      <c r="HU39" s="14">
        <f t="shared" si="112"/>
        <v>75</v>
      </c>
      <c r="HV39" s="14">
        <f t="shared" si="112"/>
        <v>0</v>
      </c>
      <c r="HW39" s="14">
        <f t="shared" si="112"/>
        <v>0</v>
      </c>
      <c r="HX39" s="14">
        <f t="shared" si="112"/>
        <v>0</v>
      </c>
      <c r="HY39" s="14">
        <f t="shared" si="112"/>
        <v>1125</v>
      </c>
      <c r="HZ39" s="14">
        <f t="shared" si="112"/>
        <v>0</v>
      </c>
      <c r="IA39" s="14">
        <f t="shared" si="112"/>
        <v>0</v>
      </c>
      <c r="IB39" s="14">
        <f t="shared" si="112"/>
        <v>0</v>
      </c>
      <c r="IC39" s="14">
        <f t="shared" si="112"/>
        <v>225</v>
      </c>
      <c r="ID39" s="14">
        <f t="shared" si="112"/>
        <v>150</v>
      </c>
      <c r="IE39" s="14">
        <f t="shared" si="112"/>
        <v>450</v>
      </c>
      <c r="IF39" s="14">
        <f t="shared" si="112"/>
        <v>0</v>
      </c>
      <c r="IG39" s="14">
        <f t="shared" si="112"/>
        <v>0</v>
      </c>
      <c r="IH39" s="14">
        <f t="shared" si="112"/>
        <v>0</v>
      </c>
      <c r="II39" s="14">
        <f t="shared" si="112"/>
        <v>0</v>
      </c>
      <c r="IJ39" s="14">
        <f t="shared" si="112"/>
        <v>150</v>
      </c>
      <c r="IK39" s="14">
        <v>37</v>
      </c>
      <c r="IL39" s="14">
        <f t="shared" si="112"/>
        <v>0</v>
      </c>
      <c r="IM39" s="14">
        <f t="shared" si="112"/>
        <v>225</v>
      </c>
      <c r="IN39" s="14">
        <f t="shared" si="112"/>
        <v>0</v>
      </c>
      <c r="IO39" s="14">
        <f t="shared" si="112"/>
        <v>0</v>
      </c>
      <c r="IP39" s="14">
        <f t="shared" si="112"/>
        <v>0</v>
      </c>
      <c r="IQ39" s="14">
        <f t="shared" si="112"/>
        <v>0</v>
      </c>
      <c r="IR39" s="14">
        <f t="shared" si="112"/>
        <v>0</v>
      </c>
      <c r="IS39" s="14">
        <f t="shared" si="112"/>
        <v>600</v>
      </c>
      <c r="IT39" s="14">
        <f t="shared" si="112"/>
        <v>0</v>
      </c>
      <c r="IU39" s="14">
        <f t="shared" si="112"/>
        <v>11250</v>
      </c>
      <c r="IV39" s="14">
        <f t="shared" si="112"/>
        <v>1125</v>
      </c>
      <c r="IW39" s="14">
        <f t="shared" si="112"/>
        <v>75</v>
      </c>
      <c r="IX39" s="14">
        <f t="shared" si="112"/>
        <v>0</v>
      </c>
      <c r="IY39" s="14">
        <f t="shared" si="112"/>
        <v>0</v>
      </c>
      <c r="IZ39" s="14">
        <f t="shared" ref="IZ39:LK39" si="113">(IZ38/12)*9</f>
        <v>0</v>
      </c>
      <c r="JA39" s="14">
        <f t="shared" si="113"/>
        <v>0</v>
      </c>
      <c r="JB39" s="14">
        <f t="shared" si="113"/>
        <v>225</v>
      </c>
      <c r="JC39" s="14">
        <f t="shared" si="113"/>
        <v>0</v>
      </c>
      <c r="JD39" s="14">
        <f t="shared" si="113"/>
        <v>300</v>
      </c>
      <c r="JE39" s="14">
        <f t="shared" si="113"/>
        <v>3750</v>
      </c>
      <c r="JF39" s="14">
        <f t="shared" si="113"/>
        <v>0</v>
      </c>
      <c r="JG39" s="14">
        <f t="shared" si="113"/>
        <v>0</v>
      </c>
      <c r="JH39" s="14">
        <f t="shared" si="113"/>
        <v>0</v>
      </c>
      <c r="JI39" s="14">
        <f t="shared" si="113"/>
        <v>0</v>
      </c>
      <c r="JJ39" s="14">
        <f t="shared" si="113"/>
        <v>0</v>
      </c>
      <c r="JK39" s="14">
        <f t="shared" si="113"/>
        <v>0</v>
      </c>
      <c r="JL39" s="14">
        <f t="shared" si="113"/>
        <v>1500</v>
      </c>
      <c r="JM39" s="14">
        <f t="shared" si="113"/>
        <v>0</v>
      </c>
      <c r="JN39" s="14">
        <f t="shared" si="113"/>
        <v>0</v>
      </c>
      <c r="JO39" s="14">
        <f t="shared" si="113"/>
        <v>0</v>
      </c>
      <c r="JP39" s="14">
        <f t="shared" si="113"/>
        <v>0</v>
      </c>
      <c r="JQ39" s="14">
        <f t="shared" si="113"/>
        <v>0</v>
      </c>
      <c r="JR39" s="14">
        <f t="shared" si="113"/>
        <v>0</v>
      </c>
      <c r="JS39" s="14">
        <f t="shared" si="113"/>
        <v>7500</v>
      </c>
      <c r="JT39" s="14">
        <f t="shared" si="113"/>
        <v>11250</v>
      </c>
      <c r="JU39" s="14">
        <f t="shared" si="113"/>
        <v>3000</v>
      </c>
      <c r="JV39" s="14">
        <f t="shared" si="113"/>
        <v>375</v>
      </c>
      <c r="JW39" s="14">
        <f t="shared" si="113"/>
        <v>10590</v>
      </c>
      <c r="JX39" s="14">
        <f t="shared" si="113"/>
        <v>900</v>
      </c>
      <c r="JY39" s="14">
        <f t="shared" si="113"/>
        <v>0</v>
      </c>
      <c r="JZ39" s="14">
        <f t="shared" si="113"/>
        <v>750</v>
      </c>
      <c r="KA39" s="14">
        <f t="shared" si="113"/>
        <v>0</v>
      </c>
      <c r="KB39" s="14">
        <f t="shared" si="113"/>
        <v>0</v>
      </c>
      <c r="KC39" s="14">
        <f t="shared" si="113"/>
        <v>150</v>
      </c>
      <c r="KD39" s="14">
        <f t="shared" si="113"/>
        <v>7500</v>
      </c>
      <c r="KE39" s="14">
        <f t="shared" si="113"/>
        <v>11250</v>
      </c>
      <c r="KF39" s="14">
        <f t="shared" si="113"/>
        <v>375</v>
      </c>
      <c r="KG39" s="14">
        <f t="shared" si="113"/>
        <v>0</v>
      </c>
      <c r="KH39" s="14">
        <f t="shared" si="113"/>
        <v>1125</v>
      </c>
      <c r="KI39" s="14">
        <f t="shared" si="113"/>
        <v>0</v>
      </c>
      <c r="KJ39" s="14">
        <f t="shared" si="113"/>
        <v>2250</v>
      </c>
      <c r="KK39" s="14">
        <f t="shared" si="113"/>
        <v>1500</v>
      </c>
      <c r="KL39" s="14">
        <f t="shared" si="113"/>
        <v>750</v>
      </c>
      <c r="KM39" s="14">
        <f t="shared" si="113"/>
        <v>0</v>
      </c>
      <c r="KN39" s="14">
        <f t="shared" si="113"/>
        <v>375</v>
      </c>
      <c r="KO39" s="14">
        <v>1313</v>
      </c>
      <c r="KP39" s="14">
        <f t="shared" si="113"/>
        <v>0</v>
      </c>
      <c r="KQ39" s="14">
        <f t="shared" si="113"/>
        <v>7500</v>
      </c>
      <c r="KR39" s="14">
        <f t="shared" si="113"/>
        <v>5250</v>
      </c>
      <c r="KS39" s="14">
        <f t="shared" si="113"/>
        <v>0</v>
      </c>
      <c r="KT39" s="14">
        <f t="shared" si="113"/>
        <v>150</v>
      </c>
      <c r="KU39" s="14">
        <f t="shared" si="113"/>
        <v>3000</v>
      </c>
      <c r="KV39" s="14">
        <f t="shared" si="113"/>
        <v>0</v>
      </c>
      <c r="KW39" s="14">
        <f t="shared" si="113"/>
        <v>0</v>
      </c>
      <c r="KX39" s="14">
        <f t="shared" si="113"/>
        <v>5250</v>
      </c>
      <c r="KY39" s="14">
        <f t="shared" si="113"/>
        <v>0</v>
      </c>
      <c r="KZ39" s="14">
        <f t="shared" si="113"/>
        <v>0</v>
      </c>
      <c r="LA39" s="14">
        <f t="shared" si="113"/>
        <v>0</v>
      </c>
      <c r="LB39" s="14">
        <f t="shared" si="113"/>
        <v>375</v>
      </c>
      <c r="LC39" s="14">
        <f t="shared" si="113"/>
        <v>6510</v>
      </c>
      <c r="LD39" s="14">
        <f t="shared" si="113"/>
        <v>0</v>
      </c>
      <c r="LE39" s="14">
        <f t="shared" si="113"/>
        <v>3000</v>
      </c>
      <c r="LF39" s="14">
        <f t="shared" si="113"/>
        <v>3750</v>
      </c>
      <c r="LG39" s="14">
        <f t="shared" si="113"/>
        <v>750</v>
      </c>
      <c r="LH39" s="14">
        <f t="shared" si="113"/>
        <v>225</v>
      </c>
      <c r="LI39" s="14">
        <f t="shared" si="113"/>
        <v>375</v>
      </c>
      <c r="LJ39" s="14">
        <f t="shared" si="113"/>
        <v>150</v>
      </c>
      <c r="LK39" s="14">
        <f t="shared" si="113"/>
        <v>375</v>
      </c>
      <c r="LL39" s="14">
        <f t="shared" ref="LL39:MG39" si="114">(LL38/12)*9</f>
        <v>3750</v>
      </c>
      <c r="LM39" s="14">
        <f t="shared" si="114"/>
        <v>975</v>
      </c>
      <c r="LN39" s="14">
        <f t="shared" si="114"/>
        <v>9000</v>
      </c>
      <c r="LO39" s="14">
        <f t="shared" si="114"/>
        <v>1650</v>
      </c>
      <c r="LP39" s="14">
        <f t="shared" si="114"/>
        <v>75</v>
      </c>
      <c r="LQ39" s="14">
        <f t="shared" si="114"/>
        <v>4500</v>
      </c>
      <c r="LR39" s="14">
        <f t="shared" si="114"/>
        <v>750</v>
      </c>
      <c r="LS39" s="14">
        <f t="shared" si="114"/>
        <v>0</v>
      </c>
      <c r="LT39" s="14">
        <f t="shared" si="114"/>
        <v>5250</v>
      </c>
      <c r="LU39" s="14">
        <f t="shared" si="114"/>
        <v>150</v>
      </c>
      <c r="LV39" s="14">
        <f t="shared" si="114"/>
        <v>3000</v>
      </c>
      <c r="LW39" s="14">
        <f t="shared" si="114"/>
        <v>0</v>
      </c>
      <c r="LX39" s="14">
        <f t="shared" si="114"/>
        <v>3375</v>
      </c>
      <c r="LY39" s="14">
        <f t="shared" si="114"/>
        <v>750</v>
      </c>
      <c r="LZ39" s="14">
        <f t="shared" si="114"/>
        <v>750</v>
      </c>
      <c r="MA39" s="14">
        <f t="shared" si="114"/>
        <v>18750</v>
      </c>
      <c r="MB39" s="14">
        <f t="shared" si="114"/>
        <v>375</v>
      </c>
      <c r="MC39" s="14">
        <f t="shared" si="114"/>
        <v>0</v>
      </c>
      <c r="MD39" s="14">
        <f t="shared" si="114"/>
        <v>0</v>
      </c>
      <c r="ME39" s="14">
        <f t="shared" si="114"/>
        <v>75</v>
      </c>
      <c r="MF39" s="14">
        <f t="shared" si="114"/>
        <v>0</v>
      </c>
      <c r="MG39" s="14">
        <f t="shared" si="114"/>
        <v>0</v>
      </c>
      <c r="MH39" s="14">
        <f t="shared" si="6"/>
        <v>276203</v>
      </c>
      <c r="MJ39" s="21">
        <f>MO39-MH39</f>
        <v>0</v>
      </c>
      <c r="ML39" s="22">
        <v>19</v>
      </c>
      <c r="MM39" s="22" t="s">
        <v>404</v>
      </c>
      <c r="MN39" s="22" t="s">
        <v>362</v>
      </c>
      <c r="MO39" s="22">
        <v>276203</v>
      </c>
      <c r="MP39" s="22">
        <v>8.33</v>
      </c>
      <c r="MQ39" s="22">
        <v>10</v>
      </c>
      <c r="MR39" s="22">
        <v>2300770.9900000002</v>
      </c>
      <c r="MS39" s="22">
        <v>2762030</v>
      </c>
      <c r="MT39" s="22" t="s">
        <v>416</v>
      </c>
      <c r="MU39" s="22" t="s">
        <v>405</v>
      </c>
      <c r="MV39" s="22"/>
    </row>
    <row r="40" spans="1:360" ht="24.95" customHeight="1" x14ac:dyDescent="0.25">
      <c r="A40" s="25">
        <v>19.7</v>
      </c>
      <c r="B40" s="1" t="s">
        <v>363</v>
      </c>
      <c r="C40" s="10"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>
        <v>20</v>
      </c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>
        <v>0</v>
      </c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>
        <v>0</v>
      </c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>
        <v>0</v>
      </c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>
        <v>350</v>
      </c>
      <c r="JT40" s="10">
        <v>5000</v>
      </c>
      <c r="JU40" s="10">
        <v>7000</v>
      </c>
      <c r="JV40" s="10">
        <v>10000</v>
      </c>
      <c r="JW40" s="10">
        <v>109080</v>
      </c>
      <c r="JX40" s="10">
        <v>2500</v>
      </c>
      <c r="JY40" s="10"/>
      <c r="JZ40" s="10">
        <v>20</v>
      </c>
      <c r="KA40" s="10">
        <v>0</v>
      </c>
      <c r="KB40" s="10"/>
      <c r="KC40" s="10"/>
      <c r="KD40" s="10">
        <v>5000</v>
      </c>
      <c r="KE40" s="10"/>
      <c r="KF40" s="10">
        <v>2000</v>
      </c>
      <c r="KG40" s="10">
        <v>21400</v>
      </c>
      <c r="KH40" s="10"/>
      <c r="KI40" s="10">
        <v>15000</v>
      </c>
      <c r="KJ40" s="10">
        <v>200</v>
      </c>
      <c r="KK40" s="10">
        <v>200</v>
      </c>
      <c r="KL40" s="10">
        <v>1000</v>
      </c>
      <c r="KM40" s="10">
        <v>600</v>
      </c>
      <c r="KN40" s="10"/>
      <c r="KO40" s="10"/>
      <c r="KP40" s="10"/>
      <c r="KQ40" s="10"/>
      <c r="KR40" s="10">
        <v>100</v>
      </c>
      <c r="KS40" s="10"/>
      <c r="KT40" s="10"/>
      <c r="KU40" s="10">
        <v>200</v>
      </c>
      <c r="KV40" s="10"/>
      <c r="KW40" s="10">
        <v>300</v>
      </c>
      <c r="KX40" s="10">
        <v>10</v>
      </c>
      <c r="KY40" s="10"/>
      <c r="KZ40" s="10">
        <v>500</v>
      </c>
      <c r="LA40" s="10">
        <v>0</v>
      </c>
      <c r="LB40" s="10">
        <v>100</v>
      </c>
      <c r="LC40" s="10">
        <v>12100</v>
      </c>
      <c r="LD40" s="10"/>
      <c r="LE40" s="10">
        <v>100</v>
      </c>
      <c r="LF40" s="10">
        <v>350</v>
      </c>
      <c r="LG40" s="10">
        <v>100</v>
      </c>
      <c r="LH40" s="10">
        <v>1000</v>
      </c>
      <c r="LI40" s="10">
        <v>4300</v>
      </c>
      <c r="LJ40" s="10">
        <v>50</v>
      </c>
      <c r="LK40" s="10"/>
      <c r="LL40" s="10"/>
      <c r="LM40" s="10">
        <v>150</v>
      </c>
      <c r="LN40" s="10">
        <v>100</v>
      </c>
      <c r="LO40" s="10">
        <v>200</v>
      </c>
      <c r="LP40" s="10">
        <v>50</v>
      </c>
      <c r="LQ40" s="10">
        <v>100</v>
      </c>
      <c r="LR40" s="10"/>
      <c r="LS40" s="10"/>
      <c r="LT40" s="10"/>
      <c r="LU40" s="10"/>
      <c r="LV40" s="10">
        <v>0</v>
      </c>
      <c r="LW40" s="10"/>
      <c r="LX40" s="10">
        <v>200</v>
      </c>
      <c r="LY40" s="10">
        <v>600</v>
      </c>
      <c r="LZ40" s="10">
        <v>100</v>
      </c>
      <c r="MA40" s="10"/>
      <c r="MB40" s="10"/>
      <c r="MC40" s="10"/>
      <c r="MD40" s="10"/>
      <c r="ME40" s="10">
        <v>100</v>
      </c>
      <c r="MF40" s="10"/>
      <c r="MG40" s="10"/>
      <c r="MH40" s="10">
        <f t="shared" si="6"/>
        <v>200180</v>
      </c>
      <c r="MR40" s="18"/>
      <c r="MS40" s="18"/>
    </row>
    <row r="41" spans="1:360" s="7" customFormat="1" ht="24.95" customHeight="1" x14ac:dyDescent="0.25">
      <c r="A41" s="24">
        <v>20.2</v>
      </c>
      <c r="B41" s="6" t="s">
        <v>363</v>
      </c>
      <c r="C41" s="11">
        <f>(C40/12)*9</f>
        <v>0</v>
      </c>
      <c r="D41" s="11">
        <f t="shared" ref="D41:BO41" si="115">(D40/12)*9</f>
        <v>0</v>
      </c>
      <c r="E41" s="11">
        <f t="shared" si="115"/>
        <v>0</v>
      </c>
      <c r="F41" s="11">
        <f t="shared" si="115"/>
        <v>0</v>
      </c>
      <c r="G41" s="11">
        <f t="shared" si="115"/>
        <v>0</v>
      </c>
      <c r="H41" s="11">
        <f t="shared" si="115"/>
        <v>0</v>
      </c>
      <c r="I41" s="11">
        <f t="shared" si="115"/>
        <v>0</v>
      </c>
      <c r="J41" s="11">
        <f t="shared" si="115"/>
        <v>0</v>
      </c>
      <c r="K41" s="11">
        <f t="shared" si="115"/>
        <v>0</v>
      </c>
      <c r="L41" s="11">
        <f t="shared" si="115"/>
        <v>0</v>
      </c>
      <c r="M41" s="11">
        <f t="shared" si="115"/>
        <v>0</v>
      </c>
      <c r="N41" s="11">
        <f t="shared" si="115"/>
        <v>0</v>
      </c>
      <c r="O41" s="11">
        <f t="shared" si="115"/>
        <v>0</v>
      </c>
      <c r="P41" s="11">
        <f t="shared" si="115"/>
        <v>0</v>
      </c>
      <c r="Q41" s="11">
        <f t="shared" si="115"/>
        <v>0</v>
      </c>
      <c r="R41" s="11">
        <f t="shared" si="115"/>
        <v>0</v>
      </c>
      <c r="S41" s="11">
        <f t="shared" si="115"/>
        <v>0</v>
      </c>
      <c r="T41" s="11">
        <f t="shared" si="115"/>
        <v>0</v>
      </c>
      <c r="U41" s="11">
        <f t="shared" si="115"/>
        <v>0</v>
      </c>
      <c r="V41" s="11">
        <f t="shared" si="115"/>
        <v>0</v>
      </c>
      <c r="W41" s="11">
        <f t="shared" si="115"/>
        <v>0</v>
      </c>
      <c r="X41" s="11">
        <f t="shared" si="115"/>
        <v>0</v>
      </c>
      <c r="Y41" s="11">
        <f t="shared" si="115"/>
        <v>0</v>
      </c>
      <c r="Z41" s="11">
        <f t="shared" si="115"/>
        <v>0</v>
      </c>
      <c r="AA41" s="11">
        <f t="shared" si="115"/>
        <v>0</v>
      </c>
      <c r="AB41" s="11">
        <f t="shared" si="115"/>
        <v>0</v>
      </c>
      <c r="AC41" s="11">
        <f t="shared" si="115"/>
        <v>0</v>
      </c>
      <c r="AD41" s="11">
        <f t="shared" si="115"/>
        <v>0</v>
      </c>
      <c r="AE41" s="11">
        <f t="shared" si="115"/>
        <v>0</v>
      </c>
      <c r="AF41" s="11">
        <f t="shared" si="115"/>
        <v>0</v>
      </c>
      <c r="AG41" s="11">
        <f t="shared" si="115"/>
        <v>0</v>
      </c>
      <c r="AH41" s="11">
        <f t="shared" si="115"/>
        <v>0</v>
      </c>
      <c r="AI41" s="11">
        <f t="shared" si="115"/>
        <v>0</v>
      </c>
      <c r="AJ41" s="11">
        <f t="shared" si="115"/>
        <v>0</v>
      </c>
      <c r="AK41" s="11">
        <f t="shared" si="115"/>
        <v>0</v>
      </c>
      <c r="AL41" s="11">
        <f t="shared" si="115"/>
        <v>0</v>
      </c>
      <c r="AM41" s="11">
        <f t="shared" si="115"/>
        <v>0</v>
      </c>
      <c r="AN41" s="11">
        <f t="shared" si="115"/>
        <v>0</v>
      </c>
      <c r="AO41" s="11">
        <f t="shared" si="115"/>
        <v>0</v>
      </c>
      <c r="AP41" s="11">
        <f t="shared" si="115"/>
        <v>0</v>
      </c>
      <c r="AQ41" s="11">
        <f t="shared" si="115"/>
        <v>0</v>
      </c>
      <c r="AR41" s="11">
        <f t="shared" si="115"/>
        <v>0</v>
      </c>
      <c r="AS41" s="11">
        <f t="shared" si="115"/>
        <v>0</v>
      </c>
      <c r="AT41" s="11">
        <f t="shared" si="115"/>
        <v>0</v>
      </c>
      <c r="AU41" s="11">
        <f t="shared" si="115"/>
        <v>0</v>
      </c>
      <c r="AV41" s="11">
        <f t="shared" si="115"/>
        <v>0</v>
      </c>
      <c r="AW41" s="11">
        <f t="shared" si="115"/>
        <v>0</v>
      </c>
      <c r="AX41" s="11">
        <f t="shared" si="115"/>
        <v>0</v>
      </c>
      <c r="AY41" s="11">
        <f t="shared" si="115"/>
        <v>0</v>
      </c>
      <c r="AZ41" s="11">
        <f t="shared" si="115"/>
        <v>0</v>
      </c>
      <c r="BA41" s="11">
        <f t="shared" si="115"/>
        <v>0</v>
      </c>
      <c r="BB41" s="11">
        <f t="shared" si="115"/>
        <v>0</v>
      </c>
      <c r="BC41" s="11">
        <f t="shared" si="115"/>
        <v>0</v>
      </c>
      <c r="BD41" s="11">
        <f t="shared" si="115"/>
        <v>0</v>
      </c>
      <c r="BE41" s="11">
        <f t="shared" si="115"/>
        <v>0</v>
      </c>
      <c r="BF41" s="11">
        <f t="shared" si="115"/>
        <v>0</v>
      </c>
      <c r="BG41" s="11">
        <f t="shared" si="115"/>
        <v>0</v>
      </c>
      <c r="BH41" s="11">
        <f t="shared" si="115"/>
        <v>0</v>
      </c>
      <c r="BI41" s="11">
        <f t="shared" si="115"/>
        <v>0</v>
      </c>
      <c r="BJ41" s="11">
        <f t="shared" si="115"/>
        <v>0</v>
      </c>
      <c r="BK41" s="11">
        <f t="shared" si="115"/>
        <v>0</v>
      </c>
      <c r="BL41" s="11">
        <f t="shared" si="115"/>
        <v>0</v>
      </c>
      <c r="BM41" s="11">
        <f t="shared" si="115"/>
        <v>0</v>
      </c>
      <c r="BN41" s="11">
        <f t="shared" si="115"/>
        <v>0</v>
      </c>
      <c r="BO41" s="11">
        <f t="shared" si="115"/>
        <v>0</v>
      </c>
      <c r="BP41" s="11">
        <f t="shared" ref="BP41:EA41" si="116">(BP40/12)*9</f>
        <v>0</v>
      </c>
      <c r="BQ41" s="11">
        <f t="shared" si="116"/>
        <v>0</v>
      </c>
      <c r="BR41" s="11">
        <f t="shared" si="116"/>
        <v>0</v>
      </c>
      <c r="BS41" s="11">
        <f t="shared" si="116"/>
        <v>0</v>
      </c>
      <c r="BT41" s="11">
        <f t="shared" si="116"/>
        <v>0</v>
      </c>
      <c r="BU41" s="11">
        <f t="shared" si="116"/>
        <v>0</v>
      </c>
      <c r="BV41" s="11">
        <f t="shared" si="116"/>
        <v>0</v>
      </c>
      <c r="BW41" s="11">
        <f t="shared" si="116"/>
        <v>0</v>
      </c>
      <c r="BX41" s="11">
        <f t="shared" si="116"/>
        <v>0</v>
      </c>
      <c r="BY41" s="11">
        <f t="shared" si="116"/>
        <v>0</v>
      </c>
      <c r="BZ41" s="11">
        <f t="shared" si="116"/>
        <v>0</v>
      </c>
      <c r="CA41" s="11">
        <f t="shared" si="116"/>
        <v>0</v>
      </c>
      <c r="CB41" s="11">
        <f t="shared" si="116"/>
        <v>0</v>
      </c>
      <c r="CC41" s="11">
        <f t="shared" si="116"/>
        <v>0</v>
      </c>
      <c r="CD41" s="11">
        <f t="shared" si="116"/>
        <v>0</v>
      </c>
      <c r="CE41" s="11">
        <f t="shared" si="116"/>
        <v>0</v>
      </c>
      <c r="CF41" s="11">
        <f t="shared" si="116"/>
        <v>0</v>
      </c>
      <c r="CG41" s="11">
        <f t="shared" si="116"/>
        <v>0</v>
      </c>
      <c r="CH41" s="11">
        <f t="shared" si="116"/>
        <v>0</v>
      </c>
      <c r="CI41" s="11">
        <f t="shared" si="116"/>
        <v>0</v>
      </c>
      <c r="CJ41" s="11">
        <f t="shared" si="116"/>
        <v>0</v>
      </c>
      <c r="CK41" s="11">
        <f t="shared" si="116"/>
        <v>0</v>
      </c>
      <c r="CL41" s="11">
        <f t="shared" si="116"/>
        <v>0</v>
      </c>
      <c r="CM41" s="11">
        <f t="shared" si="116"/>
        <v>0</v>
      </c>
      <c r="CN41" s="11">
        <f t="shared" si="116"/>
        <v>0</v>
      </c>
      <c r="CO41" s="11">
        <f t="shared" si="116"/>
        <v>0</v>
      </c>
      <c r="CP41" s="11">
        <f t="shared" si="116"/>
        <v>0</v>
      </c>
      <c r="CQ41" s="11">
        <f t="shared" si="116"/>
        <v>0</v>
      </c>
      <c r="CR41" s="11">
        <f t="shared" si="116"/>
        <v>0</v>
      </c>
      <c r="CS41" s="11">
        <f t="shared" si="116"/>
        <v>0</v>
      </c>
      <c r="CT41" s="11">
        <f t="shared" si="116"/>
        <v>0</v>
      </c>
      <c r="CU41" s="11">
        <f t="shared" si="116"/>
        <v>0</v>
      </c>
      <c r="CV41" s="11">
        <f t="shared" si="116"/>
        <v>0</v>
      </c>
      <c r="CW41" s="11">
        <f t="shared" si="116"/>
        <v>0</v>
      </c>
      <c r="CX41" s="11">
        <f t="shared" si="116"/>
        <v>0</v>
      </c>
      <c r="CY41" s="11">
        <f t="shared" si="116"/>
        <v>0</v>
      </c>
      <c r="CZ41" s="11">
        <f t="shared" si="116"/>
        <v>0</v>
      </c>
      <c r="DA41" s="11">
        <f t="shared" si="116"/>
        <v>0</v>
      </c>
      <c r="DB41" s="11">
        <f t="shared" si="116"/>
        <v>0</v>
      </c>
      <c r="DC41" s="11">
        <f t="shared" si="116"/>
        <v>0</v>
      </c>
      <c r="DD41" s="11">
        <f t="shared" si="116"/>
        <v>0</v>
      </c>
      <c r="DE41" s="11">
        <f t="shared" si="116"/>
        <v>0</v>
      </c>
      <c r="DF41" s="11">
        <f t="shared" si="116"/>
        <v>0</v>
      </c>
      <c r="DG41" s="11">
        <f t="shared" si="116"/>
        <v>0</v>
      </c>
      <c r="DH41" s="11">
        <f t="shared" si="116"/>
        <v>0</v>
      </c>
      <c r="DI41" s="11">
        <f t="shared" si="116"/>
        <v>0</v>
      </c>
      <c r="DJ41" s="11">
        <f t="shared" si="116"/>
        <v>0</v>
      </c>
      <c r="DK41" s="11">
        <f t="shared" si="116"/>
        <v>0</v>
      </c>
      <c r="DL41" s="11">
        <f t="shared" si="116"/>
        <v>0</v>
      </c>
      <c r="DM41" s="11">
        <f t="shared" si="116"/>
        <v>0</v>
      </c>
      <c r="DN41" s="11">
        <f t="shared" si="116"/>
        <v>0</v>
      </c>
      <c r="DO41" s="11">
        <f t="shared" si="116"/>
        <v>0</v>
      </c>
      <c r="DP41" s="11">
        <f t="shared" si="116"/>
        <v>0</v>
      </c>
      <c r="DQ41" s="11">
        <f t="shared" si="116"/>
        <v>0</v>
      </c>
      <c r="DR41" s="11">
        <f t="shared" si="116"/>
        <v>0</v>
      </c>
      <c r="DS41" s="11">
        <f t="shared" si="116"/>
        <v>0</v>
      </c>
      <c r="DT41" s="11">
        <f t="shared" si="116"/>
        <v>0</v>
      </c>
      <c r="DU41" s="11">
        <f t="shared" si="116"/>
        <v>0</v>
      </c>
      <c r="DV41" s="11">
        <f t="shared" si="116"/>
        <v>0</v>
      </c>
      <c r="DW41" s="11">
        <f t="shared" si="116"/>
        <v>0</v>
      </c>
      <c r="DX41" s="11">
        <f t="shared" si="116"/>
        <v>0</v>
      </c>
      <c r="DY41" s="11">
        <f t="shared" si="116"/>
        <v>0</v>
      </c>
      <c r="DZ41" s="11">
        <f t="shared" si="116"/>
        <v>0</v>
      </c>
      <c r="EA41" s="11">
        <f t="shared" si="116"/>
        <v>0</v>
      </c>
      <c r="EB41" s="11">
        <f t="shared" ref="EB41:GM41" si="117">(EB40/12)*9</f>
        <v>0</v>
      </c>
      <c r="EC41" s="11">
        <f t="shared" si="117"/>
        <v>0</v>
      </c>
      <c r="ED41" s="11">
        <f t="shared" si="117"/>
        <v>0</v>
      </c>
      <c r="EE41" s="11">
        <f t="shared" si="117"/>
        <v>0</v>
      </c>
      <c r="EF41" s="11">
        <f t="shared" si="117"/>
        <v>0</v>
      </c>
      <c r="EG41" s="11">
        <f t="shared" si="117"/>
        <v>0</v>
      </c>
      <c r="EH41" s="11">
        <f t="shared" si="117"/>
        <v>0</v>
      </c>
      <c r="EI41" s="11">
        <f t="shared" si="117"/>
        <v>0</v>
      </c>
      <c r="EJ41" s="11">
        <f t="shared" si="117"/>
        <v>0</v>
      </c>
      <c r="EK41" s="11">
        <f t="shared" si="117"/>
        <v>0</v>
      </c>
      <c r="EL41" s="11">
        <f t="shared" si="117"/>
        <v>0</v>
      </c>
      <c r="EM41" s="11">
        <f t="shared" si="117"/>
        <v>0</v>
      </c>
      <c r="EN41" s="11">
        <f t="shared" si="117"/>
        <v>0</v>
      </c>
      <c r="EO41" s="11">
        <f t="shared" si="117"/>
        <v>0</v>
      </c>
      <c r="EP41" s="11">
        <f t="shared" si="117"/>
        <v>0</v>
      </c>
      <c r="EQ41" s="11">
        <f t="shared" si="117"/>
        <v>0</v>
      </c>
      <c r="ER41" s="11">
        <f t="shared" si="117"/>
        <v>15</v>
      </c>
      <c r="ES41" s="11">
        <f t="shared" si="117"/>
        <v>0</v>
      </c>
      <c r="ET41" s="11">
        <f t="shared" si="117"/>
        <v>0</v>
      </c>
      <c r="EU41" s="11">
        <f t="shared" si="117"/>
        <v>0</v>
      </c>
      <c r="EV41" s="11">
        <f t="shared" si="117"/>
        <v>0</v>
      </c>
      <c r="EW41" s="11">
        <f t="shared" si="117"/>
        <v>0</v>
      </c>
      <c r="EX41" s="11">
        <f t="shared" si="117"/>
        <v>0</v>
      </c>
      <c r="EY41" s="11">
        <f t="shared" si="117"/>
        <v>0</v>
      </c>
      <c r="EZ41" s="11">
        <f t="shared" si="117"/>
        <v>0</v>
      </c>
      <c r="FA41" s="11">
        <f t="shared" si="117"/>
        <v>0</v>
      </c>
      <c r="FB41" s="11">
        <f t="shared" si="117"/>
        <v>0</v>
      </c>
      <c r="FC41" s="11">
        <f t="shared" si="117"/>
        <v>0</v>
      </c>
      <c r="FD41" s="11">
        <f t="shared" si="117"/>
        <v>0</v>
      </c>
      <c r="FE41" s="11">
        <f t="shared" si="117"/>
        <v>0</v>
      </c>
      <c r="FF41" s="11">
        <f t="shared" si="117"/>
        <v>0</v>
      </c>
      <c r="FG41" s="11">
        <f t="shared" si="117"/>
        <v>0</v>
      </c>
      <c r="FH41" s="11">
        <f t="shared" si="117"/>
        <v>0</v>
      </c>
      <c r="FI41" s="11">
        <f t="shared" si="117"/>
        <v>0</v>
      </c>
      <c r="FJ41" s="11">
        <f t="shared" si="117"/>
        <v>0</v>
      </c>
      <c r="FK41" s="11">
        <f t="shared" si="117"/>
        <v>0</v>
      </c>
      <c r="FL41" s="11">
        <f t="shared" si="117"/>
        <v>0</v>
      </c>
      <c r="FM41" s="11">
        <f t="shared" si="117"/>
        <v>0</v>
      </c>
      <c r="FN41" s="11">
        <f t="shared" si="117"/>
        <v>0</v>
      </c>
      <c r="FO41" s="11">
        <f t="shared" si="117"/>
        <v>0</v>
      </c>
      <c r="FP41" s="11">
        <f t="shared" si="117"/>
        <v>0</v>
      </c>
      <c r="FQ41" s="11">
        <f t="shared" si="117"/>
        <v>0</v>
      </c>
      <c r="FR41" s="11">
        <f t="shared" si="117"/>
        <v>0</v>
      </c>
      <c r="FS41" s="11">
        <f t="shared" si="117"/>
        <v>0</v>
      </c>
      <c r="FT41" s="11">
        <f t="shared" si="117"/>
        <v>0</v>
      </c>
      <c r="FU41" s="11">
        <f t="shared" si="117"/>
        <v>0</v>
      </c>
      <c r="FV41" s="11">
        <f t="shared" si="117"/>
        <v>0</v>
      </c>
      <c r="FW41" s="11">
        <f t="shared" si="117"/>
        <v>0</v>
      </c>
      <c r="FX41" s="11">
        <f t="shared" si="117"/>
        <v>0</v>
      </c>
      <c r="FY41" s="11">
        <f t="shared" si="117"/>
        <v>0</v>
      </c>
      <c r="FZ41" s="11">
        <f t="shared" si="117"/>
        <v>0</v>
      </c>
      <c r="GA41" s="11">
        <f t="shared" si="117"/>
        <v>0</v>
      </c>
      <c r="GB41" s="11">
        <f t="shared" si="117"/>
        <v>0</v>
      </c>
      <c r="GC41" s="11">
        <f t="shared" si="117"/>
        <v>0</v>
      </c>
      <c r="GD41" s="11">
        <f t="shared" si="117"/>
        <v>0</v>
      </c>
      <c r="GE41" s="11">
        <f t="shared" si="117"/>
        <v>0</v>
      </c>
      <c r="GF41" s="11">
        <f t="shared" si="117"/>
        <v>0</v>
      </c>
      <c r="GG41" s="11">
        <f t="shared" si="117"/>
        <v>0</v>
      </c>
      <c r="GH41" s="11">
        <f t="shared" si="117"/>
        <v>0</v>
      </c>
      <c r="GI41" s="11">
        <f t="shared" si="117"/>
        <v>0</v>
      </c>
      <c r="GJ41" s="11">
        <f t="shared" si="117"/>
        <v>0</v>
      </c>
      <c r="GK41" s="11">
        <f t="shared" si="117"/>
        <v>0</v>
      </c>
      <c r="GL41" s="11">
        <f t="shared" si="117"/>
        <v>0</v>
      </c>
      <c r="GM41" s="11">
        <f t="shared" si="117"/>
        <v>0</v>
      </c>
      <c r="GN41" s="11">
        <f t="shared" ref="GN41:IY41" si="118">(GN40/12)*9</f>
        <v>0</v>
      </c>
      <c r="GO41" s="11">
        <f t="shared" si="118"/>
        <v>0</v>
      </c>
      <c r="GP41" s="11">
        <f t="shared" si="118"/>
        <v>0</v>
      </c>
      <c r="GQ41" s="11">
        <f t="shared" si="118"/>
        <v>0</v>
      </c>
      <c r="GR41" s="11">
        <f t="shared" si="118"/>
        <v>0</v>
      </c>
      <c r="GS41" s="11">
        <f t="shared" si="118"/>
        <v>0</v>
      </c>
      <c r="GT41" s="11">
        <f t="shared" si="118"/>
        <v>0</v>
      </c>
      <c r="GU41" s="11">
        <f t="shared" si="118"/>
        <v>0</v>
      </c>
      <c r="GV41" s="11">
        <f t="shared" si="118"/>
        <v>0</v>
      </c>
      <c r="GW41" s="11">
        <f t="shared" si="118"/>
        <v>0</v>
      </c>
      <c r="GX41" s="11">
        <f t="shared" si="118"/>
        <v>0</v>
      </c>
      <c r="GY41" s="11">
        <f t="shared" si="118"/>
        <v>0</v>
      </c>
      <c r="GZ41" s="11">
        <f t="shared" si="118"/>
        <v>0</v>
      </c>
      <c r="HA41" s="11">
        <f t="shared" si="118"/>
        <v>0</v>
      </c>
      <c r="HB41" s="11">
        <f t="shared" si="118"/>
        <v>0</v>
      </c>
      <c r="HC41" s="11">
        <f t="shared" si="118"/>
        <v>0</v>
      </c>
      <c r="HD41" s="11">
        <f t="shared" si="118"/>
        <v>0</v>
      </c>
      <c r="HE41" s="11">
        <f t="shared" si="118"/>
        <v>0</v>
      </c>
      <c r="HF41" s="11">
        <f t="shared" si="118"/>
        <v>0</v>
      </c>
      <c r="HG41" s="11">
        <f t="shared" si="118"/>
        <v>0</v>
      </c>
      <c r="HH41" s="11">
        <f t="shared" si="118"/>
        <v>0</v>
      </c>
      <c r="HI41" s="11">
        <f t="shared" si="118"/>
        <v>0</v>
      </c>
      <c r="HJ41" s="11">
        <f t="shared" si="118"/>
        <v>0</v>
      </c>
      <c r="HK41" s="11">
        <f t="shared" si="118"/>
        <v>0</v>
      </c>
      <c r="HL41" s="11">
        <f t="shared" si="118"/>
        <v>0</v>
      </c>
      <c r="HM41" s="11">
        <f t="shared" si="118"/>
        <v>0</v>
      </c>
      <c r="HN41" s="11">
        <f t="shared" si="118"/>
        <v>0</v>
      </c>
      <c r="HO41" s="11">
        <f t="shared" si="118"/>
        <v>0</v>
      </c>
      <c r="HP41" s="11">
        <f t="shared" si="118"/>
        <v>0</v>
      </c>
      <c r="HQ41" s="11">
        <f t="shared" si="118"/>
        <v>0</v>
      </c>
      <c r="HR41" s="11">
        <f t="shared" si="118"/>
        <v>0</v>
      </c>
      <c r="HS41" s="11">
        <f t="shared" si="118"/>
        <v>0</v>
      </c>
      <c r="HT41" s="11">
        <f t="shared" si="118"/>
        <v>0</v>
      </c>
      <c r="HU41" s="11">
        <f t="shared" si="118"/>
        <v>0</v>
      </c>
      <c r="HV41" s="11">
        <f t="shared" si="118"/>
        <v>0</v>
      </c>
      <c r="HW41" s="11">
        <f t="shared" si="118"/>
        <v>0</v>
      </c>
      <c r="HX41" s="11">
        <f t="shared" si="118"/>
        <v>0</v>
      </c>
      <c r="HY41" s="11">
        <f t="shared" si="118"/>
        <v>0</v>
      </c>
      <c r="HZ41" s="11">
        <f t="shared" si="118"/>
        <v>0</v>
      </c>
      <c r="IA41" s="11">
        <f t="shared" si="118"/>
        <v>0</v>
      </c>
      <c r="IB41" s="11">
        <f t="shared" si="118"/>
        <v>0</v>
      </c>
      <c r="IC41" s="11">
        <f t="shared" si="118"/>
        <v>0</v>
      </c>
      <c r="ID41" s="11">
        <f t="shared" si="118"/>
        <v>0</v>
      </c>
      <c r="IE41" s="11">
        <f t="shared" si="118"/>
        <v>0</v>
      </c>
      <c r="IF41" s="11">
        <f t="shared" si="118"/>
        <v>0</v>
      </c>
      <c r="IG41" s="11">
        <f t="shared" si="118"/>
        <v>0</v>
      </c>
      <c r="IH41" s="11">
        <f t="shared" si="118"/>
        <v>0</v>
      </c>
      <c r="II41" s="11">
        <f t="shared" si="118"/>
        <v>0</v>
      </c>
      <c r="IJ41" s="11">
        <f t="shared" si="118"/>
        <v>0</v>
      </c>
      <c r="IK41" s="11">
        <f t="shared" si="118"/>
        <v>0</v>
      </c>
      <c r="IL41" s="11">
        <f t="shared" si="118"/>
        <v>0</v>
      </c>
      <c r="IM41" s="11">
        <f t="shared" si="118"/>
        <v>0</v>
      </c>
      <c r="IN41" s="11">
        <f t="shared" si="118"/>
        <v>0</v>
      </c>
      <c r="IO41" s="11">
        <f t="shared" si="118"/>
        <v>0</v>
      </c>
      <c r="IP41" s="11">
        <f t="shared" si="118"/>
        <v>0</v>
      </c>
      <c r="IQ41" s="11">
        <f t="shared" si="118"/>
        <v>0</v>
      </c>
      <c r="IR41" s="11">
        <f t="shared" si="118"/>
        <v>0</v>
      </c>
      <c r="IS41" s="11">
        <f t="shared" si="118"/>
        <v>0</v>
      </c>
      <c r="IT41" s="11">
        <f t="shared" si="118"/>
        <v>0</v>
      </c>
      <c r="IU41" s="11">
        <f t="shared" si="118"/>
        <v>0</v>
      </c>
      <c r="IV41" s="11">
        <f t="shared" si="118"/>
        <v>0</v>
      </c>
      <c r="IW41" s="11">
        <f t="shared" si="118"/>
        <v>0</v>
      </c>
      <c r="IX41" s="11">
        <f t="shared" si="118"/>
        <v>0</v>
      </c>
      <c r="IY41" s="11">
        <f t="shared" si="118"/>
        <v>0</v>
      </c>
      <c r="IZ41" s="11">
        <f t="shared" ref="IZ41:LK41" si="119">(IZ40/12)*9</f>
        <v>0</v>
      </c>
      <c r="JA41" s="11">
        <f t="shared" si="119"/>
        <v>0</v>
      </c>
      <c r="JB41" s="11">
        <f t="shared" si="119"/>
        <v>0</v>
      </c>
      <c r="JC41" s="11">
        <f t="shared" si="119"/>
        <v>0</v>
      </c>
      <c r="JD41" s="11">
        <f t="shared" si="119"/>
        <v>0</v>
      </c>
      <c r="JE41" s="11">
        <f t="shared" si="119"/>
        <v>0</v>
      </c>
      <c r="JF41" s="11">
        <f t="shared" si="119"/>
        <v>0</v>
      </c>
      <c r="JG41" s="11">
        <f t="shared" si="119"/>
        <v>0</v>
      </c>
      <c r="JH41" s="11">
        <f t="shared" si="119"/>
        <v>0</v>
      </c>
      <c r="JI41" s="11">
        <f t="shared" si="119"/>
        <v>0</v>
      </c>
      <c r="JJ41" s="11">
        <f t="shared" si="119"/>
        <v>0</v>
      </c>
      <c r="JK41" s="11">
        <f t="shared" si="119"/>
        <v>0</v>
      </c>
      <c r="JL41" s="11">
        <f t="shared" si="119"/>
        <v>0</v>
      </c>
      <c r="JM41" s="11">
        <f t="shared" si="119"/>
        <v>0</v>
      </c>
      <c r="JN41" s="11">
        <f t="shared" si="119"/>
        <v>0</v>
      </c>
      <c r="JO41" s="11">
        <f t="shared" si="119"/>
        <v>0</v>
      </c>
      <c r="JP41" s="11">
        <f t="shared" si="119"/>
        <v>0</v>
      </c>
      <c r="JQ41" s="11">
        <f t="shared" si="119"/>
        <v>0</v>
      </c>
      <c r="JR41" s="11">
        <f t="shared" si="119"/>
        <v>0</v>
      </c>
      <c r="JS41" s="11">
        <f t="shared" si="119"/>
        <v>262.5</v>
      </c>
      <c r="JT41" s="11">
        <f t="shared" si="119"/>
        <v>3750</v>
      </c>
      <c r="JU41" s="11">
        <f t="shared" si="119"/>
        <v>5250</v>
      </c>
      <c r="JV41" s="11">
        <f t="shared" si="119"/>
        <v>7500</v>
      </c>
      <c r="JW41" s="11">
        <f t="shared" si="119"/>
        <v>81810</v>
      </c>
      <c r="JX41" s="11">
        <f t="shared" si="119"/>
        <v>1875</v>
      </c>
      <c r="JY41" s="11">
        <f t="shared" si="119"/>
        <v>0</v>
      </c>
      <c r="JZ41" s="11">
        <f t="shared" si="119"/>
        <v>15</v>
      </c>
      <c r="KA41" s="11">
        <f t="shared" si="119"/>
        <v>0</v>
      </c>
      <c r="KB41" s="11">
        <f t="shared" si="119"/>
        <v>0</v>
      </c>
      <c r="KC41" s="11">
        <f t="shared" si="119"/>
        <v>0</v>
      </c>
      <c r="KD41" s="11">
        <f t="shared" si="119"/>
        <v>3750</v>
      </c>
      <c r="KE41" s="11">
        <f t="shared" si="119"/>
        <v>0</v>
      </c>
      <c r="KF41" s="11">
        <f t="shared" si="119"/>
        <v>1500</v>
      </c>
      <c r="KG41" s="11">
        <f t="shared" si="119"/>
        <v>16050</v>
      </c>
      <c r="KH41" s="11">
        <f t="shared" si="119"/>
        <v>0</v>
      </c>
      <c r="KI41" s="11">
        <f t="shared" si="119"/>
        <v>11250</v>
      </c>
      <c r="KJ41" s="11">
        <f t="shared" si="119"/>
        <v>150</v>
      </c>
      <c r="KK41" s="11">
        <f t="shared" si="119"/>
        <v>150</v>
      </c>
      <c r="KL41" s="11">
        <f t="shared" si="119"/>
        <v>750</v>
      </c>
      <c r="KM41" s="11">
        <f t="shared" si="119"/>
        <v>450</v>
      </c>
      <c r="KN41" s="11">
        <f t="shared" si="119"/>
        <v>0</v>
      </c>
      <c r="KO41" s="11">
        <f t="shared" si="119"/>
        <v>0</v>
      </c>
      <c r="KP41" s="11">
        <f t="shared" si="119"/>
        <v>0</v>
      </c>
      <c r="KQ41" s="11">
        <f t="shared" si="119"/>
        <v>0</v>
      </c>
      <c r="KR41" s="11">
        <f t="shared" si="119"/>
        <v>75</v>
      </c>
      <c r="KS41" s="11">
        <f t="shared" si="119"/>
        <v>0</v>
      </c>
      <c r="KT41" s="11">
        <f t="shared" si="119"/>
        <v>0</v>
      </c>
      <c r="KU41" s="11">
        <f t="shared" si="119"/>
        <v>150</v>
      </c>
      <c r="KV41" s="11">
        <f t="shared" si="119"/>
        <v>0</v>
      </c>
      <c r="KW41" s="11">
        <f t="shared" si="119"/>
        <v>225</v>
      </c>
      <c r="KX41" s="11">
        <f t="shared" si="119"/>
        <v>7.5</v>
      </c>
      <c r="KY41" s="11">
        <f t="shared" si="119"/>
        <v>0</v>
      </c>
      <c r="KZ41" s="11">
        <f t="shared" si="119"/>
        <v>375</v>
      </c>
      <c r="LA41" s="11">
        <f t="shared" si="119"/>
        <v>0</v>
      </c>
      <c r="LB41" s="11">
        <f t="shared" si="119"/>
        <v>75</v>
      </c>
      <c r="LC41" s="11">
        <f t="shared" si="119"/>
        <v>9075</v>
      </c>
      <c r="LD41" s="11">
        <f t="shared" si="119"/>
        <v>0</v>
      </c>
      <c r="LE41" s="11">
        <f t="shared" si="119"/>
        <v>75</v>
      </c>
      <c r="LF41" s="11">
        <f t="shared" si="119"/>
        <v>262.5</v>
      </c>
      <c r="LG41" s="11">
        <f t="shared" si="119"/>
        <v>75</v>
      </c>
      <c r="LH41" s="11">
        <f t="shared" si="119"/>
        <v>750</v>
      </c>
      <c r="LI41" s="11">
        <f t="shared" si="119"/>
        <v>3225</v>
      </c>
      <c r="LJ41" s="11">
        <f t="shared" si="119"/>
        <v>37.5</v>
      </c>
      <c r="LK41" s="11">
        <f t="shared" si="119"/>
        <v>0</v>
      </c>
      <c r="LL41" s="11">
        <f t="shared" ref="LL41:MG41" si="120">(LL40/12)*9</f>
        <v>0</v>
      </c>
      <c r="LM41" s="11">
        <f t="shared" si="120"/>
        <v>112.5</v>
      </c>
      <c r="LN41" s="11">
        <f t="shared" si="120"/>
        <v>75</v>
      </c>
      <c r="LO41" s="11">
        <f t="shared" si="120"/>
        <v>150</v>
      </c>
      <c r="LP41" s="11">
        <f t="shared" si="120"/>
        <v>37.5</v>
      </c>
      <c r="LQ41" s="11">
        <f t="shared" si="120"/>
        <v>75</v>
      </c>
      <c r="LR41" s="11">
        <f t="shared" si="120"/>
        <v>0</v>
      </c>
      <c r="LS41" s="11">
        <f t="shared" si="120"/>
        <v>0</v>
      </c>
      <c r="LT41" s="11">
        <f t="shared" si="120"/>
        <v>0</v>
      </c>
      <c r="LU41" s="11">
        <f t="shared" si="120"/>
        <v>0</v>
      </c>
      <c r="LV41" s="11">
        <f t="shared" si="120"/>
        <v>0</v>
      </c>
      <c r="LW41" s="11">
        <f t="shared" si="120"/>
        <v>0</v>
      </c>
      <c r="LX41" s="11">
        <f t="shared" si="120"/>
        <v>150</v>
      </c>
      <c r="LY41" s="11">
        <f t="shared" si="120"/>
        <v>450</v>
      </c>
      <c r="LZ41" s="11">
        <f t="shared" si="120"/>
        <v>75</v>
      </c>
      <c r="MA41" s="11">
        <f t="shared" si="120"/>
        <v>0</v>
      </c>
      <c r="MB41" s="11">
        <f t="shared" si="120"/>
        <v>0</v>
      </c>
      <c r="MC41" s="11">
        <f t="shared" si="120"/>
        <v>0</v>
      </c>
      <c r="MD41" s="11">
        <f t="shared" si="120"/>
        <v>0</v>
      </c>
      <c r="ME41" s="11">
        <f t="shared" si="120"/>
        <v>75</v>
      </c>
      <c r="MF41" s="11">
        <f t="shared" si="120"/>
        <v>0</v>
      </c>
      <c r="MG41" s="11">
        <f t="shared" si="120"/>
        <v>0</v>
      </c>
      <c r="MH41" s="11">
        <f t="shared" si="6"/>
        <v>150135</v>
      </c>
      <c r="ML41" s="17"/>
      <c r="MM41" s="17"/>
      <c r="MN41" s="17"/>
      <c r="MO41" s="17"/>
      <c r="MP41" s="17"/>
      <c r="MQ41" s="17"/>
      <c r="MR41" s="18"/>
      <c r="MS41" s="18"/>
      <c r="MT41" s="17"/>
      <c r="MU41" s="17"/>
      <c r="MV41" s="17"/>
    </row>
    <row r="42" spans="1:360" ht="24.95" customHeight="1" x14ac:dyDescent="0.25">
      <c r="A42" s="25">
        <v>20.7</v>
      </c>
      <c r="B42" s="1" t="s">
        <v>364</v>
      </c>
      <c r="C42" s="10">
        <v>420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>
        <v>20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>
        <v>20</v>
      </c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>
        <v>10</v>
      </c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>
        <v>5</v>
      </c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>
        <v>50</v>
      </c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>
        <v>50</v>
      </c>
      <c r="GL42" s="10"/>
      <c r="GM42" s="10"/>
      <c r="GN42" s="10"/>
      <c r="GO42" s="10"/>
      <c r="GP42" s="10"/>
      <c r="GQ42" s="10">
        <v>0</v>
      </c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>
        <v>0</v>
      </c>
      <c r="HH42" s="10"/>
      <c r="HI42" s="10"/>
      <c r="HJ42" s="10"/>
      <c r="HK42" s="10"/>
      <c r="HL42" s="10"/>
      <c r="HM42" s="10">
        <v>50</v>
      </c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>
        <v>0</v>
      </c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>
        <v>200</v>
      </c>
      <c r="JW42" s="10"/>
      <c r="JX42" s="10">
        <v>240</v>
      </c>
      <c r="JY42" s="10"/>
      <c r="JZ42" s="10">
        <v>10</v>
      </c>
      <c r="KA42" s="10">
        <v>0</v>
      </c>
      <c r="KB42" s="10">
        <v>50</v>
      </c>
      <c r="KC42" s="10"/>
      <c r="KD42" s="10"/>
      <c r="KE42" s="10"/>
      <c r="KF42" s="10"/>
      <c r="KG42" s="10"/>
      <c r="KH42" s="10"/>
      <c r="KI42" s="10">
        <v>3000</v>
      </c>
      <c r="KJ42" s="10"/>
      <c r="KK42" s="10"/>
      <c r="KL42" s="10"/>
      <c r="KM42" s="10">
        <v>30</v>
      </c>
      <c r="KN42" s="10"/>
      <c r="KO42" s="10">
        <v>200</v>
      </c>
      <c r="KP42" s="10"/>
      <c r="KQ42" s="10"/>
      <c r="KR42" s="10">
        <v>250</v>
      </c>
      <c r="KS42" s="10"/>
      <c r="KT42" s="10"/>
      <c r="KU42" s="10">
        <v>500</v>
      </c>
      <c r="KV42" s="10"/>
      <c r="KW42" s="10"/>
      <c r="KX42" s="10"/>
      <c r="KY42" s="10"/>
      <c r="KZ42" s="10"/>
      <c r="LA42" s="10">
        <v>30</v>
      </c>
      <c r="LB42" s="10">
        <v>100</v>
      </c>
      <c r="LC42" s="10">
        <v>200</v>
      </c>
      <c r="LD42" s="10"/>
      <c r="LE42" s="10">
        <v>0</v>
      </c>
      <c r="LF42" s="10">
        <v>450</v>
      </c>
      <c r="LG42" s="10"/>
      <c r="LH42" s="10"/>
      <c r="LI42" s="10"/>
      <c r="LJ42" s="10"/>
      <c r="LK42" s="10"/>
      <c r="LL42" s="10"/>
      <c r="LM42" s="10">
        <v>200</v>
      </c>
      <c r="LN42" s="10">
        <v>100</v>
      </c>
      <c r="LO42" s="10">
        <v>50</v>
      </c>
      <c r="LP42" s="10">
        <v>200</v>
      </c>
      <c r="LQ42" s="10"/>
      <c r="LR42" s="10">
        <v>50</v>
      </c>
      <c r="LS42" s="10"/>
      <c r="LT42" s="10">
        <v>150</v>
      </c>
      <c r="LU42" s="10">
        <v>100</v>
      </c>
      <c r="LV42" s="10">
        <v>0</v>
      </c>
      <c r="LW42" s="10"/>
      <c r="LX42" s="10"/>
      <c r="LY42" s="10">
        <v>400</v>
      </c>
      <c r="LZ42" s="10"/>
      <c r="MA42" s="10">
        <v>100</v>
      </c>
      <c r="MB42" s="10"/>
      <c r="MC42" s="10"/>
      <c r="MD42" s="10"/>
      <c r="ME42" s="10"/>
      <c r="MF42" s="10"/>
      <c r="MG42" s="10"/>
      <c r="MH42" s="10">
        <f t="shared" si="6"/>
        <v>7235</v>
      </c>
      <c r="MR42" s="18"/>
      <c r="MS42" s="18"/>
    </row>
    <row r="43" spans="1:360" s="7" customFormat="1" ht="24.95" customHeight="1" x14ac:dyDescent="0.25">
      <c r="A43" s="25">
        <v>21.2</v>
      </c>
      <c r="B43" s="6" t="s">
        <v>364</v>
      </c>
      <c r="C43" s="11">
        <f>(C42/12)*9</f>
        <v>315</v>
      </c>
      <c r="D43" s="11">
        <f t="shared" ref="D43:BO43" si="121">(D42/12)*9</f>
        <v>0</v>
      </c>
      <c r="E43" s="11">
        <f t="shared" si="121"/>
        <v>0</v>
      </c>
      <c r="F43" s="11">
        <f t="shared" si="121"/>
        <v>0</v>
      </c>
      <c r="G43" s="11">
        <f t="shared" si="121"/>
        <v>0</v>
      </c>
      <c r="H43" s="11">
        <f t="shared" si="121"/>
        <v>0</v>
      </c>
      <c r="I43" s="11">
        <f t="shared" si="121"/>
        <v>0</v>
      </c>
      <c r="J43" s="11">
        <f t="shared" si="121"/>
        <v>0</v>
      </c>
      <c r="K43" s="11">
        <f t="shared" si="121"/>
        <v>0</v>
      </c>
      <c r="L43" s="11">
        <f t="shared" si="121"/>
        <v>0</v>
      </c>
      <c r="M43" s="11">
        <f t="shared" si="121"/>
        <v>0</v>
      </c>
      <c r="N43" s="11">
        <f t="shared" si="121"/>
        <v>0</v>
      </c>
      <c r="O43" s="11">
        <f t="shared" si="121"/>
        <v>0</v>
      </c>
      <c r="P43" s="11">
        <f t="shared" si="121"/>
        <v>0</v>
      </c>
      <c r="Q43" s="11">
        <f t="shared" si="121"/>
        <v>0</v>
      </c>
      <c r="R43" s="11">
        <f t="shared" si="121"/>
        <v>0</v>
      </c>
      <c r="S43" s="11">
        <f t="shared" si="121"/>
        <v>0</v>
      </c>
      <c r="T43" s="11">
        <f t="shared" si="121"/>
        <v>0</v>
      </c>
      <c r="U43" s="11">
        <f t="shared" si="121"/>
        <v>0</v>
      </c>
      <c r="V43" s="11">
        <f t="shared" si="121"/>
        <v>0</v>
      </c>
      <c r="W43" s="11">
        <f t="shared" si="121"/>
        <v>0</v>
      </c>
      <c r="X43" s="11">
        <f t="shared" si="121"/>
        <v>0</v>
      </c>
      <c r="Y43" s="11">
        <f t="shared" si="121"/>
        <v>0</v>
      </c>
      <c r="Z43" s="11">
        <f t="shared" si="121"/>
        <v>0</v>
      </c>
      <c r="AA43" s="11">
        <f t="shared" si="121"/>
        <v>0</v>
      </c>
      <c r="AB43" s="11">
        <f t="shared" si="121"/>
        <v>0</v>
      </c>
      <c r="AC43" s="11">
        <f t="shared" si="121"/>
        <v>0</v>
      </c>
      <c r="AD43" s="11">
        <f t="shared" si="121"/>
        <v>0</v>
      </c>
      <c r="AE43" s="11">
        <f t="shared" si="121"/>
        <v>0</v>
      </c>
      <c r="AF43" s="11">
        <f t="shared" si="121"/>
        <v>0</v>
      </c>
      <c r="AG43" s="11">
        <f t="shared" si="121"/>
        <v>15</v>
      </c>
      <c r="AH43" s="11">
        <f t="shared" si="121"/>
        <v>0</v>
      </c>
      <c r="AI43" s="11">
        <f t="shared" si="121"/>
        <v>0</v>
      </c>
      <c r="AJ43" s="11">
        <f t="shared" si="121"/>
        <v>0</v>
      </c>
      <c r="AK43" s="11">
        <f t="shared" si="121"/>
        <v>0</v>
      </c>
      <c r="AL43" s="11">
        <f t="shared" si="121"/>
        <v>0</v>
      </c>
      <c r="AM43" s="11">
        <f t="shared" si="121"/>
        <v>0</v>
      </c>
      <c r="AN43" s="11">
        <f t="shared" si="121"/>
        <v>0</v>
      </c>
      <c r="AO43" s="11">
        <f t="shared" si="121"/>
        <v>0</v>
      </c>
      <c r="AP43" s="11">
        <f t="shared" si="121"/>
        <v>0</v>
      </c>
      <c r="AQ43" s="11">
        <f t="shared" si="121"/>
        <v>0</v>
      </c>
      <c r="AR43" s="11">
        <f t="shared" si="121"/>
        <v>0</v>
      </c>
      <c r="AS43" s="11">
        <f t="shared" si="121"/>
        <v>0</v>
      </c>
      <c r="AT43" s="11">
        <f t="shared" si="121"/>
        <v>0</v>
      </c>
      <c r="AU43" s="11">
        <f t="shared" si="121"/>
        <v>0</v>
      </c>
      <c r="AV43" s="11">
        <f t="shared" si="121"/>
        <v>0</v>
      </c>
      <c r="AW43" s="11">
        <f t="shared" si="121"/>
        <v>0</v>
      </c>
      <c r="AX43" s="11">
        <f t="shared" si="121"/>
        <v>0</v>
      </c>
      <c r="AY43" s="11">
        <f t="shared" si="121"/>
        <v>15</v>
      </c>
      <c r="AZ43" s="11">
        <f t="shared" si="121"/>
        <v>0</v>
      </c>
      <c r="BA43" s="11">
        <f t="shared" si="121"/>
        <v>0</v>
      </c>
      <c r="BB43" s="11">
        <f t="shared" si="121"/>
        <v>0</v>
      </c>
      <c r="BC43" s="11">
        <f t="shared" si="121"/>
        <v>0</v>
      </c>
      <c r="BD43" s="11">
        <f t="shared" si="121"/>
        <v>0</v>
      </c>
      <c r="BE43" s="11">
        <f t="shared" si="121"/>
        <v>0</v>
      </c>
      <c r="BF43" s="11">
        <f t="shared" si="121"/>
        <v>0</v>
      </c>
      <c r="BG43" s="11">
        <f t="shared" si="121"/>
        <v>0</v>
      </c>
      <c r="BH43" s="11">
        <f t="shared" si="121"/>
        <v>0</v>
      </c>
      <c r="BI43" s="11">
        <f t="shared" si="121"/>
        <v>0</v>
      </c>
      <c r="BJ43" s="11">
        <f t="shared" si="121"/>
        <v>0</v>
      </c>
      <c r="BK43" s="11">
        <f t="shared" si="121"/>
        <v>0</v>
      </c>
      <c r="BL43" s="11">
        <f t="shared" si="121"/>
        <v>0</v>
      </c>
      <c r="BM43" s="11">
        <f t="shared" si="121"/>
        <v>0</v>
      </c>
      <c r="BN43" s="11">
        <f t="shared" si="121"/>
        <v>0</v>
      </c>
      <c r="BO43" s="11">
        <f t="shared" si="121"/>
        <v>0</v>
      </c>
      <c r="BP43" s="11">
        <f t="shared" ref="BP43:EA43" si="122">(BP42/12)*9</f>
        <v>0</v>
      </c>
      <c r="BQ43" s="11">
        <f t="shared" si="122"/>
        <v>0</v>
      </c>
      <c r="BR43" s="11">
        <f t="shared" si="122"/>
        <v>0</v>
      </c>
      <c r="BS43" s="11">
        <f t="shared" si="122"/>
        <v>0</v>
      </c>
      <c r="BT43" s="11">
        <f t="shared" si="122"/>
        <v>0</v>
      </c>
      <c r="BU43" s="11">
        <f t="shared" si="122"/>
        <v>0</v>
      </c>
      <c r="BV43" s="11">
        <f t="shared" si="122"/>
        <v>0</v>
      </c>
      <c r="BW43" s="11">
        <f t="shared" si="122"/>
        <v>0</v>
      </c>
      <c r="BX43" s="11">
        <f t="shared" si="122"/>
        <v>0</v>
      </c>
      <c r="BY43" s="11">
        <f t="shared" si="122"/>
        <v>0</v>
      </c>
      <c r="BZ43" s="11">
        <f t="shared" si="122"/>
        <v>0</v>
      </c>
      <c r="CA43" s="11">
        <f t="shared" si="122"/>
        <v>0</v>
      </c>
      <c r="CB43" s="11">
        <f t="shared" si="122"/>
        <v>0</v>
      </c>
      <c r="CC43" s="11">
        <f t="shared" si="122"/>
        <v>0</v>
      </c>
      <c r="CD43" s="11">
        <f t="shared" si="122"/>
        <v>0</v>
      </c>
      <c r="CE43" s="11">
        <f t="shared" si="122"/>
        <v>0</v>
      </c>
      <c r="CF43" s="11">
        <f t="shared" si="122"/>
        <v>0</v>
      </c>
      <c r="CG43" s="11">
        <f t="shared" si="122"/>
        <v>0</v>
      </c>
      <c r="CH43" s="11">
        <f t="shared" si="122"/>
        <v>0</v>
      </c>
      <c r="CI43" s="11">
        <f t="shared" si="122"/>
        <v>0</v>
      </c>
      <c r="CJ43" s="11">
        <f t="shared" si="122"/>
        <v>0</v>
      </c>
      <c r="CK43" s="11">
        <f t="shared" si="122"/>
        <v>0</v>
      </c>
      <c r="CL43" s="11">
        <f t="shared" si="122"/>
        <v>0</v>
      </c>
      <c r="CM43" s="11">
        <f t="shared" si="122"/>
        <v>0</v>
      </c>
      <c r="CN43" s="11">
        <f t="shared" si="122"/>
        <v>0</v>
      </c>
      <c r="CO43" s="11">
        <f t="shared" si="122"/>
        <v>0</v>
      </c>
      <c r="CP43" s="11">
        <f t="shared" si="122"/>
        <v>0</v>
      </c>
      <c r="CQ43" s="11">
        <f t="shared" si="122"/>
        <v>0</v>
      </c>
      <c r="CR43" s="11">
        <f t="shared" si="122"/>
        <v>0</v>
      </c>
      <c r="CS43" s="11">
        <f t="shared" si="122"/>
        <v>0</v>
      </c>
      <c r="CT43" s="11">
        <f t="shared" si="122"/>
        <v>0</v>
      </c>
      <c r="CU43" s="11">
        <f t="shared" si="122"/>
        <v>0</v>
      </c>
      <c r="CV43" s="11">
        <f t="shared" si="122"/>
        <v>0</v>
      </c>
      <c r="CW43" s="11">
        <f t="shared" si="122"/>
        <v>0</v>
      </c>
      <c r="CX43" s="11">
        <f t="shared" si="122"/>
        <v>0</v>
      </c>
      <c r="CY43" s="11">
        <f t="shared" si="122"/>
        <v>0</v>
      </c>
      <c r="CZ43" s="11">
        <f t="shared" si="122"/>
        <v>0</v>
      </c>
      <c r="DA43" s="11">
        <f t="shared" si="122"/>
        <v>0</v>
      </c>
      <c r="DB43" s="11">
        <f t="shared" si="122"/>
        <v>0</v>
      </c>
      <c r="DC43" s="11">
        <f t="shared" si="122"/>
        <v>0</v>
      </c>
      <c r="DD43" s="11">
        <f t="shared" si="122"/>
        <v>0</v>
      </c>
      <c r="DE43" s="11">
        <f t="shared" si="122"/>
        <v>0</v>
      </c>
      <c r="DF43" s="11">
        <f t="shared" si="122"/>
        <v>0</v>
      </c>
      <c r="DG43" s="11">
        <f t="shared" si="122"/>
        <v>0</v>
      </c>
      <c r="DH43" s="11">
        <f t="shared" si="122"/>
        <v>0</v>
      </c>
      <c r="DI43" s="11">
        <f t="shared" si="122"/>
        <v>7.5</v>
      </c>
      <c r="DJ43" s="11">
        <f t="shared" si="122"/>
        <v>0</v>
      </c>
      <c r="DK43" s="11">
        <f t="shared" si="122"/>
        <v>0</v>
      </c>
      <c r="DL43" s="11">
        <f t="shared" si="122"/>
        <v>0</v>
      </c>
      <c r="DM43" s="11">
        <f t="shared" si="122"/>
        <v>0</v>
      </c>
      <c r="DN43" s="11">
        <f t="shared" si="122"/>
        <v>0</v>
      </c>
      <c r="DO43" s="11">
        <f t="shared" si="122"/>
        <v>0</v>
      </c>
      <c r="DP43" s="11">
        <f t="shared" si="122"/>
        <v>0</v>
      </c>
      <c r="DQ43" s="11">
        <f t="shared" si="122"/>
        <v>0</v>
      </c>
      <c r="DR43" s="11">
        <f t="shared" si="122"/>
        <v>0</v>
      </c>
      <c r="DS43" s="11">
        <f t="shared" si="122"/>
        <v>0</v>
      </c>
      <c r="DT43" s="11">
        <f t="shared" si="122"/>
        <v>0</v>
      </c>
      <c r="DU43" s="11">
        <f t="shared" si="122"/>
        <v>0</v>
      </c>
      <c r="DV43" s="11">
        <f t="shared" si="122"/>
        <v>0</v>
      </c>
      <c r="DW43" s="11">
        <f t="shared" si="122"/>
        <v>0</v>
      </c>
      <c r="DX43" s="11">
        <f t="shared" si="122"/>
        <v>0</v>
      </c>
      <c r="DY43" s="11">
        <f t="shared" si="122"/>
        <v>3.75</v>
      </c>
      <c r="DZ43" s="11">
        <f t="shared" si="122"/>
        <v>0</v>
      </c>
      <c r="EA43" s="11">
        <f t="shared" si="122"/>
        <v>0</v>
      </c>
      <c r="EB43" s="11">
        <f t="shared" ref="EB43:GM43" si="123">(EB42/12)*9</f>
        <v>0</v>
      </c>
      <c r="EC43" s="11">
        <f t="shared" si="123"/>
        <v>0</v>
      </c>
      <c r="ED43" s="11">
        <f t="shared" si="123"/>
        <v>0</v>
      </c>
      <c r="EE43" s="11">
        <f t="shared" si="123"/>
        <v>0</v>
      </c>
      <c r="EF43" s="11">
        <f t="shared" si="123"/>
        <v>0</v>
      </c>
      <c r="EG43" s="11">
        <f t="shared" si="123"/>
        <v>0</v>
      </c>
      <c r="EH43" s="11">
        <f t="shared" si="123"/>
        <v>0</v>
      </c>
      <c r="EI43" s="11">
        <f t="shared" si="123"/>
        <v>0</v>
      </c>
      <c r="EJ43" s="11">
        <f t="shared" si="123"/>
        <v>0</v>
      </c>
      <c r="EK43" s="11">
        <f t="shared" si="123"/>
        <v>0</v>
      </c>
      <c r="EL43" s="11">
        <f t="shared" si="123"/>
        <v>0</v>
      </c>
      <c r="EM43" s="11">
        <f t="shared" si="123"/>
        <v>0</v>
      </c>
      <c r="EN43" s="11">
        <f t="shared" si="123"/>
        <v>0</v>
      </c>
      <c r="EO43" s="11">
        <f t="shared" si="123"/>
        <v>0</v>
      </c>
      <c r="EP43" s="11">
        <f t="shared" si="123"/>
        <v>0</v>
      </c>
      <c r="EQ43" s="11">
        <f t="shared" si="123"/>
        <v>0</v>
      </c>
      <c r="ER43" s="11">
        <f t="shared" si="123"/>
        <v>37.5</v>
      </c>
      <c r="ES43" s="11">
        <f t="shared" si="123"/>
        <v>0</v>
      </c>
      <c r="ET43" s="11">
        <f t="shared" si="123"/>
        <v>0</v>
      </c>
      <c r="EU43" s="11">
        <f t="shared" si="123"/>
        <v>0</v>
      </c>
      <c r="EV43" s="11">
        <f t="shared" si="123"/>
        <v>0</v>
      </c>
      <c r="EW43" s="11">
        <f t="shared" si="123"/>
        <v>0</v>
      </c>
      <c r="EX43" s="11">
        <f t="shared" si="123"/>
        <v>0</v>
      </c>
      <c r="EY43" s="11">
        <f t="shared" si="123"/>
        <v>0</v>
      </c>
      <c r="EZ43" s="11">
        <f t="shared" si="123"/>
        <v>0</v>
      </c>
      <c r="FA43" s="11">
        <f t="shared" si="123"/>
        <v>0</v>
      </c>
      <c r="FB43" s="11">
        <f t="shared" si="123"/>
        <v>0</v>
      </c>
      <c r="FC43" s="11">
        <f t="shared" si="123"/>
        <v>0</v>
      </c>
      <c r="FD43" s="11">
        <f t="shared" si="123"/>
        <v>0</v>
      </c>
      <c r="FE43" s="11">
        <f t="shared" si="123"/>
        <v>0</v>
      </c>
      <c r="FF43" s="11">
        <f t="shared" si="123"/>
        <v>0</v>
      </c>
      <c r="FG43" s="11">
        <f t="shared" si="123"/>
        <v>0</v>
      </c>
      <c r="FH43" s="11">
        <f t="shared" si="123"/>
        <v>0</v>
      </c>
      <c r="FI43" s="11">
        <f t="shared" si="123"/>
        <v>0</v>
      </c>
      <c r="FJ43" s="11">
        <f t="shared" si="123"/>
        <v>0</v>
      </c>
      <c r="FK43" s="11">
        <f t="shared" si="123"/>
        <v>0</v>
      </c>
      <c r="FL43" s="11">
        <f t="shared" si="123"/>
        <v>0</v>
      </c>
      <c r="FM43" s="11">
        <f t="shared" si="123"/>
        <v>0</v>
      </c>
      <c r="FN43" s="11">
        <f t="shared" si="123"/>
        <v>0</v>
      </c>
      <c r="FO43" s="11">
        <f t="shared" si="123"/>
        <v>0</v>
      </c>
      <c r="FP43" s="11">
        <f t="shared" si="123"/>
        <v>0</v>
      </c>
      <c r="FQ43" s="11">
        <f t="shared" si="123"/>
        <v>0</v>
      </c>
      <c r="FR43" s="11">
        <f t="shared" si="123"/>
        <v>0</v>
      </c>
      <c r="FS43" s="11">
        <f t="shared" si="123"/>
        <v>0</v>
      </c>
      <c r="FT43" s="11">
        <f t="shared" si="123"/>
        <v>0</v>
      </c>
      <c r="FU43" s="11">
        <f t="shared" si="123"/>
        <v>0</v>
      </c>
      <c r="FV43" s="11">
        <f t="shared" si="123"/>
        <v>0</v>
      </c>
      <c r="FW43" s="11">
        <f t="shared" si="123"/>
        <v>0</v>
      </c>
      <c r="FX43" s="11">
        <f t="shared" si="123"/>
        <v>0</v>
      </c>
      <c r="FY43" s="11">
        <f t="shared" si="123"/>
        <v>0</v>
      </c>
      <c r="FZ43" s="11">
        <f t="shared" si="123"/>
        <v>0</v>
      </c>
      <c r="GA43" s="11">
        <f t="shared" si="123"/>
        <v>0</v>
      </c>
      <c r="GB43" s="11">
        <f t="shared" si="123"/>
        <v>0</v>
      </c>
      <c r="GC43" s="11">
        <f t="shared" si="123"/>
        <v>0</v>
      </c>
      <c r="GD43" s="11">
        <f t="shared" si="123"/>
        <v>0</v>
      </c>
      <c r="GE43" s="11">
        <f t="shared" si="123"/>
        <v>0</v>
      </c>
      <c r="GF43" s="11">
        <f t="shared" si="123"/>
        <v>0</v>
      </c>
      <c r="GG43" s="11">
        <f t="shared" si="123"/>
        <v>0</v>
      </c>
      <c r="GH43" s="11">
        <f t="shared" si="123"/>
        <v>0</v>
      </c>
      <c r="GI43" s="11">
        <f t="shared" si="123"/>
        <v>0</v>
      </c>
      <c r="GJ43" s="11">
        <f t="shared" si="123"/>
        <v>0</v>
      </c>
      <c r="GK43" s="11">
        <f t="shared" si="123"/>
        <v>37.5</v>
      </c>
      <c r="GL43" s="11">
        <f t="shared" si="123"/>
        <v>0</v>
      </c>
      <c r="GM43" s="11">
        <f t="shared" si="123"/>
        <v>0</v>
      </c>
      <c r="GN43" s="11">
        <f t="shared" ref="GN43:IY43" si="124">(GN42/12)*9</f>
        <v>0</v>
      </c>
      <c r="GO43" s="11">
        <f t="shared" si="124"/>
        <v>0</v>
      </c>
      <c r="GP43" s="11">
        <f t="shared" si="124"/>
        <v>0</v>
      </c>
      <c r="GQ43" s="11">
        <f t="shared" si="124"/>
        <v>0</v>
      </c>
      <c r="GR43" s="11">
        <f t="shared" si="124"/>
        <v>0</v>
      </c>
      <c r="GS43" s="11">
        <f t="shared" si="124"/>
        <v>0</v>
      </c>
      <c r="GT43" s="11">
        <f t="shared" si="124"/>
        <v>0</v>
      </c>
      <c r="GU43" s="11">
        <f t="shared" si="124"/>
        <v>0</v>
      </c>
      <c r="GV43" s="11">
        <f t="shared" si="124"/>
        <v>0</v>
      </c>
      <c r="GW43" s="11">
        <f t="shared" si="124"/>
        <v>0</v>
      </c>
      <c r="GX43" s="11">
        <f t="shared" si="124"/>
        <v>0</v>
      </c>
      <c r="GY43" s="11">
        <f t="shared" si="124"/>
        <v>0</v>
      </c>
      <c r="GZ43" s="11">
        <f t="shared" si="124"/>
        <v>0</v>
      </c>
      <c r="HA43" s="11">
        <f t="shared" si="124"/>
        <v>0</v>
      </c>
      <c r="HB43" s="11">
        <f t="shared" si="124"/>
        <v>0</v>
      </c>
      <c r="HC43" s="11">
        <f t="shared" si="124"/>
        <v>0</v>
      </c>
      <c r="HD43" s="11">
        <f t="shared" si="124"/>
        <v>0</v>
      </c>
      <c r="HE43" s="11">
        <f t="shared" si="124"/>
        <v>0</v>
      </c>
      <c r="HF43" s="11">
        <f t="shared" si="124"/>
        <v>0</v>
      </c>
      <c r="HG43" s="11">
        <f t="shared" si="124"/>
        <v>0</v>
      </c>
      <c r="HH43" s="11">
        <f t="shared" si="124"/>
        <v>0</v>
      </c>
      <c r="HI43" s="11">
        <f t="shared" si="124"/>
        <v>0</v>
      </c>
      <c r="HJ43" s="11">
        <f t="shared" si="124"/>
        <v>0</v>
      </c>
      <c r="HK43" s="11">
        <f t="shared" si="124"/>
        <v>0</v>
      </c>
      <c r="HL43" s="11">
        <f t="shared" si="124"/>
        <v>0</v>
      </c>
      <c r="HM43" s="11">
        <f t="shared" si="124"/>
        <v>37.5</v>
      </c>
      <c r="HN43" s="11">
        <f t="shared" si="124"/>
        <v>0</v>
      </c>
      <c r="HO43" s="11">
        <f t="shared" si="124"/>
        <v>0</v>
      </c>
      <c r="HP43" s="11">
        <f t="shared" si="124"/>
        <v>0</v>
      </c>
      <c r="HQ43" s="11">
        <f t="shared" si="124"/>
        <v>0</v>
      </c>
      <c r="HR43" s="11">
        <f t="shared" si="124"/>
        <v>0</v>
      </c>
      <c r="HS43" s="11">
        <f t="shared" si="124"/>
        <v>0</v>
      </c>
      <c r="HT43" s="11">
        <f t="shared" si="124"/>
        <v>0</v>
      </c>
      <c r="HU43" s="11">
        <f t="shared" si="124"/>
        <v>0</v>
      </c>
      <c r="HV43" s="11">
        <f t="shared" si="124"/>
        <v>0</v>
      </c>
      <c r="HW43" s="11">
        <f t="shared" si="124"/>
        <v>0</v>
      </c>
      <c r="HX43" s="11">
        <f t="shared" si="124"/>
        <v>0</v>
      </c>
      <c r="HY43" s="11">
        <f t="shared" si="124"/>
        <v>0</v>
      </c>
      <c r="HZ43" s="11">
        <f t="shared" si="124"/>
        <v>0</v>
      </c>
      <c r="IA43" s="11">
        <f t="shared" si="124"/>
        <v>0</v>
      </c>
      <c r="IB43" s="11">
        <f t="shared" si="124"/>
        <v>0</v>
      </c>
      <c r="IC43" s="11">
        <f t="shared" si="124"/>
        <v>0</v>
      </c>
      <c r="ID43" s="11">
        <f t="shared" si="124"/>
        <v>0</v>
      </c>
      <c r="IE43" s="11">
        <f t="shared" si="124"/>
        <v>0</v>
      </c>
      <c r="IF43" s="11">
        <f t="shared" si="124"/>
        <v>0</v>
      </c>
      <c r="IG43" s="11">
        <f t="shared" si="124"/>
        <v>0</v>
      </c>
      <c r="IH43" s="11">
        <f t="shared" si="124"/>
        <v>0</v>
      </c>
      <c r="II43" s="11">
        <f t="shared" si="124"/>
        <v>0</v>
      </c>
      <c r="IJ43" s="11">
        <f t="shared" si="124"/>
        <v>0</v>
      </c>
      <c r="IK43" s="11">
        <f t="shared" si="124"/>
        <v>0</v>
      </c>
      <c r="IL43" s="11">
        <f t="shared" si="124"/>
        <v>0</v>
      </c>
      <c r="IM43" s="11">
        <f t="shared" si="124"/>
        <v>0</v>
      </c>
      <c r="IN43" s="11">
        <f t="shared" si="124"/>
        <v>0</v>
      </c>
      <c r="IO43" s="11">
        <f t="shared" si="124"/>
        <v>0</v>
      </c>
      <c r="IP43" s="11">
        <f t="shared" si="124"/>
        <v>0</v>
      </c>
      <c r="IQ43" s="11">
        <f t="shared" si="124"/>
        <v>0</v>
      </c>
      <c r="IR43" s="11">
        <f t="shared" si="124"/>
        <v>0</v>
      </c>
      <c r="IS43" s="11">
        <f t="shared" si="124"/>
        <v>0</v>
      </c>
      <c r="IT43" s="11">
        <f t="shared" si="124"/>
        <v>0</v>
      </c>
      <c r="IU43" s="11">
        <f t="shared" si="124"/>
        <v>0</v>
      </c>
      <c r="IV43" s="11">
        <f t="shared" si="124"/>
        <v>0</v>
      </c>
      <c r="IW43" s="11">
        <f t="shared" si="124"/>
        <v>0</v>
      </c>
      <c r="IX43" s="11">
        <f t="shared" si="124"/>
        <v>0</v>
      </c>
      <c r="IY43" s="11">
        <f t="shared" si="124"/>
        <v>0</v>
      </c>
      <c r="IZ43" s="11">
        <f t="shared" ref="IZ43:LK43" si="125">(IZ42/12)*9</f>
        <v>0</v>
      </c>
      <c r="JA43" s="11">
        <f t="shared" si="125"/>
        <v>0</v>
      </c>
      <c r="JB43" s="11">
        <f t="shared" si="125"/>
        <v>0</v>
      </c>
      <c r="JC43" s="11">
        <f t="shared" si="125"/>
        <v>0</v>
      </c>
      <c r="JD43" s="11">
        <f t="shared" si="125"/>
        <v>0</v>
      </c>
      <c r="JE43" s="11">
        <f t="shared" si="125"/>
        <v>0</v>
      </c>
      <c r="JF43" s="11">
        <f t="shared" si="125"/>
        <v>0</v>
      </c>
      <c r="JG43" s="11">
        <f t="shared" si="125"/>
        <v>0</v>
      </c>
      <c r="JH43" s="11">
        <f t="shared" si="125"/>
        <v>0</v>
      </c>
      <c r="JI43" s="11">
        <f t="shared" si="125"/>
        <v>0</v>
      </c>
      <c r="JJ43" s="11">
        <f t="shared" si="125"/>
        <v>0</v>
      </c>
      <c r="JK43" s="11">
        <f t="shared" si="125"/>
        <v>0</v>
      </c>
      <c r="JL43" s="11">
        <f t="shared" si="125"/>
        <v>0</v>
      </c>
      <c r="JM43" s="11">
        <f t="shared" si="125"/>
        <v>0</v>
      </c>
      <c r="JN43" s="11">
        <f t="shared" si="125"/>
        <v>0</v>
      </c>
      <c r="JO43" s="11">
        <f t="shared" si="125"/>
        <v>0</v>
      </c>
      <c r="JP43" s="11">
        <f t="shared" si="125"/>
        <v>0</v>
      </c>
      <c r="JQ43" s="11">
        <f t="shared" si="125"/>
        <v>0</v>
      </c>
      <c r="JR43" s="11">
        <f t="shared" si="125"/>
        <v>0</v>
      </c>
      <c r="JS43" s="11">
        <f t="shared" si="125"/>
        <v>0</v>
      </c>
      <c r="JT43" s="11">
        <f t="shared" si="125"/>
        <v>0</v>
      </c>
      <c r="JU43" s="11">
        <f t="shared" si="125"/>
        <v>0</v>
      </c>
      <c r="JV43" s="11">
        <f t="shared" si="125"/>
        <v>150</v>
      </c>
      <c r="JW43" s="11">
        <f t="shared" si="125"/>
        <v>0</v>
      </c>
      <c r="JX43" s="11">
        <f t="shared" si="125"/>
        <v>180</v>
      </c>
      <c r="JY43" s="11">
        <f t="shared" si="125"/>
        <v>0</v>
      </c>
      <c r="JZ43" s="11">
        <f t="shared" si="125"/>
        <v>7.5</v>
      </c>
      <c r="KA43" s="11">
        <f t="shared" si="125"/>
        <v>0</v>
      </c>
      <c r="KB43" s="11">
        <f t="shared" si="125"/>
        <v>37.5</v>
      </c>
      <c r="KC43" s="11">
        <f t="shared" si="125"/>
        <v>0</v>
      </c>
      <c r="KD43" s="11">
        <f t="shared" si="125"/>
        <v>0</v>
      </c>
      <c r="KE43" s="11">
        <f t="shared" si="125"/>
        <v>0</v>
      </c>
      <c r="KF43" s="11">
        <f t="shared" si="125"/>
        <v>0</v>
      </c>
      <c r="KG43" s="11">
        <f t="shared" si="125"/>
        <v>0</v>
      </c>
      <c r="KH43" s="11">
        <f t="shared" si="125"/>
        <v>0</v>
      </c>
      <c r="KI43" s="11">
        <f t="shared" si="125"/>
        <v>2250</v>
      </c>
      <c r="KJ43" s="11">
        <f t="shared" si="125"/>
        <v>0</v>
      </c>
      <c r="KK43" s="11">
        <f t="shared" si="125"/>
        <v>0</v>
      </c>
      <c r="KL43" s="11">
        <f t="shared" si="125"/>
        <v>0</v>
      </c>
      <c r="KM43" s="11">
        <f t="shared" si="125"/>
        <v>22.5</v>
      </c>
      <c r="KN43" s="11">
        <f t="shared" si="125"/>
        <v>0</v>
      </c>
      <c r="KO43" s="11">
        <f t="shared" si="125"/>
        <v>150</v>
      </c>
      <c r="KP43" s="11">
        <f t="shared" si="125"/>
        <v>0</v>
      </c>
      <c r="KQ43" s="11">
        <f t="shared" si="125"/>
        <v>0</v>
      </c>
      <c r="KR43" s="11">
        <f t="shared" si="125"/>
        <v>187.5</v>
      </c>
      <c r="KS43" s="11">
        <f t="shared" si="125"/>
        <v>0</v>
      </c>
      <c r="KT43" s="11">
        <f t="shared" si="125"/>
        <v>0</v>
      </c>
      <c r="KU43" s="11">
        <f t="shared" si="125"/>
        <v>375</v>
      </c>
      <c r="KV43" s="11">
        <f t="shared" si="125"/>
        <v>0</v>
      </c>
      <c r="KW43" s="11">
        <f t="shared" si="125"/>
        <v>0</v>
      </c>
      <c r="KX43" s="11">
        <f t="shared" si="125"/>
        <v>0</v>
      </c>
      <c r="KY43" s="11">
        <f t="shared" si="125"/>
        <v>0</v>
      </c>
      <c r="KZ43" s="11">
        <f t="shared" si="125"/>
        <v>0</v>
      </c>
      <c r="LA43" s="11">
        <f t="shared" si="125"/>
        <v>22.5</v>
      </c>
      <c r="LB43" s="11">
        <f t="shared" si="125"/>
        <v>75</v>
      </c>
      <c r="LC43" s="11">
        <f t="shared" si="125"/>
        <v>150</v>
      </c>
      <c r="LD43" s="11">
        <f t="shared" si="125"/>
        <v>0</v>
      </c>
      <c r="LE43" s="11">
        <f t="shared" si="125"/>
        <v>0</v>
      </c>
      <c r="LF43" s="11">
        <f t="shared" si="125"/>
        <v>337.5</v>
      </c>
      <c r="LG43" s="11">
        <f t="shared" si="125"/>
        <v>0</v>
      </c>
      <c r="LH43" s="11">
        <f t="shared" si="125"/>
        <v>0</v>
      </c>
      <c r="LI43" s="11">
        <f t="shared" si="125"/>
        <v>0</v>
      </c>
      <c r="LJ43" s="11">
        <f t="shared" si="125"/>
        <v>0</v>
      </c>
      <c r="LK43" s="11">
        <f t="shared" si="125"/>
        <v>0</v>
      </c>
      <c r="LL43" s="11">
        <f t="shared" ref="LL43:MG43" si="126">(LL42/12)*9</f>
        <v>0</v>
      </c>
      <c r="LM43" s="11">
        <f t="shared" si="126"/>
        <v>150</v>
      </c>
      <c r="LN43" s="11">
        <f t="shared" si="126"/>
        <v>75</v>
      </c>
      <c r="LO43" s="11">
        <f t="shared" si="126"/>
        <v>37.5</v>
      </c>
      <c r="LP43" s="11">
        <f t="shared" si="126"/>
        <v>150</v>
      </c>
      <c r="LQ43" s="11">
        <f t="shared" si="126"/>
        <v>0</v>
      </c>
      <c r="LR43" s="11">
        <f t="shared" si="126"/>
        <v>37.5</v>
      </c>
      <c r="LS43" s="11">
        <f t="shared" si="126"/>
        <v>0</v>
      </c>
      <c r="LT43" s="11">
        <f t="shared" si="126"/>
        <v>112.5</v>
      </c>
      <c r="LU43" s="11">
        <f t="shared" si="126"/>
        <v>75</v>
      </c>
      <c r="LV43" s="11">
        <f t="shared" si="126"/>
        <v>0</v>
      </c>
      <c r="LW43" s="11">
        <f t="shared" si="126"/>
        <v>0</v>
      </c>
      <c r="LX43" s="11">
        <f t="shared" si="126"/>
        <v>0</v>
      </c>
      <c r="LY43" s="11">
        <f t="shared" si="126"/>
        <v>300</v>
      </c>
      <c r="LZ43" s="11">
        <f t="shared" si="126"/>
        <v>0</v>
      </c>
      <c r="MA43" s="11">
        <f t="shared" si="126"/>
        <v>75</v>
      </c>
      <c r="MB43" s="11">
        <f t="shared" si="126"/>
        <v>0</v>
      </c>
      <c r="MC43" s="11">
        <f t="shared" si="126"/>
        <v>0</v>
      </c>
      <c r="MD43" s="11">
        <f t="shared" si="126"/>
        <v>0</v>
      </c>
      <c r="ME43" s="11">
        <f t="shared" si="126"/>
        <v>0</v>
      </c>
      <c r="MF43" s="11">
        <f t="shared" si="126"/>
        <v>0</v>
      </c>
      <c r="MG43" s="11">
        <f t="shared" si="126"/>
        <v>0</v>
      </c>
      <c r="MH43" s="11">
        <f t="shared" si="6"/>
        <v>5426.25</v>
      </c>
      <c r="ML43" s="17"/>
      <c r="MM43" s="17"/>
      <c r="MN43" s="17"/>
      <c r="MO43" s="17"/>
      <c r="MP43" s="17"/>
      <c r="MQ43" s="17"/>
      <c r="MR43" s="18"/>
      <c r="MS43" s="18"/>
      <c r="MT43" s="17"/>
      <c r="MU43" s="17"/>
      <c r="MV43" s="17"/>
    </row>
    <row r="44" spans="1:360" ht="24.95" customHeight="1" x14ac:dyDescent="0.25">
      <c r="A44" s="24">
        <v>21.7</v>
      </c>
      <c r="B44" s="1" t="s">
        <v>365</v>
      </c>
      <c r="C44" s="10">
        <v>440</v>
      </c>
      <c r="D44" s="10"/>
      <c r="E44" s="10"/>
      <c r="F44" s="10"/>
      <c r="G44" s="10">
        <v>250</v>
      </c>
      <c r="H44" s="10"/>
      <c r="I44" s="10"/>
      <c r="J44" s="10"/>
      <c r="K44" s="10"/>
      <c r="L44" s="10"/>
      <c r="M44" s="10">
        <v>100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>
        <v>5000</v>
      </c>
      <c r="AD44" s="10"/>
      <c r="AE44" s="10"/>
      <c r="AF44" s="10"/>
      <c r="AG44" s="10">
        <v>20</v>
      </c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>
        <v>10</v>
      </c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>
        <v>20</v>
      </c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>
        <v>100</v>
      </c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>
        <v>10</v>
      </c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>
        <v>5</v>
      </c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>
        <v>100</v>
      </c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>
        <v>50</v>
      </c>
      <c r="GL44" s="10"/>
      <c r="GM44" s="10"/>
      <c r="GN44" s="10"/>
      <c r="GO44" s="10"/>
      <c r="GP44" s="10"/>
      <c r="GQ44" s="10">
        <v>0</v>
      </c>
      <c r="GR44" s="10"/>
      <c r="GS44" s="10"/>
      <c r="GT44" s="10"/>
      <c r="GU44" s="10">
        <v>30</v>
      </c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>
        <v>10</v>
      </c>
      <c r="HG44" s="10">
        <v>0</v>
      </c>
      <c r="HH44" s="10">
        <v>50</v>
      </c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>
        <v>0</v>
      </c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>
        <v>1820</v>
      </c>
      <c r="JX44" s="10">
        <v>12000</v>
      </c>
      <c r="JY44" s="10"/>
      <c r="JZ44" s="10"/>
      <c r="KA44" s="10">
        <v>0</v>
      </c>
      <c r="KB44" s="10">
        <v>50</v>
      </c>
      <c r="KC44" s="10"/>
      <c r="KD44" s="10">
        <v>1000</v>
      </c>
      <c r="KE44" s="10"/>
      <c r="KF44" s="10">
        <v>1000</v>
      </c>
      <c r="KG44" s="10"/>
      <c r="KH44" s="10"/>
      <c r="KI44" s="10">
        <v>2000</v>
      </c>
      <c r="KJ44" s="10"/>
      <c r="KK44" s="10"/>
      <c r="KL44" s="10"/>
      <c r="KM44" s="10">
        <v>50</v>
      </c>
      <c r="KN44" s="10"/>
      <c r="KO44" s="10"/>
      <c r="KP44" s="10">
        <v>100</v>
      </c>
      <c r="KQ44" s="10"/>
      <c r="KR44" s="10">
        <v>200</v>
      </c>
      <c r="KS44" s="10"/>
      <c r="KT44" s="10"/>
      <c r="KU44" s="10">
        <v>200</v>
      </c>
      <c r="KV44" s="10"/>
      <c r="KW44" s="10"/>
      <c r="KX44" s="10"/>
      <c r="KY44" s="10"/>
      <c r="KZ44" s="10"/>
      <c r="LA44" s="10">
        <v>30</v>
      </c>
      <c r="LB44" s="10">
        <v>100</v>
      </c>
      <c r="LC44" s="10">
        <v>200</v>
      </c>
      <c r="LD44" s="10"/>
      <c r="LE44" s="10">
        <v>0</v>
      </c>
      <c r="LF44" s="10">
        <v>800</v>
      </c>
      <c r="LG44" s="10"/>
      <c r="LH44" s="10"/>
      <c r="LI44" s="10"/>
      <c r="LJ44" s="10"/>
      <c r="LK44" s="10"/>
      <c r="LL44" s="10"/>
      <c r="LM44" s="10"/>
      <c r="LN44" s="10">
        <v>1200</v>
      </c>
      <c r="LO44" s="10">
        <v>100</v>
      </c>
      <c r="LP44" s="10">
        <v>300</v>
      </c>
      <c r="LQ44" s="10"/>
      <c r="LR44" s="10">
        <v>50</v>
      </c>
      <c r="LS44" s="10"/>
      <c r="LT44" s="10">
        <v>600</v>
      </c>
      <c r="LU44" s="10">
        <v>100</v>
      </c>
      <c r="LV44" s="10">
        <v>0</v>
      </c>
      <c r="LW44" s="10"/>
      <c r="LX44" s="10">
        <v>200</v>
      </c>
      <c r="LY44" s="10">
        <v>200</v>
      </c>
      <c r="LZ44" s="10"/>
      <c r="MA44" s="10">
        <v>100</v>
      </c>
      <c r="MB44" s="10"/>
      <c r="MC44" s="10">
        <v>300</v>
      </c>
      <c r="MD44" s="10"/>
      <c r="ME44" s="10"/>
      <c r="MF44" s="10">
        <v>4000</v>
      </c>
      <c r="MG44" s="10">
        <v>500</v>
      </c>
      <c r="MH44" s="10">
        <f t="shared" si="6"/>
        <v>33395</v>
      </c>
      <c r="MR44" s="18"/>
      <c r="MS44" s="18"/>
    </row>
    <row r="45" spans="1:360" s="7" customFormat="1" ht="24.95" customHeight="1" x14ac:dyDescent="0.25">
      <c r="A45" s="25">
        <v>22.2</v>
      </c>
      <c r="B45" s="6" t="s">
        <v>365</v>
      </c>
      <c r="C45" s="11">
        <f>(C44/12)*9</f>
        <v>330</v>
      </c>
      <c r="D45" s="11">
        <f t="shared" ref="D45:BO45" si="127">(D44/12)*9</f>
        <v>0</v>
      </c>
      <c r="E45" s="11">
        <f t="shared" si="127"/>
        <v>0</v>
      </c>
      <c r="F45" s="11">
        <f t="shared" si="127"/>
        <v>0</v>
      </c>
      <c r="G45" s="11">
        <f t="shared" si="127"/>
        <v>187.5</v>
      </c>
      <c r="H45" s="11">
        <f t="shared" si="127"/>
        <v>0</v>
      </c>
      <c r="I45" s="11">
        <f t="shared" si="127"/>
        <v>0</v>
      </c>
      <c r="J45" s="11">
        <f t="shared" si="127"/>
        <v>0</v>
      </c>
      <c r="K45" s="11">
        <f t="shared" si="127"/>
        <v>0</v>
      </c>
      <c r="L45" s="11">
        <f t="shared" si="127"/>
        <v>0</v>
      </c>
      <c r="M45" s="11">
        <f t="shared" si="127"/>
        <v>75</v>
      </c>
      <c r="N45" s="11">
        <f t="shared" si="127"/>
        <v>0</v>
      </c>
      <c r="O45" s="11">
        <f t="shared" si="127"/>
        <v>0</v>
      </c>
      <c r="P45" s="11">
        <f t="shared" si="127"/>
        <v>0</v>
      </c>
      <c r="Q45" s="11">
        <f t="shared" si="127"/>
        <v>0</v>
      </c>
      <c r="R45" s="11">
        <f t="shared" si="127"/>
        <v>0</v>
      </c>
      <c r="S45" s="11">
        <f t="shared" si="127"/>
        <v>0</v>
      </c>
      <c r="T45" s="11">
        <f t="shared" si="127"/>
        <v>0</v>
      </c>
      <c r="U45" s="11">
        <f t="shared" si="127"/>
        <v>0</v>
      </c>
      <c r="V45" s="11">
        <f t="shared" si="127"/>
        <v>0</v>
      </c>
      <c r="W45" s="11">
        <f t="shared" si="127"/>
        <v>0</v>
      </c>
      <c r="X45" s="11">
        <f t="shared" si="127"/>
        <v>0</v>
      </c>
      <c r="Y45" s="11">
        <f t="shared" si="127"/>
        <v>0</v>
      </c>
      <c r="Z45" s="11">
        <f t="shared" si="127"/>
        <v>0</v>
      </c>
      <c r="AA45" s="11">
        <f t="shared" si="127"/>
        <v>0</v>
      </c>
      <c r="AB45" s="11">
        <f t="shared" si="127"/>
        <v>0</v>
      </c>
      <c r="AC45" s="11">
        <f t="shared" si="127"/>
        <v>3750</v>
      </c>
      <c r="AD45" s="11">
        <f t="shared" si="127"/>
        <v>0</v>
      </c>
      <c r="AE45" s="11">
        <f t="shared" si="127"/>
        <v>0</v>
      </c>
      <c r="AF45" s="11">
        <f t="shared" si="127"/>
        <v>0</v>
      </c>
      <c r="AG45" s="11">
        <f t="shared" si="127"/>
        <v>15</v>
      </c>
      <c r="AH45" s="11">
        <f t="shared" si="127"/>
        <v>0</v>
      </c>
      <c r="AI45" s="11">
        <f t="shared" si="127"/>
        <v>0</v>
      </c>
      <c r="AJ45" s="11">
        <f t="shared" si="127"/>
        <v>0</v>
      </c>
      <c r="AK45" s="11">
        <f t="shared" si="127"/>
        <v>0</v>
      </c>
      <c r="AL45" s="11">
        <f t="shared" si="127"/>
        <v>0</v>
      </c>
      <c r="AM45" s="11">
        <f t="shared" si="127"/>
        <v>0</v>
      </c>
      <c r="AN45" s="11">
        <f t="shared" si="127"/>
        <v>0</v>
      </c>
      <c r="AO45" s="11">
        <f t="shared" si="127"/>
        <v>0</v>
      </c>
      <c r="AP45" s="11">
        <f t="shared" si="127"/>
        <v>0</v>
      </c>
      <c r="AQ45" s="11">
        <f t="shared" si="127"/>
        <v>0</v>
      </c>
      <c r="AR45" s="11">
        <f t="shared" si="127"/>
        <v>0</v>
      </c>
      <c r="AS45" s="11">
        <f t="shared" si="127"/>
        <v>0</v>
      </c>
      <c r="AT45" s="11">
        <f t="shared" si="127"/>
        <v>0</v>
      </c>
      <c r="AU45" s="11">
        <f t="shared" si="127"/>
        <v>0</v>
      </c>
      <c r="AV45" s="11">
        <f t="shared" si="127"/>
        <v>0</v>
      </c>
      <c r="AW45" s="11">
        <f t="shared" si="127"/>
        <v>0</v>
      </c>
      <c r="AX45" s="11">
        <f t="shared" si="127"/>
        <v>0</v>
      </c>
      <c r="AY45" s="11">
        <f t="shared" si="127"/>
        <v>0</v>
      </c>
      <c r="AZ45" s="11">
        <f t="shared" si="127"/>
        <v>0</v>
      </c>
      <c r="BA45" s="11">
        <f t="shared" si="127"/>
        <v>0</v>
      </c>
      <c r="BB45" s="11">
        <f t="shared" si="127"/>
        <v>0</v>
      </c>
      <c r="BC45" s="11">
        <f t="shared" si="127"/>
        <v>7.5</v>
      </c>
      <c r="BD45" s="11">
        <f t="shared" si="127"/>
        <v>0</v>
      </c>
      <c r="BE45" s="11">
        <f t="shared" si="127"/>
        <v>0</v>
      </c>
      <c r="BF45" s="11">
        <f t="shared" si="127"/>
        <v>0</v>
      </c>
      <c r="BG45" s="11">
        <f t="shared" si="127"/>
        <v>0</v>
      </c>
      <c r="BH45" s="11">
        <f t="shared" si="127"/>
        <v>0</v>
      </c>
      <c r="BI45" s="11">
        <f t="shared" si="127"/>
        <v>0</v>
      </c>
      <c r="BJ45" s="11">
        <f t="shared" si="127"/>
        <v>0</v>
      </c>
      <c r="BK45" s="11">
        <f t="shared" si="127"/>
        <v>0</v>
      </c>
      <c r="BL45" s="11">
        <f t="shared" si="127"/>
        <v>0</v>
      </c>
      <c r="BM45" s="11">
        <f t="shared" si="127"/>
        <v>0</v>
      </c>
      <c r="BN45" s="11">
        <f t="shared" si="127"/>
        <v>0</v>
      </c>
      <c r="BO45" s="11">
        <f t="shared" si="127"/>
        <v>0</v>
      </c>
      <c r="BP45" s="11">
        <f t="shared" ref="BP45:EA45" si="128">(BP44/12)*9</f>
        <v>0</v>
      </c>
      <c r="BQ45" s="11">
        <f t="shared" si="128"/>
        <v>0</v>
      </c>
      <c r="BR45" s="11">
        <f t="shared" si="128"/>
        <v>0</v>
      </c>
      <c r="BS45" s="11">
        <f t="shared" si="128"/>
        <v>0</v>
      </c>
      <c r="BT45" s="11">
        <f t="shared" si="128"/>
        <v>0</v>
      </c>
      <c r="BU45" s="11">
        <f t="shared" si="128"/>
        <v>15</v>
      </c>
      <c r="BV45" s="11">
        <f t="shared" si="128"/>
        <v>0</v>
      </c>
      <c r="BW45" s="11">
        <f t="shared" si="128"/>
        <v>0</v>
      </c>
      <c r="BX45" s="11">
        <f t="shared" si="128"/>
        <v>0</v>
      </c>
      <c r="BY45" s="11">
        <f t="shared" si="128"/>
        <v>0</v>
      </c>
      <c r="BZ45" s="11">
        <f t="shared" si="128"/>
        <v>0</v>
      </c>
      <c r="CA45" s="11">
        <f t="shared" si="128"/>
        <v>0</v>
      </c>
      <c r="CB45" s="11">
        <f t="shared" si="128"/>
        <v>0</v>
      </c>
      <c r="CC45" s="11">
        <f t="shared" si="128"/>
        <v>0</v>
      </c>
      <c r="CD45" s="11">
        <f t="shared" si="128"/>
        <v>0</v>
      </c>
      <c r="CE45" s="11">
        <f t="shared" si="128"/>
        <v>0</v>
      </c>
      <c r="CF45" s="11">
        <f t="shared" si="128"/>
        <v>0</v>
      </c>
      <c r="CG45" s="11">
        <f t="shared" si="128"/>
        <v>0</v>
      </c>
      <c r="CH45" s="11">
        <f t="shared" si="128"/>
        <v>0</v>
      </c>
      <c r="CI45" s="11">
        <f t="shared" si="128"/>
        <v>0</v>
      </c>
      <c r="CJ45" s="11">
        <f t="shared" si="128"/>
        <v>0</v>
      </c>
      <c r="CK45" s="11">
        <f t="shared" si="128"/>
        <v>0</v>
      </c>
      <c r="CL45" s="11">
        <f t="shared" si="128"/>
        <v>0</v>
      </c>
      <c r="CM45" s="11">
        <f t="shared" si="128"/>
        <v>0</v>
      </c>
      <c r="CN45" s="11">
        <f t="shared" si="128"/>
        <v>0</v>
      </c>
      <c r="CO45" s="11">
        <f t="shared" si="128"/>
        <v>0</v>
      </c>
      <c r="CP45" s="11">
        <f t="shared" si="128"/>
        <v>75</v>
      </c>
      <c r="CQ45" s="11">
        <f t="shared" si="128"/>
        <v>0</v>
      </c>
      <c r="CR45" s="11">
        <f t="shared" si="128"/>
        <v>0</v>
      </c>
      <c r="CS45" s="11">
        <f t="shared" si="128"/>
        <v>0</v>
      </c>
      <c r="CT45" s="11">
        <f t="shared" si="128"/>
        <v>0</v>
      </c>
      <c r="CU45" s="11">
        <f t="shared" si="128"/>
        <v>0</v>
      </c>
      <c r="CV45" s="11">
        <f t="shared" si="128"/>
        <v>0</v>
      </c>
      <c r="CW45" s="11">
        <f t="shared" si="128"/>
        <v>0</v>
      </c>
      <c r="CX45" s="11">
        <f t="shared" si="128"/>
        <v>0</v>
      </c>
      <c r="CY45" s="11">
        <f t="shared" si="128"/>
        <v>0</v>
      </c>
      <c r="CZ45" s="11">
        <f t="shared" si="128"/>
        <v>0</v>
      </c>
      <c r="DA45" s="11">
        <f t="shared" si="128"/>
        <v>0</v>
      </c>
      <c r="DB45" s="11">
        <f t="shared" si="128"/>
        <v>0</v>
      </c>
      <c r="DC45" s="11">
        <f t="shared" si="128"/>
        <v>0</v>
      </c>
      <c r="DD45" s="11">
        <f t="shared" si="128"/>
        <v>0</v>
      </c>
      <c r="DE45" s="11">
        <f t="shared" si="128"/>
        <v>0</v>
      </c>
      <c r="DF45" s="11">
        <f t="shared" si="128"/>
        <v>0</v>
      </c>
      <c r="DG45" s="11">
        <f t="shared" si="128"/>
        <v>0</v>
      </c>
      <c r="DH45" s="11">
        <f t="shared" si="128"/>
        <v>0</v>
      </c>
      <c r="DI45" s="11">
        <f t="shared" si="128"/>
        <v>7.5</v>
      </c>
      <c r="DJ45" s="11">
        <f t="shared" si="128"/>
        <v>0</v>
      </c>
      <c r="DK45" s="11">
        <f t="shared" si="128"/>
        <v>0</v>
      </c>
      <c r="DL45" s="11">
        <f t="shared" si="128"/>
        <v>0</v>
      </c>
      <c r="DM45" s="11">
        <f t="shared" si="128"/>
        <v>0</v>
      </c>
      <c r="DN45" s="11">
        <f t="shared" si="128"/>
        <v>0</v>
      </c>
      <c r="DO45" s="11">
        <f t="shared" si="128"/>
        <v>0</v>
      </c>
      <c r="DP45" s="11">
        <f t="shared" si="128"/>
        <v>0</v>
      </c>
      <c r="DQ45" s="11">
        <f t="shared" si="128"/>
        <v>0</v>
      </c>
      <c r="DR45" s="11">
        <f t="shared" si="128"/>
        <v>0</v>
      </c>
      <c r="DS45" s="11">
        <f t="shared" si="128"/>
        <v>0</v>
      </c>
      <c r="DT45" s="11">
        <f t="shared" si="128"/>
        <v>0</v>
      </c>
      <c r="DU45" s="11">
        <f t="shared" si="128"/>
        <v>0</v>
      </c>
      <c r="DV45" s="11">
        <f t="shared" si="128"/>
        <v>0</v>
      </c>
      <c r="DW45" s="11">
        <f t="shared" si="128"/>
        <v>0</v>
      </c>
      <c r="DX45" s="11">
        <f t="shared" si="128"/>
        <v>0</v>
      </c>
      <c r="DY45" s="11">
        <f t="shared" si="128"/>
        <v>3.75</v>
      </c>
      <c r="DZ45" s="11">
        <f t="shared" si="128"/>
        <v>0</v>
      </c>
      <c r="EA45" s="11">
        <f t="shared" si="128"/>
        <v>0</v>
      </c>
      <c r="EB45" s="11">
        <f t="shared" ref="EB45:GM45" si="129">(EB44/12)*9</f>
        <v>0</v>
      </c>
      <c r="EC45" s="11">
        <f t="shared" si="129"/>
        <v>0</v>
      </c>
      <c r="ED45" s="11">
        <f t="shared" si="129"/>
        <v>0</v>
      </c>
      <c r="EE45" s="11">
        <f t="shared" si="129"/>
        <v>0</v>
      </c>
      <c r="EF45" s="11">
        <f t="shared" si="129"/>
        <v>0</v>
      </c>
      <c r="EG45" s="11">
        <f t="shared" si="129"/>
        <v>0</v>
      </c>
      <c r="EH45" s="11">
        <f t="shared" si="129"/>
        <v>0</v>
      </c>
      <c r="EI45" s="11">
        <f t="shared" si="129"/>
        <v>0</v>
      </c>
      <c r="EJ45" s="11">
        <f t="shared" si="129"/>
        <v>0</v>
      </c>
      <c r="EK45" s="11">
        <f t="shared" si="129"/>
        <v>0</v>
      </c>
      <c r="EL45" s="11">
        <f t="shared" si="129"/>
        <v>0</v>
      </c>
      <c r="EM45" s="11">
        <f t="shared" si="129"/>
        <v>0</v>
      </c>
      <c r="EN45" s="11">
        <f t="shared" si="129"/>
        <v>0</v>
      </c>
      <c r="EO45" s="11">
        <f t="shared" si="129"/>
        <v>0</v>
      </c>
      <c r="EP45" s="11">
        <f t="shared" si="129"/>
        <v>0</v>
      </c>
      <c r="EQ45" s="11">
        <f t="shared" si="129"/>
        <v>0</v>
      </c>
      <c r="ER45" s="11">
        <f t="shared" si="129"/>
        <v>0</v>
      </c>
      <c r="ES45" s="11">
        <f t="shared" si="129"/>
        <v>0</v>
      </c>
      <c r="ET45" s="11">
        <f t="shared" si="129"/>
        <v>0</v>
      </c>
      <c r="EU45" s="11">
        <f t="shared" si="129"/>
        <v>0</v>
      </c>
      <c r="EV45" s="11">
        <f t="shared" si="129"/>
        <v>0</v>
      </c>
      <c r="EW45" s="11">
        <f t="shared" si="129"/>
        <v>0</v>
      </c>
      <c r="EX45" s="11">
        <f t="shared" si="129"/>
        <v>0</v>
      </c>
      <c r="EY45" s="11">
        <f t="shared" si="129"/>
        <v>0</v>
      </c>
      <c r="EZ45" s="11">
        <f t="shared" si="129"/>
        <v>0</v>
      </c>
      <c r="FA45" s="11">
        <f t="shared" si="129"/>
        <v>0</v>
      </c>
      <c r="FB45" s="11">
        <f t="shared" si="129"/>
        <v>0</v>
      </c>
      <c r="FC45" s="11">
        <f t="shared" si="129"/>
        <v>0</v>
      </c>
      <c r="FD45" s="11">
        <f t="shared" si="129"/>
        <v>0</v>
      </c>
      <c r="FE45" s="11">
        <f t="shared" si="129"/>
        <v>0</v>
      </c>
      <c r="FF45" s="11">
        <f t="shared" si="129"/>
        <v>0</v>
      </c>
      <c r="FG45" s="11">
        <f t="shared" si="129"/>
        <v>0</v>
      </c>
      <c r="FH45" s="11">
        <f t="shared" si="129"/>
        <v>0</v>
      </c>
      <c r="FI45" s="11">
        <f t="shared" si="129"/>
        <v>75</v>
      </c>
      <c r="FJ45" s="11">
        <f t="shared" si="129"/>
        <v>0</v>
      </c>
      <c r="FK45" s="11">
        <f t="shared" si="129"/>
        <v>0</v>
      </c>
      <c r="FL45" s="11">
        <f t="shared" si="129"/>
        <v>0</v>
      </c>
      <c r="FM45" s="11">
        <f t="shared" si="129"/>
        <v>0</v>
      </c>
      <c r="FN45" s="11">
        <f t="shared" si="129"/>
        <v>0</v>
      </c>
      <c r="FO45" s="11">
        <f t="shared" si="129"/>
        <v>0</v>
      </c>
      <c r="FP45" s="11">
        <f t="shared" si="129"/>
        <v>0</v>
      </c>
      <c r="FQ45" s="11">
        <f t="shared" si="129"/>
        <v>0</v>
      </c>
      <c r="FR45" s="11">
        <f t="shared" si="129"/>
        <v>0</v>
      </c>
      <c r="FS45" s="11">
        <f t="shared" si="129"/>
        <v>0</v>
      </c>
      <c r="FT45" s="11">
        <f t="shared" si="129"/>
        <v>0</v>
      </c>
      <c r="FU45" s="11">
        <f t="shared" si="129"/>
        <v>0</v>
      </c>
      <c r="FV45" s="11">
        <f t="shared" si="129"/>
        <v>0</v>
      </c>
      <c r="FW45" s="11">
        <f t="shared" si="129"/>
        <v>0</v>
      </c>
      <c r="FX45" s="11">
        <f t="shared" si="129"/>
        <v>0</v>
      </c>
      <c r="FY45" s="11">
        <f t="shared" si="129"/>
        <v>0</v>
      </c>
      <c r="FZ45" s="11">
        <f t="shared" si="129"/>
        <v>0</v>
      </c>
      <c r="GA45" s="11">
        <f t="shared" si="129"/>
        <v>0</v>
      </c>
      <c r="GB45" s="11">
        <f t="shared" si="129"/>
        <v>0</v>
      </c>
      <c r="GC45" s="11">
        <f t="shared" si="129"/>
        <v>0</v>
      </c>
      <c r="GD45" s="11">
        <f t="shared" si="129"/>
        <v>0</v>
      </c>
      <c r="GE45" s="11">
        <f t="shared" si="129"/>
        <v>0</v>
      </c>
      <c r="GF45" s="11">
        <f t="shared" si="129"/>
        <v>0</v>
      </c>
      <c r="GG45" s="11">
        <f t="shared" si="129"/>
        <v>0</v>
      </c>
      <c r="GH45" s="11">
        <f t="shared" si="129"/>
        <v>0</v>
      </c>
      <c r="GI45" s="11">
        <f t="shared" si="129"/>
        <v>0</v>
      </c>
      <c r="GJ45" s="11">
        <f t="shared" si="129"/>
        <v>0</v>
      </c>
      <c r="GK45" s="11">
        <f t="shared" si="129"/>
        <v>37.5</v>
      </c>
      <c r="GL45" s="11">
        <f t="shared" si="129"/>
        <v>0</v>
      </c>
      <c r="GM45" s="11">
        <f t="shared" si="129"/>
        <v>0</v>
      </c>
      <c r="GN45" s="11">
        <f t="shared" ref="GN45:IY45" si="130">(GN44/12)*9</f>
        <v>0</v>
      </c>
      <c r="GO45" s="11">
        <f t="shared" si="130"/>
        <v>0</v>
      </c>
      <c r="GP45" s="11">
        <f t="shared" si="130"/>
        <v>0</v>
      </c>
      <c r="GQ45" s="11">
        <f t="shared" si="130"/>
        <v>0</v>
      </c>
      <c r="GR45" s="11">
        <f t="shared" si="130"/>
        <v>0</v>
      </c>
      <c r="GS45" s="11">
        <f t="shared" si="130"/>
        <v>0</v>
      </c>
      <c r="GT45" s="11">
        <f t="shared" si="130"/>
        <v>0</v>
      </c>
      <c r="GU45" s="11">
        <f t="shared" si="130"/>
        <v>22.5</v>
      </c>
      <c r="GV45" s="11">
        <f t="shared" si="130"/>
        <v>0</v>
      </c>
      <c r="GW45" s="11">
        <f t="shared" si="130"/>
        <v>0</v>
      </c>
      <c r="GX45" s="11">
        <f t="shared" si="130"/>
        <v>0</v>
      </c>
      <c r="GY45" s="11">
        <f t="shared" si="130"/>
        <v>0</v>
      </c>
      <c r="GZ45" s="11">
        <f t="shared" si="130"/>
        <v>0</v>
      </c>
      <c r="HA45" s="11">
        <f t="shared" si="130"/>
        <v>0</v>
      </c>
      <c r="HB45" s="11">
        <f t="shared" si="130"/>
        <v>0</v>
      </c>
      <c r="HC45" s="11">
        <f t="shared" si="130"/>
        <v>0</v>
      </c>
      <c r="HD45" s="11">
        <f t="shared" si="130"/>
        <v>0</v>
      </c>
      <c r="HE45" s="11">
        <f t="shared" si="130"/>
        <v>0</v>
      </c>
      <c r="HF45" s="11">
        <f t="shared" si="130"/>
        <v>7.5</v>
      </c>
      <c r="HG45" s="11">
        <f t="shared" si="130"/>
        <v>0</v>
      </c>
      <c r="HH45" s="11">
        <f t="shared" si="130"/>
        <v>37.5</v>
      </c>
      <c r="HI45" s="11">
        <f t="shared" si="130"/>
        <v>0</v>
      </c>
      <c r="HJ45" s="11">
        <f t="shared" si="130"/>
        <v>0</v>
      </c>
      <c r="HK45" s="11">
        <f t="shared" si="130"/>
        <v>0</v>
      </c>
      <c r="HL45" s="11">
        <f t="shared" si="130"/>
        <v>0</v>
      </c>
      <c r="HM45" s="11">
        <f t="shared" si="130"/>
        <v>0</v>
      </c>
      <c r="HN45" s="11">
        <f t="shared" si="130"/>
        <v>0</v>
      </c>
      <c r="HO45" s="11">
        <f t="shared" si="130"/>
        <v>0</v>
      </c>
      <c r="HP45" s="11">
        <f t="shared" si="130"/>
        <v>0</v>
      </c>
      <c r="HQ45" s="11">
        <f t="shared" si="130"/>
        <v>0</v>
      </c>
      <c r="HR45" s="11">
        <f t="shared" si="130"/>
        <v>0</v>
      </c>
      <c r="HS45" s="11">
        <f t="shared" si="130"/>
        <v>0</v>
      </c>
      <c r="HT45" s="11">
        <f t="shared" si="130"/>
        <v>0</v>
      </c>
      <c r="HU45" s="11">
        <f t="shared" si="130"/>
        <v>0</v>
      </c>
      <c r="HV45" s="11">
        <f t="shared" si="130"/>
        <v>0</v>
      </c>
      <c r="HW45" s="11">
        <f t="shared" si="130"/>
        <v>0</v>
      </c>
      <c r="HX45" s="11">
        <f t="shared" si="130"/>
        <v>0</v>
      </c>
      <c r="HY45" s="11">
        <f t="shared" si="130"/>
        <v>0</v>
      </c>
      <c r="HZ45" s="11">
        <f t="shared" si="130"/>
        <v>0</v>
      </c>
      <c r="IA45" s="11">
        <f t="shared" si="130"/>
        <v>0</v>
      </c>
      <c r="IB45" s="11">
        <f t="shared" si="130"/>
        <v>0</v>
      </c>
      <c r="IC45" s="11">
        <f t="shared" si="130"/>
        <v>0</v>
      </c>
      <c r="ID45" s="11">
        <f t="shared" si="130"/>
        <v>0</v>
      </c>
      <c r="IE45" s="11">
        <f t="shared" si="130"/>
        <v>0</v>
      </c>
      <c r="IF45" s="11">
        <f t="shared" si="130"/>
        <v>0</v>
      </c>
      <c r="IG45" s="11">
        <f t="shared" si="130"/>
        <v>0</v>
      </c>
      <c r="IH45" s="11">
        <f t="shared" si="130"/>
        <v>0</v>
      </c>
      <c r="II45" s="11">
        <f t="shared" si="130"/>
        <v>0</v>
      </c>
      <c r="IJ45" s="11">
        <f t="shared" si="130"/>
        <v>0</v>
      </c>
      <c r="IK45" s="11">
        <f t="shared" si="130"/>
        <v>0</v>
      </c>
      <c r="IL45" s="11">
        <f t="shared" si="130"/>
        <v>0</v>
      </c>
      <c r="IM45" s="11">
        <f t="shared" si="130"/>
        <v>0</v>
      </c>
      <c r="IN45" s="11">
        <f t="shared" si="130"/>
        <v>0</v>
      </c>
      <c r="IO45" s="11">
        <f t="shared" si="130"/>
        <v>0</v>
      </c>
      <c r="IP45" s="11">
        <f t="shared" si="130"/>
        <v>0</v>
      </c>
      <c r="IQ45" s="11">
        <f t="shared" si="130"/>
        <v>0</v>
      </c>
      <c r="IR45" s="11">
        <f t="shared" si="130"/>
        <v>0</v>
      </c>
      <c r="IS45" s="11">
        <f t="shared" si="130"/>
        <v>0</v>
      </c>
      <c r="IT45" s="11">
        <f t="shared" si="130"/>
        <v>0</v>
      </c>
      <c r="IU45" s="11">
        <f t="shared" si="130"/>
        <v>0</v>
      </c>
      <c r="IV45" s="11">
        <f t="shared" si="130"/>
        <v>0</v>
      </c>
      <c r="IW45" s="11">
        <f t="shared" si="130"/>
        <v>0</v>
      </c>
      <c r="IX45" s="11">
        <f t="shared" si="130"/>
        <v>0</v>
      </c>
      <c r="IY45" s="11">
        <f t="shared" si="130"/>
        <v>0</v>
      </c>
      <c r="IZ45" s="11">
        <f t="shared" ref="IZ45:LK45" si="131">(IZ44/12)*9</f>
        <v>0</v>
      </c>
      <c r="JA45" s="11">
        <f t="shared" si="131"/>
        <v>0</v>
      </c>
      <c r="JB45" s="11">
        <f t="shared" si="131"/>
        <v>0</v>
      </c>
      <c r="JC45" s="11">
        <f t="shared" si="131"/>
        <v>0</v>
      </c>
      <c r="JD45" s="11">
        <f t="shared" si="131"/>
        <v>0</v>
      </c>
      <c r="JE45" s="11">
        <f t="shared" si="131"/>
        <v>0</v>
      </c>
      <c r="JF45" s="11">
        <f t="shared" si="131"/>
        <v>0</v>
      </c>
      <c r="JG45" s="11">
        <f t="shared" si="131"/>
        <v>0</v>
      </c>
      <c r="JH45" s="11">
        <f t="shared" si="131"/>
        <v>0</v>
      </c>
      <c r="JI45" s="11">
        <f t="shared" si="131"/>
        <v>0</v>
      </c>
      <c r="JJ45" s="11">
        <f t="shared" si="131"/>
        <v>0</v>
      </c>
      <c r="JK45" s="11">
        <f t="shared" si="131"/>
        <v>0</v>
      </c>
      <c r="JL45" s="11">
        <f t="shared" si="131"/>
        <v>0</v>
      </c>
      <c r="JM45" s="11">
        <f t="shared" si="131"/>
        <v>0</v>
      </c>
      <c r="JN45" s="11">
        <f t="shared" si="131"/>
        <v>0</v>
      </c>
      <c r="JO45" s="11">
        <f t="shared" si="131"/>
        <v>0</v>
      </c>
      <c r="JP45" s="11">
        <f t="shared" si="131"/>
        <v>0</v>
      </c>
      <c r="JQ45" s="11">
        <f t="shared" si="131"/>
        <v>0</v>
      </c>
      <c r="JR45" s="11">
        <f t="shared" si="131"/>
        <v>0</v>
      </c>
      <c r="JS45" s="11">
        <f t="shared" si="131"/>
        <v>0</v>
      </c>
      <c r="JT45" s="11">
        <f t="shared" si="131"/>
        <v>0</v>
      </c>
      <c r="JU45" s="11">
        <f t="shared" si="131"/>
        <v>0</v>
      </c>
      <c r="JV45" s="11">
        <f t="shared" si="131"/>
        <v>0</v>
      </c>
      <c r="JW45" s="11">
        <f t="shared" si="131"/>
        <v>1365</v>
      </c>
      <c r="JX45" s="11">
        <f t="shared" si="131"/>
        <v>9000</v>
      </c>
      <c r="JY45" s="11">
        <f t="shared" si="131"/>
        <v>0</v>
      </c>
      <c r="JZ45" s="11">
        <f t="shared" si="131"/>
        <v>0</v>
      </c>
      <c r="KA45" s="11">
        <f t="shared" si="131"/>
        <v>0</v>
      </c>
      <c r="KB45" s="11">
        <f t="shared" si="131"/>
        <v>37.5</v>
      </c>
      <c r="KC45" s="11">
        <f t="shared" si="131"/>
        <v>0</v>
      </c>
      <c r="KD45" s="11">
        <f t="shared" si="131"/>
        <v>750</v>
      </c>
      <c r="KE45" s="11">
        <f t="shared" si="131"/>
        <v>0</v>
      </c>
      <c r="KF45" s="11">
        <f t="shared" si="131"/>
        <v>750</v>
      </c>
      <c r="KG45" s="11">
        <f t="shared" si="131"/>
        <v>0</v>
      </c>
      <c r="KH45" s="11">
        <f t="shared" si="131"/>
        <v>0</v>
      </c>
      <c r="KI45" s="11">
        <f t="shared" si="131"/>
        <v>1500</v>
      </c>
      <c r="KJ45" s="11">
        <f t="shared" si="131"/>
        <v>0</v>
      </c>
      <c r="KK45" s="11">
        <f t="shared" si="131"/>
        <v>0</v>
      </c>
      <c r="KL45" s="11">
        <f t="shared" si="131"/>
        <v>0</v>
      </c>
      <c r="KM45" s="11">
        <f t="shared" si="131"/>
        <v>37.5</v>
      </c>
      <c r="KN45" s="11">
        <f t="shared" si="131"/>
        <v>0</v>
      </c>
      <c r="KO45" s="11">
        <f t="shared" si="131"/>
        <v>0</v>
      </c>
      <c r="KP45" s="11">
        <f t="shared" si="131"/>
        <v>75</v>
      </c>
      <c r="KQ45" s="11">
        <f t="shared" si="131"/>
        <v>0</v>
      </c>
      <c r="KR45" s="11">
        <f t="shared" si="131"/>
        <v>150</v>
      </c>
      <c r="KS45" s="11">
        <f t="shared" si="131"/>
        <v>0</v>
      </c>
      <c r="KT45" s="11">
        <f t="shared" si="131"/>
        <v>0</v>
      </c>
      <c r="KU45" s="11">
        <f t="shared" si="131"/>
        <v>150</v>
      </c>
      <c r="KV45" s="11">
        <f t="shared" si="131"/>
        <v>0</v>
      </c>
      <c r="KW45" s="11">
        <f t="shared" si="131"/>
        <v>0</v>
      </c>
      <c r="KX45" s="11">
        <f t="shared" si="131"/>
        <v>0</v>
      </c>
      <c r="KY45" s="11">
        <f t="shared" si="131"/>
        <v>0</v>
      </c>
      <c r="KZ45" s="11">
        <f t="shared" si="131"/>
        <v>0</v>
      </c>
      <c r="LA45" s="11">
        <f t="shared" si="131"/>
        <v>22.5</v>
      </c>
      <c r="LB45" s="11">
        <f t="shared" si="131"/>
        <v>75</v>
      </c>
      <c r="LC45" s="11">
        <f t="shared" si="131"/>
        <v>150</v>
      </c>
      <c r="LD45" s="11">
        <f t="shared" si="131"/>
        <v>0</v>
      </c>
      <c r="LE45" s="11">
        <f t="shared" si="131"/>
        <v>0</v>
      </c>
      <c r="LF45" s="11">
        <f t="shared" si="131"/>
        <v>600</v>
      </c>
      <c r="LG45" s="11">
        <f t="shared" si="131"/>
        <v>0</v>
      </c>
      <c r="LH45" s="11">
        <f t="shared" si="131"/>
        <v>0</v>
      </c>
      <c r="LI45" s="11">
        <f t="shared" si="131"/>
        <v>0</v>
      </c>
      <c r="LJ45" s="11">
        <f t="shared" si="131"/>
        <v>0</v>
      </c>
      <c r="LK45" s="11">
        <f t="shared" si="131"/>
        <v>0</v>
      </c>
      <c r="LL45" s="11">
        <f t="shared" ref="LL45:MG45" si="132">(LL44/12)*9</f>
        <v>0</v>
      </c>
      <c r="LM45" s="11">
        <f t="shared" si="132"/>
        <v>0</v>
      </c>
      <c r="LN45" s="11">
        <f t="shared" si="132"/>
        <v>900</v>
      </c>
      <c r="LO45" s="11">
        <f t="shared" si="132"/>
        <v>75</v>
      </c>
      <c r="LP45" s="11">
        <f t="shared" si="132"/>
        <v>225</v>
      </c>
      <c r="LQ45" s="11">
        <f t="shared" si="132"/>
        <v>0</v>
      </c>
      <c r="LR45" s="11">
        <f t="shared" si="132"/>
        <v>37.5</v>
      </c>
      <c r="LS45" s="11">
        <f t="shared" si="132"/>
        <v>0</v>
      </c>
      <c r="LT45" s="11">
        <f t="shared" si="132"/>
        <v>450</v>
      </c>
      <c r="LU45" s="11">
        <f t="shared" si="132"/>
        <v>75</v>
      </c>
      <c r="LV45" s="11">
        <f t="shared" si="132"/>
        <v>0</v>
      </c>
      <c r="LW45" s="11">
        <f t="shared" si="132"/>
        <v>0</v>
      </c>
      <c r="LX45" s="11">
        <f t="shared" si="132"/>
        <v>150</v>
      </c>
      <c r="LY45" s="11">
        <f t="shared" si="132"/>
        <v>150</v>
      </c>
      <c r="LZ45" s="11">
        <f t="shared" si="132"/>
        <v>0</v>
      </c>
      <c r="MA45" s="11">
        <f t="shared" si="132"/>
        <v>75</v>
      </c>
      <c r="MB45" s="11">
        <f t="shared" si="132"/>
        <v>0</v>
      </c>
      <c r="MC45" s="11">
        <f t="shared" si="132"/>
        <v>225</v>
      </c>
      <c r="MD45" s="11">
        <f t="shared" si="132"/>
        <v>0</v>
      </c>
      <c r="ME45" s="11">
        <f t="shared" si="132"/>
        <v>0</v>
      </c>
      <c r="MF45" s="11">
        <f t="shared" si="132"/>
        <v>3000</v>
      </c>
      <c r="MG45" s="11">
        <f t="shared" si="132"/>
        <v>375</v>
      </c>
      <c r="MH45" s="11">
        <f t="shared" si="6"/>
        <v>25046.25</v>
      </c>
      <c r="ML45" s="17"/>
      <c r="MM45" s="17"/>
      <c r="MN45" s="17"/>
      <c r="MO45" s="17"/>
      <c r="MP45" s="17"/>
      <c r="MQ45" s="17"/>
      <c r="MR45" s="18"/>
      <c r="MS45" s="18"/>
      <c r="MT45" s="17"/>
      <c r="MU45" s="17"/>
      <c r="MV45" s="17"/>
    </row>
    <row r="46" spans="1:360" ht="24.95" customHeight="1" x14ac:dyDescent="0.25">
      <c r="A46" s="24">
        <v>22.7</v>
      </c>
      <c r="B46" s="1" t="s">
        <v>366</v>
      </c>
      <c r="C46" s="10">
        <v>440</v>
      </c>
      <c r="D46" s="10"/>
      <c r="E46" s="10"/>
      <c r="F46" s="10"/>
      <c r="G46" s="10"/>
      <c r="H46" s="10"/>
      <c r="I46" s="10"/>
      <c r="J46" s="10"/>
      <c r="K46" s="10"/>
      <c r="L46" s="10"/>
      <c r="M46" s="10">
        <v>100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v>25000</v>
      </c>
      <c r="AD46" s="10"/>
      <c r="AE46" s="10"/>
      <c r="AF46" s="10"/>
      <c r="AG46" s="10">
        <v>200</v>
      </c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>
        <v>100</v>
      </c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>
        <v>100</v>
      </c>
      <c r="DQ46" s="10"/>
      <c r="DR46" s="10"/>
      <c r="DS46" s="10"/>
      <c r="DT46" s="10"/>
      <c r="DU46" s="10"/>
      <c r="DV46" s="10"/>
      <c r="DW46" s="10"/>
      <c r="DX46" s="10"/>
      <c r="DY46" s="10">
        <v>5</v>
      </c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>
        <v>20</v>
      </c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>
        <v>50</v>
      </c>
      <c r="FD46" s="10"/>
      <c r="FE46" s="10"/>
      <c r="FF46" s="10"/>
      <c r="FG46" s="10"/>
      <c r="FH46" s="10"/>
      <c r="FI46" s="10">
        <v>100</v>
      </c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>
        <v>50</v>
      </c>
      <c r="GL46" s="10"/>
      <c r="GM46" s="10"/>
      <c r="GN46" s="10"/>
      <c r="GO46" s="10"/>
      <c r="GP46" s="10"/>
      <c r="GQ46" s="10">
        <v>0</v>
      </c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>
        <v>20</v>
      </c>
      <c r="HC46" s="10"/>
      <c r="HD46" s="10"/>
      <c r="HE46" s="10"/>
      <c r="HF46" s="10"/>
      <c r="HG46" s="10">
        <v>0</v>
      </c>
      <c r="HH46" s="10"/>
      <c r="HI46" s="10"/>
      <c r="HJ46" s="10"/>
      <c r="HK46" s="10"/>
      <c r="HL46" s="10"/>
      <c r="HM46" s="10">
        <v>50</v>
      </c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>
        <v>0</v>
      </c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>
        <v>500</v>
      </c>
      <c r="JS46" s="10"/>
      <c r="JT46" s="10"/>
      <c r="JU46" s="10"/>
      <c r="JV46" s="10">
        <v>200</v>
      </c>
      <c r="JW46" s="10">
        <v>4540</v>
      </c>
      <c r="JX46" s="10">
        <v>12000</v>
      </c>
      <c r="JY46" s="10"/>
      <c r="JZ46" s="10">
        <v>10</v>
      </c>
      <c r="KA46" s="10">
        <v>0</v>
      </c>
      <c r="KB46" s="10"/>
      <c r="KC46" s="10"/>
      <c r="KD46" s="10">
        <v>600</v>
      </c>
      <c r="KE46" s="10"/>
      <c r="KF46" s="10">
        <v>200</v>
      </c>
      <c r="KG46" s="10"/>
      <c r="KH46" s="10"/>
      <c r="KI46" s="10"/>
      <c r="KJ46" s="10"/>
      <c r="KK46" s="10"/>
      <c r="KL46" s="10"/>
      <c r="KM46" s="10">
        <v>70</v>
      </c>
      <c r="KN46" s="10"/>
      <c r="KO46" s="10">
        <v>2200</v>
      </c>
      <c r="KP46" s="10">
        <v>100</v>
      </c>
      <c r="KQ46" s="10"/>
      <c r="KR46" s="10">
        <v>200</v>
      </c>
      <c r="KS46" s="10">
        <v>200</v>
      </c>
      <c r="KT46" s="10"/>
      <c r="KU46" s="10">
        <v>100</v>
      </c>
      <c r="KV46" s="10"/>
      <c r="KW46" s="10"/>
      <c r="KX46" s="10"/>
      <c r="KY46" s="10"/>
      <c r="KZ46" s="10"/>
      <c r="LA46" s="10">
        <v>30</v>
      </c>
      <c r="LB46" s="10">
        <v>100</v>
      </c>
      <c r="LC46" s="10">
        <v>350</v>
      </c>
      <c r="LD46" s="10"/>
      <c r="LE46" s="10">
        <v>0</v>
      </c>
      <c r="LF46" s="10">
        <v>650</v>
      </c>
      <c r="LG46" s="10"/>
      <c r="LH46" s="10"/>
      <c r="LI46" s="10"/>
      <c r="LJ46" s="10">
        <v>400</v>
      </c>
      <c r="LK46" s="10">
        <v>50</v>
      </c>
      <c r="LL46" s="10"/>
      <c r="LM46" s="10">
        <v>15</v>
      </c>
      <c r="LN46" s="10">
        <v>1200</v>
      </c>
      <c r="LO46" s="10">
        <v>100</v>
      </c>
      <c r="LP46" s="10">
        <v>300</v>
      </c>
      <c r="LQ46" s="10">
        <v>200</v>
      </c>
      <c r="LR46" s="10">
        <v>50</v>
      </c>
      <c r="LS46" s="10"/>
      <c r="LT46" s="10">
        <v>600</v>
      </c>
      <c r="LU46" s="10">
        <v>100</v>
      </c>
      <c r="LV46" s="10">
        <v>0</v>
      </c>
      <c r="LW46" s="10"/>
      <c r="LX46" s="10">
        <v>500</v>
      </c>
      <c r="LY46" s="10">
        <v>300</v>
      </c>
      <c r="LZ46" s="10"/>
      <c r="MA46" s="10">
        <v>500</v>
      </c>
      <c r="MB46" s="10"/>
      <c r="MC46" s="10">
        <v>300</v>
      </c>
      <c r="MD46" s="10"/>
      <c r="ME46" s="10">
        <v>1000</v>
      </c>
      <c r="MF46" s="10"/>
      <c r="MG46" s="10">
        <v>1000</v>
      </c>
      <c r="MH46" s="10">
        <f t="shared" si="6"/>
        <v>54900</v>
      </c>
      <c r="MR46" s="18"/>
      <c r="MS46" s="18"/>
    </row>
    <row r="47" spans="1:360" s="7" customFormat="1" ht="24.95" customHeight="1" x14ac:dyDescent="0.25">
      <c r="A47" s="25">
        <v>23.2</v>
      </c>
      <c r="B47" s="6" t="s">
        <v>366</v>
      </c>
      <c r="C47" s="11">
        <f>(C46/12)*9</f>
        <v>330</v>
      </c>
      <c r="D47" s="11">
        <f t="shared" ref="D47:BO47" si="133">(D46/12)*9</f>
        <v>0</v>
      </c>
      <c r="E47" s="11">
        <f t="shared" si="133"/>
        <v>0</v>
      </c>
      <c r="F47" s="11">
        <f t="shared" si="133"/>
        <v>0</v>
      </c>
      <c r="G47" s="11">
        <f t="shared" si="133"/>
        <v>0</v>
      </c>
      <c r="H47" s="11">
        <f t="shared" si="133"/>
        <v>0</v>
      </c>
      <c r="I47" s="11">
        <f t="shared" si="133"/>
        <v>0</v>
      </c>
      <c r="J47" s="11">
        <f t="shared" si="133"/>
        <v>0</v>
      </c>
      <c r="K47" s="11">
        <f t="shared" si="133"/>
        <v>0</v>
      </c>
      <c r="L47" s="11">
        <f t="shared" si="133"/>
        <v>0</v>
      </c>
      <c r="M47" s="11">
        <f t="shared" si="133"/>
        <v>75</v>
      </c>
      <c r="N47" s="11">
        <f t="shared" si="133"/>
        <v>0</v>
      </c>
      <c r="O47" s="11">
        <f t="shared" si="133"/>
        <v>0</v>
      </c>
      <c r="P47" s="11">
        <f t="shared" si="133"/>
        <v>0</v>
      </c>
      <c r="Q47" s="11">
        <f t="shared" si="133"/>
        <v>0</v>
      </c>
      <c r="R47" s="11">
        <f t="shared" si="133"/>
        <v>0</v>
      </c>
      <c r="S47" s="11">
        <f t="shared" si="133"/>
        <v>0</v>
      </c>
      <c r="T47" s="11">
        <f t="shared" si="133"/>
        <v>0</v>
      </c>
      <c r="U47" s="11">
        <f t="shared" si="133"/>
        <v>0</v>
      </c>
      <c r="V47" s="11">
        <f t="shared" si="133"/>
        <v>0</v>
      </c>
      <c r="W47" s="11">
        <f t="shared" si="133"/>
        <v>0</v>
      </c>
      <c r="X47" s="11">
        <f t="shared" si="133"/>
        <v>0</v>
      </c>
      <c r="Y47" s="11">
        <f t="shared" si="133"/>
        <v>0</v>
      </c>
      <c r="Z47" s="11">
        <f t="shared" si="133"/>
        <v>0</v>
      </c>
      <c r="AA47" s="11">
        <f t="shared" si="133"/>
        <v>0</v>
      </c>
      <c r="AB47" s="11">
        <f t="shared" si="133"/>
        <v>0</v>
      </c>
      <c r="AC47" s="11">
        <f t="shared" si="133"/>
        <v>18750</v>
      </c>
      <c r="AD47" s="11">
        <f t="shared" si="133"/>
        <v>0</v>
      </c>
      <c r="AE47" s="11">
        <f t="shared" si="133"/>
        <v>0</v>
      </c>
      <c r="AF47" s="11">
        <f t="shared" si="133"/>
        <v>0</v>
      </c>
      <c r="AG47" s="11">
        <f t="shared" si="133"/>
        <v>150</v>
      </c>
      <c r="AH47" s="11">
        <f t="shared" si="133"/>
        <v>0</v>
      </c>
      <c r="AI47" s="11">
        <f t="shared" si="133"/>
        <v>0</v>
      </c>
      <c r="AJ47" s="11">
        <f t="shared" si="133"/>
        <v>0</v>
      </c>
      <c r="AK47" s="11">
        <f t="shared" si="133"/>
        <v>0</v>
      </c>
      <c r="AL47" s="11">
        <f t="shared" si="133"/>
        <v>0</v>
      </c>
      <c r="AM47" s="11">
        <f t="shared" si="133"/>
        <v>0</v>
      </c>
      <c r="AN47" s="11">
        <f t="shared" si="133"/>
        <v>0</v>
      </c>
      <c r="AO47" s="11">
        <f t="shared" si="133"/>
        <v>0</v>
      </c>
      <c r="AP47" s="11">
        <f t="shared" si="133"/>
        <v>0</v>
      </c>
      <c r="AQ47" s="11">
        <f t="shared" si="133"/>
        <v>0</v>
      </c>
      <c r="AR47" s="11">
        <f t="shared" si="133"/>
        <v>0</v>
      </c>
      <c r="AS47" s="11">
        <f t="shared" si="133"/>
        <v>0</v>
      </c>
      <c r="AT47" s="11">
        <f t="shared" si="133"/>
        <v>0</v>
      </c>
      <c r="AU47" s="11">
        <f t="shared" si="133"/>
        <v>0</v>
      </c>
      <c r="AV47" s="11">
        <f t="shared" si="133"/>
        <v>0</v>
      </c>
      <c r="AW47" s="11">
        <f t="shared" si="133"/>
        <v>0</v>
      </c>
      <c r="AX47" s="11">
        <f t="shared" si="133"/>
        <v>0</v>
      </c>
      <c r="AY47" s="11">
        <f t="shared" si="133"/>
        <v>0</v>
      </c>
      <c r="AZ47" s="11">
        <f t="shared" si="133"/>
        <v>0</v>
      </c>
      <c r="BA47" s="11">
        <f t="shared" si="133"/>
        <v>0</v>
      </c>
      <c r="BB47" s="11">
        <f t="shared" si="133"/>
        <v>0</v>
      </c>
      <c r="BC47" s="11">
        <f t="shared" si="133"/>
        <v>0</v>
      </c>
      <c r="BD47" s="11">
        <f t="shared" si="133"/>
        <v>0</v>
      </c>
      <c r="BE47" s="11">
        <f t="shared" si="133"/>
        <v>0</v>
      </c>
      <c r="BF47" s="11">
        <f t="shared" si="133"/>
        <v>0</v>
      </c>
      <c r="BG47" s="11">
        <f t="shared" si="133"/>
        <v>0</v>
      </c>
      <c r="BH47" s="11">
        <f t="shared" si="133"/>
        <v>0</v>
      </c>
      <c r="BI47" s="11">
        <f t="shared" si="133"/>
        <v>0</v>
      </c>
      <c r="BJ47" s="11">
        <f t="shared" si="133"/>
        <v>0</v>
      </c>
      <c r="BK47" s="11">
        <f t="shared" si="133"/>
        <v>0</v>
      </c>
      <c r="BL47" s="11">
        <f t="shared" si="133"/>
        <v>0</v>
      </c>
      <c r="BM47" s="11">
        <f t="shared" si="133"/>
        <v>0</v>
      </c>
      <c r="BN47" s="11">
        <f t="shared" si="133"/>
        <v>0</v>
      </c>
      <c r="BO47" s="11">
        <f t="shared" si="133"/>
        <v>75</v>
      </c>
      <c r="BP47" s="11">
        <f t="shared" ref="BP47:EA47" si="134">(BP46/12)*9</f>
        <v>0</v>
      </c>
      <c r="BQ47" s="11">
        <f t="shared" si="134"/>
        <v>0</v>
      </c>
      <c r="BR47" s="11">
        <f t="shared" si="134"/>
        <v>0</v>
      </c>
      <c r="BS47" s="11">
        <f t="shared" si="134"/>
        <v>0</v>
      </c>
      <c r="BT47" s="11">
        <f t="shared" si="134"/>
        <v>0</v>
      </c>
      <c r="BU47" s="11">
        <f t="shared" si="134"/>
        <v>0</v>
      </c>
      <c r="BV47" s="11">
        <f t="shared" si="134"/>
        <v>0</v>
      </c>
      <c r="BW47" s="11">
        <f t="shared" si="134"/>
        <v>0</v>
      </c>
      <c r="BX47" s="11">
        <f t="shared" si="134"/>
        <v>0</v>
      </c>
      <c r="BY47" s="11">
        <f t="shared" si="134"/>
        <v>0</v>
      </c>
      <c r="BZ47" s="11">
        <f t="shared" si="134"/>
        <v>0</v>
      </c>
      <c r="CA47" s="11">
        <f t="shared" si="134"/>
        <v>0</v>
      </c>
      <c r="CB47" s="11">
        <f t="shared" si="134"/>
        <v>0</v>
      </c>
      <c r="CC47" s="11">
        <f t="shared" si="134"/>
        <v>0</v>
      </c>
      <c r="CD47" s="11">
        <f t="shared" si="134"/>
        <v>0</v>
      </c>
      <c r="CE47" s="11">
        <f t="shared" si="134"/>
        <v>0</v>
      </c>
      <c r="CF47" s="11">
        <f t="shared" si="134"/>
        <v>0</v>
      </c>
      <c r="CG47" s="11">
        <f t="shared" si="134"/>
        <v>0</v>
      </c>
      <c r="CH47" s="11">
        <f t="shared" si="134"/>
        <v>0</v>
      </c>
      <c r="CI47" s="11">
        <f t="shared" si="134"/>
        <v>0</v>
      </c>
      <c r="CJ47" s="11">
        <f t="shared" si="134"/>
        <v>0</v>
      </c>
      <c r="CK47" s="11">
        <f t="shared" si="134"/>
        <v>0</v>
      </c>
      <c r="CL47" s="11">
        <f t="shared" si="134"/>
        <v>0</v>
      </c>
      <c r="CM47" s="11">
        <f t="shared" si="134"/>
        <v>0</v>
      </c>
      <c r="CN47" s="11">
        <f t="shared" si="134"/>
        <v>0</v>
      </c>
      <c r="CO47" s="11">
        <f t="shared" si="134"/>
        <v>0</v>
      </c>
      <c r="CP47" s="11">
        <f t="shared" si="134"/>
        <v>0</v>
      </c>
      <c r="CQ47" s="11">
        <f t="shared" si="134"/>
        <v>0</v>
      </c>
      <c r="CR47" s="11">
        <f t="shared" si="134"/>
        <v>0</v>
      </c>
      <c r="CS47" s="11">
        <f t="shared" si="134"/>
        <v>0</v>
      </c>
      <c r="CT47" s="11">
        <f t="shared" si="134"/>
        <v>0</v>
      </c>
      <c r="CU47" s="11">
        <f t="shared" si="134"/>
        <v>0</v>
      </c>
      <c r="CV47" s="11">
        <f t="shared" si="134"/>
        <v>0</v>
      </c>
      <c r="CW47" s="11">
        <f t="shared" si="134"/>
        <v>0</v>
      </c>
      <c r="CX47" s="11">
        <f t="shared" si="134"/>
        <v>0</v>
      </c>
      <c r="CY47" s="11">
        <f t="shared" si="134"/>
        <v>0</v>
      </c>
      <c r="CZ47" s="11">
        <f t="shared" si="134"/>
        <v>0</v>
      </c>
      <c r="DA47" s="11">
        <f t="shared" si="134"/>
        <v>0</v>
      </c>
      <c r="DB47" s="11">
        <f t="shared" si="134"/>
        <v>0</v>
      </c>
      <c r="DC47" s="11">
        <f t="shared" si="134"/>
        <v>0</v>
      </c>
      <c r="DD47" s="11">
        <f t="shared" si="134"/>
        <v>0</v>
      </c>
      <c r="DE47" s="11">
        <f t="shared" si="134"/>
        <v>0</v>
      </c>
      <c r="DF47" s="11">
        <f t="shared" si="134"/>
        <v>0</v>
      </c>
      <c r="DG47" s="11">
        <f t="shared" si="134"/>
        <v>0</v>
      </c>
      <c r="DH47" s="11">
        <f t="shared" si="134"/>
        <v>0</v>
      </c>
      <c r="DI47" s="11">
        <f t="shared" si="134"/>
        <v>0</v>
      </c>
      <c r="DJ47" s="11">
        <f t="shared" si="134"/>
        <v>0</v>
      </c>
      <c r="DK47" s="11">
        <f t="shared" si="134"/>
        <v>0</v>
      </c>
      <c r="DL47" s="11">
        <f t="shared" si="134"/>
        <v>0</v>
      </c>
      <c r="DM47" s="11">
        <f t="shared" si="134"/>
        <v>0</v>
      </c>
      <c r="DN47" s="11">
        <f t="shared" si="134"/>
        <v>0</v>
      </c>
      <c r="DO47" s="11">
        <f t="shared" si="134"/>
        <v>0</v>
      </c>
      <c r="DP47" s="11">
        <f t="shared" si="134"/>
        <v>75</v>
      </c>
      <c r="DQ47" s="11">
        <f t="shared" si="134"/>
        <v>0</v>
      </c>
      <c r="DR47" s="11">
        <f t="shared" si="134"/>
        <v>0</v>
      </c>
      <c r="DS47" s="11">
        <f t="shared" si="134"/>
        <v>0</v>
      </c>
      <c r="DT47" s="11">
        <f t="shared" si="134"/>
        <v>0</v>
      </c>
      <c r="DU47" s="11">
        <f t="shared" si="134"/>
        <v>0</v>
      </c>
      <c r="DV47" s="11">
        <f t="shared" si="134"/>
        <v>0</v>
      </c>
      <c r="DW47" s="11">
        <f t="shared" si="134"/>
        <v>0</v>
      </c>
      <c r="DX47" s="11">
        <f t="shared" si="134"/>
        <v>0</v>
      </c>
      <c r="DY47" s="11">
        <f t="shared" si="134"/>
        <v>3.75</v>
      </c>
      <c r="DZ47" s="11">
        <f t="shared" si="134"/>
        <v>0</v>
      </c>
      <c r="EA47" s="11">
        <f t="shared" si="134"/>
        <v>0</v>
      </c>
      <c r="EB47" s="11">
        <f t="shared" ref="EB47:GM47" si="135">(EB46/12)*9</f>
        <v>0</v>
      </c>
      <c r="EC47" s="11">
        <f t="shared" si="135"/>
        <v>0</v>
      </c>
      <c r="ED47" s="11">
        <f t="shared" si="135"/>
        <v>0</v>
      </c>
      <c r="EE47" s="11">
        <f t="shared" si="135"/>
        <v>0</v>
      </c>
      <c r="EF47" s="11">
        <f t="shared" si="135"/>
        <v>0</v>
      </c>
      <c r="EG47" s="11">
        <f t="shared" si="135"/>
        <v>0</v>
      </c>
      <c r="EH47" s="11">
        <f t="shared" si="135"/>
        <v>0</v>
      </c>
      <c r="EI47" s="11">
        <f t="shared" si="135"/>
        <v>0</v>
      </c>
      <c r="EJ47" s="11">
        <f t="shared" si="135"/>
        <v>0</v>
      </c>
      <c r="EK47" s="11">
        <f t="shared" si="135"/>
        <v>0</v>
      </c>
      <c r="EL47" s="11">
        <f t="shared" si="135"/>
        <v>15</v>
      </c>
      <c r="EM47" s="11">
        <f t="shared" si="135"/>
        <v>0</v>
      </c>
      <c r="EN47" s="11">
        <f t="shared" si="135"/>
        <v>0</v>
      </c>
      <c r="EO47" s="11">
        <f t="shared" si="135"/>
        <v>0</v>
      </c>
      <c r="EP47" s="11">
        <f t="shared" si="135"/>
        <v>0</v>
      </c>
      <c r="EQ47" s="11">
        <f t="shared" si="135"/>
        <v>0</v>
      </c>
      <c r="ER47" s="11">
        <f t="shared" si="135"/>
        <v>0</v>
      </c>
      <c r="ES47" s="11">
        <f t="shared" si="135"/>
        <v>0</v>
      </c>
      <c r="ET47" s="11">
        <f t="shared" si="135"/>
        <v>0</v>
      </c>
      <c r="EU47" s="11">
        <f t="shared" si="135"/>
        <v>0</v>
      </c>
      <c r="EV47" s="11">
        <f t="shared" si="135"/>
        <v>0</v>
      </c>
      <c r="EW47" s="11">
        <f t="shared" si="135"/>
        <v>0</v>
      </c>
      <c r="EX47" s="11">
        <f t="shared" si="135"/>
        <v>0</v>
      </c>
      <c r="EY47" s="11">
        <f t="shared" si="135"/>
        <v>0</v>
      </c>
      <c r="EZ47" s="11">
        <f t="shared" si="135"/>
        <v>0</v>
      </c>
      <c r="FA47" s="11">
        <f t="shared" si="135"/>
        <v>0</v>
      </c>
      <c r="FB47" s="11">
        <f t="shared" si="135"/>
        <v>0</v>
      </c>
      <c r="FC47" s="11">
        <f t="shared" si="135"/>
        <v>37.5</v>
      </c>
      <c r="FD47" s="11">
        <f t="shared" si="135"/>
        <v>0</v>
      </c>
      <c r="FE47" s="11">
        <f t="shared" si="135"/>
        <v>0</v>
      </c>
      <c r="FF47" s="11">
        <f t="shared" si="135"/>
        <v>0</v>
      </c>
      <c r="FG47" s="11">
        <f t="shared" si="135"/>
        <v>0</v>
      </c>
      <c r="FH47" s="11">
        <f t="shared" si="135"/>
        <v>0</v>
      </c>
      <c r="FI47" s="11">
        <f t="shared" si="135"/>
        <v>75</v>
      </c>
      <c r="FJ47" s="11">
        <f t="shared" si="135"/>
        <v>0</v>
      </c>
      <c r="FK47" s="11">
        <f t="shared" si="135"/>
        <v>0</v>
      </c>
      <c r="FL47" s="11">
        <f t="shared" si="135"/>
        <v>0</v>
      </c>
      <c r="FM47" s="11">
        <f t="shared" si="135"/>
        <v>0</v>
      </c>
      <c r="FN47" s="11">
        <f t="shared" si="135"/>
        <v>0</v>
      </c>
      <c r="FO47" s="11">
        <f t="shared" si="135"/>
        <v>0</v>
      </c>
      <c r="FP47" s="11">
        <f t="shared" si="135"/>
        <v>0</v>
      </c>
      <c r="FQ47" s="11">
        <f t="shared" si="135"/>
        <v>0</v>
      </c>
      <c r="FR47" s="11">
        <f t="shared" si="135"/>
        <v>0</v>
      </c>
      <c r="FS47" s="11">
        <f t="shared" si="135"/>
        <v>0</v>
      </c>
      <c r="FT47" s="11">
        <f t="shared" si="135"/>
        <v>0</v>
      </c>
      <c r="FU47" s="11">
        <f t="shared" si="135"/>
        <v>0</v>
      </c>
      <c r="FV47" s="11">
        <f t="shared" si="135"/>
        <v>0</v>
      </c>
      <c r="FW47" s="11">
        <f t="shared" si="135"/>
        <v>0</v>
      </c>
      <c r="FX47" s="11">
        <f t="shared" si="135"/>
        <v>0</v>
      </c>
      <c r="FY47" s="11">
        <f t="shared" si="135"/>
        <v>0</v>
      </c>
      <c r="FZ47" s="11">
        <f t="shared" si="135"/>
        <v>0</v>
      </c>
      <c r="GA47" s="11">
        <f t="shared" si="135"/>
        <v>0</v>
      </c>
      <c r="GB47" s="11">
        <f t="shared" si="135"/>
        <v>0</v>
      </c>
      <c r="GC47" s="11">
        <f t="shared" si="135"/>
        <v>0</v>
      </c>
      <c r="GD47" s="11">
        <f t="shared" si="135"/>
        <v>0</v>
      </c>
      <c r="GE47" s="11">
        <f t="shared" si="135"/>
        <v>0</v>
      </c>
      <c r="GF47" s="11">
        <f t="shared" si="135"/>
        <v>0</v>
      </c>
      <c r="GG47" s="11">
        <f t="shared" si="135"/>
        <v>0</v>
      </c>
      <c r="GH47" s="11">
        <f t="shared" si="135"/>
        <v>0</v>
      </c>
      <c r="GI47" s="11">
        <f t="shared" si="135"/>
        <v>0</v>
      </c>
      <c r="GJ47" s="11">
        <f t="shared" si="135"/>
        <v>0</v>
      </c>
      <c r="GK47" s="11">
        <f t="shared" si="135"/>
        <v>37.5</v>
      </c>
      <c r="GL47" s="11">
        <f t="shared" si="135"/>
        <v>0</v>
      </c>
      <c r="GM47" s="11">
        <f t="shared" si="135"/>
        <v>0</v>
      </c>
      <c r="GN47" s="11">
        <f t="shared" ref="GN47:IY47" si="136">(GN46/12)*9</f>
        <v>0</v>
      </c>
      <c r="GO47" s="11">
        <f t="shared" si="136"/>
        <v>0</v>
      </c>
      <c r="GP47" s="11">
        <f t="shared" si="136"/>
        <v>0</v>
      </c>
      <c r="GQ47" s="11">
        <f t="shared" si="136"/>
        <v>0</v>
      </c>
      <c r="GR47" s="11">
        <f t="shared" si="136"/>
        <v>0</v>
      </c>
      <c r="GS47" s="11">
        <f t="shared" si="136"/>
        <v>0</v>
      </c>
      <c r="GT47" s="11">
        <f t="shared" si="136"/>
        <v>0</v>
      </c>
      <c r="GU47" s="11">
        <f t="shared" si="136"/>
        <v>0</v>
      </c>
      <c r="GV47" s="11">
        <f t="shared" si="136"/>
        <v>0</v>
      </c>
      <c r="GW47" s="11">
        <f t="shared" si="136"/>
        <v>0</v>
      </c>
      <c r="GX47" s="11">
        <f t="shared" si="136"/>
        <v>0</v>
      </c>
      <c r="GY47" s="11">
        <f t="shared" si="136"/>
        <v>0</v>
      </c>
      <c r="GZ47" s="11">
        <f t="shared" si="136"/>
        <v>0</v>
      </c>
      <c r="HA47" s="11">
        <f t="shared" si="136"/>
        <v>0</v>
      </c>
      <c r="HB47" s="11">
        <f t="shared" si="136"/>
        <v>15</v>
      </c>
      <c r="HC47" s="11">
        <f t="shared" si="136"/>
        <v>0</v>
      </c>
      <c r="HD47" s="11">
        <f t="shared" si="136"/>
        <v>0</v>
      </c>
      <c r="HE47" s="11">
        <f t="shared" si="136"/>
        <v>0</v>
      </c>
      <c r="HF47" s="11">
        <f t="shared" si="136"/>
        <v>0</v>
      </c>
      <c r="HG47" s="11">
        <f t="shared" si="136"/>
        <v>0</v>
      </c>
      <c r="HH47" s="11">
        <f t="shared" si="136"/>
        <v>0</v>
      </c>
      <c r="HI47" s="11">
        <f t="shared" si="136"/>
        <v>0</v>
      </c>
      <c r="HJ47" s="11">
        <f t="shared" si="136"/>
        <v>0</v>
      </c>
      <c r="HK47" s="11">
        <f t="shared" si="136"/>
        <v>0</v>
      </c>
      <c r="HL47" s="11">
        <f t="shared" si="136"/>
        <v>0</v>
      </c>
      <c r="HM47" s="11">
        <f t="shared" si="136"/>
        <v>37.5</v>
      </c>
      <c r="HN47" s="11">
        <f t="shared" si="136"/>
        <v>0</v>
      </c>
      <c r="HO47" s="11">
        <f t="shared" si="136"/>
        <v>0</v>
      </c>
      <c r="HP47" s="11">
        <f t="shared" si="136"/>
        <v>0</v>
      </c>
      <c r="HQ47" s="11">
        <f t="shared" si="136"/>
        <v>0</v>
      </c>
      <c r="HR47" s="11">
        <f t="shared" si="136"/>
        <v>0</v>
      </c>
      <c r="HS47" s="11">
        <f t="shared" si="136"/>
        <v>0</v>
      </c>
      <c r="HT47" s="11">
        <f t="shared" si="136"/>
        <v>0</v>
      </c>
      <c r="HU47" s="11">
        <f t="shared" si="136"/>
        <v>0</v>
      </c>
      <c r="HV47" s="11">
        <f t="shared" si="136"/>
        <v>0</v>
      </c>
      <c r="HW47" s="11">
        <f t="shared" si="136"/>
        <v>0</v>
      </c>
      <c r="HX47" s="11">
        <f t="shared" si="136"/>
        <v>0</v>
      </c>
      <c r="HY47" s="11">
        <f t="shared" si="136"/>
        <v>0</v>
      </c>
      <c r="HZ47" s="11">
        <f t="shared" si="136"/>
        <v>0</v>
      </c>
      <c r="IA47" s="11">
        <f t="shared" si="136"/>
        <v>0</v>
      </c>
      <c r="IB47" s="11">
        <f t="shared" si="136"/>
        <v>0</v>
      </c>
      <c r="IC47" s="11">
        <f t="shared" si="136"/>
        <v>0</v>
      </c>
      <c r="ID47" s="11">
        <f t="shared" si="136"/>
        <v>0</v>
      </c>
      <c r="IE47" s="11">
        <f t="shared" si="136"/>
        <v>0</v>
      </c>
      <c r="IF47" s="11">
        <f t="shared" si="136"/>
        <v>0</v>
      </c>
      <c r="IG47" s="11">
        <f t="shared" si="136"/>
        <v>0</v>
      </c>
      <c r="IH47" s="11">
        <f t="shared" si="136"/>
        <v>0</v>
      </c>
      <c r="II47" s="11">
        <f t="shared" si="136"/>
        <v>0</v>
      </c>
      <c r="IJ47" s="11">
        <f t="shared" si="136"/>
        <v>0</v>
      </c>
      <c r="IK47" s="11">
        <f t="shared" si="136"/>
        <v>0</v>
      </c>
      <c r="IL47" s="11">
        <f t="shared" si="136"/>
        <v>0</v>
      </c>
      <c r="IM47" s="11">
        <f t="shared" si="136"/>
        <v>0</v>
      </c>
      <c r="IN47" s="11">
        <f t="shared" si="136"/>
        <v>0</v>
      </c>
      <c r="IO47" s="11">
        <f t="shared" si="136"/>
        <v>0</v>
      </c>
      <c r="IP47" s="11">
        <f t="shared" si="136"/>
        <v>0</v>
      </c>
      <c r="IQ47" s="11">
        <f t="shared" si="136"/>
        <v>0</v>
      </c>
      <c r="IR47" s="11">
        <f t="shared" si="136"/>
        <v>0</v>
      </c>
      <c r="IS47" s="11">
        <f t="shared" si="136"/>
        <v>0</v>
      </c>
      <c r="IT47" s="11">
        <f t="shared" si="136"/>
        <v>0</v>
      </c>
      <c r="IU47" s="11">
        <f t="shared" si="136"/>
        <v>0</v>
      </c>
      <c r="IV47" s="11">
        <f t="shared" si="136"/>
        <v>0</v>
      </c>
      <c r="IW47" s="11">
        <f t="shared" si="136"/>
        <v>0</v>
      </c>
      <c r="IX47" s="11">
        <f t="shared" si="136"/>
        <v>0</v>
      </c>
      <c r="IY47" s="11">
        <f t="shared" si="136"/>
        <v>0</v>
      </c>
      <c r="IZ47" s="11">
        <f t="shared" ref="IZ47:LK47" si="137">(IZ46/12)*9</f>
        <v>0</v>
      </c>
      <c r="JA47" s="11">
        <f t="shared" si="137"/>
        <v>0</v>
      </c>
      <c r="JB47" s="11">
        <f t="shared" si="137"/>
        <v>0</v>
      </c>
      <c r="JC47" s="11">
        <f t="shared" si="137"/>
        <v>0</v>
      </c>
      <c r="JD47" s="11">
        <f t="shared" si="137"/>
        <v>0</v>
      </c>
      <c r="JE47" s="11">
        <f t="shared" si="137"/>
        <v>0</v>
      </c>
      <c r="JF47" s="11">
        <f t="shared" si="137"/>
        <v>0</v>
      </c>
      <c r="JG47" s="11">
        <f t="shared" si="137"/>
        <v>0</v>
      </c>
      <c r="JH47" s="11">
        <f t="shared" si="137"/>
        <v>0</v>
      </c>
      <c r="JI47" s="11">
        <f t="shared" si="137"/>
        <v>0</v>
      </c>
      <c r="JJ47" s="11">
        <f t="shared" si="137"/>
        <v>0</v>
      </c>
      <c r="JK47" s="11">
        <f t="shared" si="137"/>
        <v>0</v>
      </c>
      <c r="JL47" s="11">
        <f t="shared" si="137"/>
        <v>0</v>
      </c>
      <c r="JM47" s="11">
        <f t="shared" si="137"/>
        <v>0</v>
      </c>
      <c r="JN47" s="11">
        <f t="shared" si="137"/>
        <v>0</v>
      </c>
      <c r="JO47" s="11">
        <f t="shared" si="137"/>
        <v>0</v>
      </c>
      <c r="JP47" s="11">
        <f t="shared" si="137"/>
        <v>0</v>
      </c>
      <c r="JQ47" s="11">
        <f t="shared" si="137"/>
        <v>0</v>
      </c>
      <c r="JR47" s="11">
        <f t="shared" si="137"/>
        <v>375</v>
      </c>
      <c r="JS47" s="11">
        <f t="shared" si="137"/>
        <v>0</v>
      </c>
      <c r="JT47" s="11">
        <f t="shared" si="137"/>
        <v>0</v>
      </c>
      <c r="JU47" s="11">
        <f t="shared" si="137"/>
        <v>0</v>
      </c>
      <c r="JV47" s="11">
        <f t="shared" si="137"/>
        <v>150</v>
      </c>
      <c r="JW47" s="11">
        <f t="shared" si="137"/>
        <v>3405</v>
      </c>
      <c r="JX47" s="11">
        <f t="shared" si="137"/>
        <v>9000</v>
      </c>
      <c r="JY47" s="11">
        <f t="shared" si="137"/>
        <v>0</v>
      </c>
      <c r="JZ47" s="11">
        <f t="shared" si="137"/>
        <v>7.5</v>
      </c>
      <c r="KA47" s="11">
        <f t="shared" si="137"/>
        <v>0</v>
      </c>
      <c r="KB47" s="11">
        <f t="shared" si="137"/>
        <v>0</v>
      </c>
      <c r="KC47" s="11">
        <f t="shared" si="137"/>
        <v>0</v>
      </c>
      <c r="KD47" s="11">
        <f t="shared" si="137"/>
        <v>450</v>
      </c>
      <c r="KE47" s="11">
        <f t="shared" si="137"/>
        <v>0</v>
      </c>
      <c r="KF47" s="11">
        <f t="shared" si="137"/>
        <v>150</v>
      </c>
      <c r="KG47" s="11">
        <f t="shared" si="137"/>
        <v>0</v>
      </c>
      <c r="KH47" s="11">
        <f t="shared" si="137"/>
        <v>0</v>
      </c>
      <c r="KI47" s="11">
        <f t="shared" si="137"/>
        <v>0</v>
      </c>
      <c r="KJ47" s="11">
        <f t="shared" si="137"/>
        <v>0</v>
      </c>
      <c r="KK47" s="11">
        <f t="shared" si="137"/>
        <v>0</v>
      </c>
      <c r="KL47" s="11">
        <f t="shared" si="137"/>
        <v>0</v>
      </c>
      <c r="KM47" s="11">
        <f t="shared" si="137"/>
        <v>52.5</v>
      </c>
      <c r="KN47" s="11">
        <f t="shared" si="137"/>
        <v>0</v>
      </c>
      <c r="KO47" s="11">
        <f t="shared" si="137"/>
        <v>1650</v>
      </c>
      <c r="KP47" s="11">
        <f t="shared" si="137"/>
        <v>75</v>
      </c>
      <c r="KQ47" s="11">
        <f t="shared" si="137"/>
        <v>0</v>
      </c>
      <c r="KR47" s="11">
        <f t="shared" si="137"/>
        <v>150</v>
      </c>
      <c r="KS47" s="11">
        <f t="shared" si="137"/>
        <v>150</v>
      </c>
      <c r="KT47" s="11">
        <f t="shared" si="137"/>
        <v>0</v>
      </c>
      <c r="KU47" s="11">
        <f t="shared" si="137"/>
        <v>75</v>
      </c>
      <c r="KV47" s="11">
        <f t="shared" si="137"/>
        <v>0</v>
      </c>
      <c r="KW47" s="11">
        <f t="shared" si="137"/>
        <v>0</v>
      </c>
      <c r="KX47" s="11">
        <f t="shared" si="137"/>
        <v>0</v>
      </c>
      <c r="KY47" s="11">
        <f t="shared" si="137"/>
        <v>0</v>
      </c>
      <c r="KZ47" s="11">
        <f t="shared" si="137"/>
        <v>0</v>
      </c>
      <c r="LA47" s="11">
        <f t="shared" si="137"/>
        <v>22.5</v>
      </c>
      <c r="LB47" s="11">
        <f t="shared" si="137"/>
        <v>75</v>
      </c>
      <c r="LC47" s="11">
        <f t="shared" si="137"/>
        <v>262.5</v>
      </c>
      <c r="LD47" s="11">
        <f t="shared" si="137"/>
        <v>0</v>
      </c>
      <c r="LE47" s="11">
        <f t="shared" si="137"/>
        <v>0</v>
      </c>
      <c r="LF47" s="11">
        <f t="shared" si="137"/>
        <v>487.5</v>
      </c>
      <c r="LG47" s="11">
        <f t="shared" si="137"/>
        <v>0</v>
      </c>
      <c r="LH47" s="11">
        <f t="shared" si="137"/>
        <v>0</v>
      </c>
      <c r="LI47" s="11">
        <f t="shared" si="137"/>
        <v>0</v>
      </c>
      <c r="LJ47" s="11">
        <f t="shared" si="137"/>
        <v>300</v>
      </c>
      <c r="LK47" s="11">
        <f t="shared" si="137"/>
        <v>37.5</v>
      </c>
      <c r="LL47" s="11">
        <f t="shared" ref="LL47:MG47" si="138">(LL46/12)*9</f>
        <v>0</v>
      </c>
      <c r="LM47" s="11">
        <f t="shared" si="138"/>
        <v>11.25</v>
      </c>
      <c r="LN47" s="11">
        <f t="shared" si="138"/>
        <v>900</v>
      </c>
      <c r="LO47" s="11">
        <f t="shared" si="138"/>
        <v>75</v>
      </c>
      <c r="LP47" s="11">
        <f t="shared" si="138"/>
        <v>225</v>
      </c>
      <c r="LQ47" s="11">
        <f t="shared" si="138"/>
        <v>150</v>
      </c>
      <c r="LR47" s="11">
        <f t="shared" si="138"/>
        <v>37.5</v>
      </c>
      <c r="LS47" s="11">
        <f t="shared" si="138"/>
        <v>0</v>
      </c>
      <c r="LT47" s="11">
        <f t="shared" si="138"/>
        <v>450</v>
      </c>
      <c r="LU47" s="11">
        <f t="shared" si="138"/>
        <v>75</v>
      </c>
      <c r="LV47" s="11">
        <f t="shared" si="138"/>
        <v>0</v>
      </c>
      <c r="LW47" s="11">
        <f t="shared" si="138"/>
        <v>0</v>
      </c>
      <c r="LX47" s="11">
        <f t="shared" si="138"/>
        <v>375</v>
      </c>
      <c r="LY47" s="11">
        <f t="shared" si="138"/>
        <v>225</v>
      </c>
      <c r="LZ47" s="11">
        <f t="shared" si="138"/>
        <v>0</v>
      </c>
      <c r="MA47" s="11">
        <f t="shared" si="138"/>
        <v>375</v>
      </c>
      <c r="MB47" s="11">
        <f t="shared" si="138"/>
        <v>0</v>
      </c>
      <c r="MC47" s="11">
        <f t="shared" si="138"/>
        <v>225</v>
      </c>
      <c r="MD47" s="11">
        <f t="shared" si="138"/>
        <v>0</v>
      </c>
      <c r="ME47" s="11">
        <f t="shared" si="138"/>
        <v>750</v>
      </c>
      <c r="MF47" s="11">
        <f t="shared" si="138"/>
        <v>0</v>
      </c>
      <c r="MG47" s="11">
        <f t="shared" si="138"/>
        <v>750</v>
      </c>
      <c r="MH47" s="11">
        <f t="shared" si="6"/>
        <v>41175</v>
      </c>
      <c r="ML47" s="17"/>
      <c r="MM47" s="17"/>
      <c r="MN47" s="17"/>
      <c r="MO47" s="17"/>
      <c r="MP47" s="17"/>
      <c r="MQ47" s="17"/>
      <c r="MR47" s="18"/>
      <c r="MS47" s="18"/>
      <c r="MT47" s="17"/>
      <c r="MU47" s="17"/>
      <c r="MV47" s="17"/>
    </row>
    <row r="48" spans="1:360" ht="24.95" customHeight="1" x14ac:dyDescent="0.25">
      <c r="A48" s="25">
        <v>23.7</v>
      </c>
      <c r="B48" s="1" t="s">
        <v>367</v>
      </c>
      <c r="C48" s="10">
        <v>420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>
        <v>25000</v>
      </c>
      <c r="AD48" s="10"/>
      <c r="AE48" s="10">
        <v>200</v>
      </c>
      <c r="AF48" s="10"/>
      <c r="AG48" s="10">
        <v>200</v>
      </c>
      <c r="AH48" s="10"/>
      <c r="AI48" s="10"/>
      <c r="AJ48" s="10">
        <v>500</v>
      </c>
      <c r="AK48" s="10"/>
      <c r="AL48" s="10">
        <v>300</v>
      </c>
      <c r="AM48" s="10"/>
      <c r="AN48" s="10"/>
      <c r="AO48" s="10"/>
      <c r="AP48" s="10"/>
      <c r="AQ48" s="10"/>
      <c r="AR48" s="10"/>
      <c r="AS48" s="10">
        <v>200</v>
      </c>
      <c r="AT48" s="10"/>
      <c r="AU48" s="10">
        <v>100</v>
      </c>
      <c r="AV48" s="10"/>
      <c r="AW48" s="10"/>
      <c r="AX48" s="10"/>
      <c r="AY48" s="10"/>
      <c r="AZ48" s="10"/>
      <c r="BA48" s="10"/>
      <c r="BB48" s="10"/>
      <c r="BC48" s="10">
        <v>10</v>
      </c>
      <c r="BD48" s="10"/>
      <c r="BE48" s="10"/>
      <c r="BF48" s="10"/>
      <c r="BG48" s="10"/>
      <c r="BH48" s="10"/>
      <c r="BI48" s="10"/>
      <c r="BJ48" s="10"/>
      <c r="BK48" s="10"/>
      <c r="BL48" s="10">
        <v>1000</v>
      </c>
      <c r="BM48" s="10"/>
      <c r="BN48" s="10"/>
      <c r="BO48" s="10"/>
      <c r="BP48" s="10"/>
      <c r="BQ48" s="10"/>
      <c r="BR48" s="10"/>
      <c r="BS48" s="10"/>
      <c r="BT48" s="10"/>
      <c r="BU48" s="10"/>
      <c r="BV48" s="10">
        <v>500</v>
      </c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>
        <v>300</v>
      </c>
      <c r="DG48" s="10"/>
      <c r="DH48" s="10"/>
      <c r="DI48" s="10">
        <v>10</v>
      </c>
      <c r="DJ48" s="10"/>
      <c r="DK48" s="10"/>
      <c r="DL48" s="10"/>
      <c r="DM48" s="10"/>
      <c r="DN48" s="10">
        <v>100</v>
      </c>
      <c r="DO48" s="10"/>
      <c r="DP48" s="10"/>
      <c r="DQ48" s="10"/>
      <c r="DR48" s="10"/>
      <c r="DS48" s="10"/>
      <c r="DT48" s="10"/>
      <c r="DU48" s="10"/>
      <c r="DV48" s="10">
        <v>20</v>
      </c>
      <c r="DW48" s="10">
        <v>100</v>
      </c>
      <c r="DX48" s="10"/>
      <c r="DY48" s="10">
        <v>5</v>
      </c>
      <c r="DZ48" s="10"/>
      <c r="EA48" s="10"/>
      <c r="EB48" s="10"/>
      <c r="EC48" s="10"/>
      <c r="ED48" s="10"/>
      <c r="EE48" s="10"/>
      <c r="EF48" s="10"/>
      <c r="EG48" s="10">
        <v>100</v>
      </c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>
        <v>500</v>
      </c>
      <c r="EV48" s="10"/>
      <c r="EW48" s="10"/>
      <c r="EX48" s="10"/>
      <c r="EY48" s="10"/>
      <c r="EZ48" s="10">
        <v>200</v>
      </c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>
        <v>100</v>
      </c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>
        <v>10</v>
      </c>
      <c r="GR48" s="10"/>
      <c r="GS48" s="10"/>
      <c r="GT48" s="10"/>
      <c r="GU48" s="10"/>
      <c r="GV48" s="10">
        <v>100</v>
      </c>
      <c r="GW48" s="10"/>
      <c r="GX48" s="10"/>
      <c r="GY48" s="10">
        <v>100</v>
      </c>
      <c r="GZ48" s="10"/>
      <c r="HA48" s="10"/>
      <c r="HB48" s="10"/>
      <c r="HC48" s="10"/>
      <c r="HD48" s="10"/>
      <c r="HE48" s="10"/>
      <c r="HF48" s="10"/>
      <c r="HG48" s="10">
        <v>0</v>
      </c>
      <c r="HH48" s="10">
        <v>50</v>
      </c>
      <c r="HI48" s="10"/>
      <c r="HJ48" s="10">
        <v>800</v>
      </c>
      <c r="HK48" s="10"/>
      <c r="HL48" s="10"/>
      <c r="HM48" s="10">
        <v>50</v>
      </c>
      <c r="HN48" s="10"/>
      <c r="HO48" s="10"/>
      <c r="HP48" s="10"/>
      <c r="HQ48" s="10"/>
      <c r="HR48" s="10"/>
      <c r="HS48" s="10"/>
      <c r="HT48" s="10">
        <v>100</v>
      </c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>
        <v>50</v>
      </c>
      <c r="IG48" s="10">
        <v>500</v>
      </c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>
        <v>4450</v>
      </c>
      <c r="JX48" s="10">
        <v>1200</v>
      </c>
      <c r="JY48" s="10"/>
      <c r="JZ48" s="10"/>
      <c r="KA48" s="10">
        <v>0</v>
      </c>
      <c r="KB48" s="10">
        <v>50</v>
      </c>
      <c r="KC48" s="10"/>
      <c r="KD48" s="10">
        <v>600</v>
      </c>
      <c r="KE48" s="10"/>
      <c r="KF48" s="10">
        <v>120</v>
      </c>
      <c r="KG48" s="10">
        <v>300</v>
      </c>
      <c r="KH48" s="10"/>
      <c r="KI48" s="10"/>
      <c r="KJ48" s="10">
        <v>1500</v>
      </c>
      <c r="KK48" s="10"/>
      <c r="KL48" s="10">
        <v>1500</v>
      </c>
      <c r="KM48" s="10">
        <v>1500</v>
      </c>
      <c r="KN48" s="10"/>
      <c r="KO48" s="10">
        <v>800</v>
      </c>
      <c r="KP48" s="10"/>
      <c r="KQ48" s="10"/>
      <c r="KR48" s="10">
        <v>200</v>
      </c>
      <c r="KS48" s="10"/>
      <c r="KT48" s="10"/>
      <c r="KU48" s="10"/>
      <c r="KV48" s="10"/>
      <c r="KW48" s="10">
        <v>1000</v>
      </c>
      <c r="KX48" s="10"/>
      <c r="KY48" s="10"/>
      <c r="KZ48" s="10"/>
      <c r="LA48" s="10"/>
      <c r="LB48" s="10">
        <v>100</v>
      </c>
      <c r="LC48" s="10">
        <v>960</v>
      </c>
      <c r="LD48" s="10"/>
      <c r="LE48" s="10">
        <v>100</v>
      </c>
      <c r="LF48" s="10">
        <v>1200</v>
      </c>
      <c r="LG48" s="10">
        <v>3000</v>
      </c>
      <c r="LH48" s="10"/>
      <c r="LI48" s="10">
        <v>2000</v>
      </c>
      <c r="LJ48" s="10">
        <v>2000</v>
      </c>
      <c r="LK48" s="10">
        <v>50</v>
      </c>
      <c r="LL48" s="10">
        <v>3000</v>
      </c>
      <c r="LM48" s="10"/>
      <c r="LN48" s="10">
        <v>1200</v>
      </c>
      <c r="LO48" s="10">
        <v>100</v>
      </c>
      <c r="LP48" s="10"/>
      <c r="LQ48" s="10">
        <v>200</v>
      </c>
      <c r="LR48" s="10">
        <v>50</v>
      </c>
      <c r="LS48" s="10"/>
      <c r="LT48" s="10">
        <v>300</v>
      </c>
      <c r="LU48" s="10"/>
      <c r="LV48" s="10">
        <v>5000</v>
      </c>
      <c r="LW48" s="10"/>
      <c r="LX48" s="10">
        <v>4200</v>
      </c>
      <c r="LY48" s="10">
        <v>500</v>
      </c>
      <c r="LZ48" s="10"/>
      <c r="MA48" s="10">
        <v>3000</v>
      </c>
      <c r="MB48" s="10">
        <v>100</v>
      </c>
      <c r="MC48" s="10">
        <v>300</v>
      </c>
      <c r="MD48" s="10">
        <v>50</v>
      </c>
      <c r="ME48" s="10">
        <v>2000</v>
      </c>
      <c r="MF48" s="10">
        <v>4000</v>
      </c>
      <c r="MG48" s="10">
        <v>500</v>
      </c>
      <c r="MH48" s="10">
        <f t="shared" si="6"/>
        <v>78755</v>
      </c>
      <c r="MR48" s="18"/>
      <c r="MS48" s="18"/>
    </row>
    <row r="49" spans="1:361" s="7" customFormat="1" ht="24.95" customHeight="1" x14ac:dyDescent="0.25">
      <c r="A49" s="24">
        <v>24.2</v>
      </c>
      <c r="B49" s="6" t="s">
        <v>367</v>
      </c>
      <c r="C49" s="11">
        <f>(C48/12)*9</f>
        <v>315</v>
      </c>
      <c r="D49" s="11">
        <f t="shared" ref="D49:BO49" si="139">(D48/12)*9</f>
        <v>0</v>
      </c>
      <c r="E49" s="11">
        <f t="shared" si="139"/>
        <v>0</v>
      </c>
      <c r="F49" s="11">
        <f t="shared" si="139"/>
        <v>0</v>
      </c>
      <c r="G49" s="11">
        <f t="shared" si="139"/>
        <v>0</v>
      </c>
      <c r="H49" s="11">
        <f t="shared" si="139"/>
        <v>0</v>
      </c>
      <c r="I49" s="11">
        <f t="shared" si="139"/>
        <v>0</v>
      </c>
      <c r="J49" s="11">
        <f t="shared" si="139"/>
        <v>0</v>
      </c>
      <c r="K49" s="11">
        <f t="shared" si="139"/>
        <v>0</v>
      </c>
      <c r="L49" s="11">
        <f t="shared" si="139"/>
        <v>0</v>
      </c>
      <c r="M49" s="11">
        <f t="shared" si="139"/>
        <v>0</v>
      </c>
      <c r="N49" s="11">
        <f t="shared" si="139"/>
        <v>0</v>
      </c>
      <c r="O49" s="11">
        <f t="shared" si="139"/>
        <v>0</v>
      </c>
      <c r="P49" s="11">
        <f t="shared" si="139"/>
        <v>0</v>
      </c>
      <c r="Q49" s="11">
        <f t="shared" si="139"/>
        <v>0</v>
      </c>
      <c r="R49" s="11">
        <f t="shared" si="139"/>
        <v>0</v>
      </c>
      <c r="S49" s="11">
        <f t="shared" si="139"/>
        <v>0</v>
      </c>
      <c r="T49" s="11">
        <f t="shared" si="139"/>
        <v>0</v>
      </c>
      <c r="U49" s="11">
        <f t="shared" si="139"/>
        <v>0</v>
      </c>
      <c r="V49" s="11">
        <f t="shared" si="139"/>
        <v>0</v>
      </c>
      <c r="W49" s="11">
        <f t="shared" si="139"/>
        <v>0</v>
      </c>
      <c r="X49" s="11">
        <f t="shared" si="139"/>
        <v>0</v>
      </c>
      <c r="Y49" s="11">
        <f t="shared" si="139"/>
        <v>0</v>
      </c>
      <c r="Z49" s="11">
        <f t="shared" si="139"/>
        <v>0</v>
      </c>
      <c r="AA49" s="11">
        <f t="shared" si="139"/>
        <v>0</v>
      </c>
      <c r="AB49" s="11">
        <f t="shared" si="139"/>
        <v>0</v>
      </c>
      <c r="AC49" s="11">
        <f t="shared" si="139"/>
        <v>18750</v>
      </c>
      <c r="AD49" s="11">
        <f t="shared" si="139"/>
        <v>0</v>
      </c>
      <c r="AE49" s="11">
        <f t="shared" si="139"/>
        <v>150</v>
      </c>
      <c r="AF49" s="11">
        <f t="shared" si="139"/>
        <v>0</v>
      </c>
      <c r="AG49" s="11">
        <f t="shared" si="139"/>
        <v>150</v>
      </c>
      <c r="AH49" s="11">
        <f t="shared" si="139"/>
        <v>0</v>
      </c>
      <c r="AI49" s="11">
        <f t="shared" si="139"/>
        <v>0</v>
      </c>
      <c r="AJ49" s="11">
        <f t="shared" si="139"/>
        <v>375</v>
      </c>
      <c r="AK49" s="11">
        <f t="shared" si="139"/>
        <v>0</v>
      </c>
      <c r="AL49" s="11">
        <f t="shared" si="139"/>
        <v>225</v>
      </c>
      <c r="AM49" s="11">
        <f t="shared" si="139"/>
        <v>0</v>
      </c>
      <c r="AN49" s="11">
        <f t="shared" si="139"/>
        <v>0</v>
      </c>
      <c r="AO49" s="11">
        <f t="shared" si="139"/>
        <v>0</v>
      </c>
      <c r="AP49" s="11">
        <f t="shared" si="139"/>
        <v>0</v>
      </c>
      <c r="AQ49" s="11">
        <f t="shared" si="139"/>
        <v>0</v>
      </c>
      <c r="AR49" s="11">
        <f t="shared" si="139"/>
        <v>0</v>
      </c>
      <c r="AS49" s="11">
        <f t="shared" si="139"/>
        <v>150</v>
      </c>
      <c r="AT49" s="11">
        <f t="shared" si="139"/>
        <v>0</v>
      </c>
      <c r="AU49" s="11">
        <f t="shared" si="139"/>
        <v>75</v>
      </c>
      <c r="AV49" s="11">
        <f t="shared" si="139"/>
        <v>0</v>
      </c>
      <c r="AW49" s="11">
        <f t="shared" si="139"/>
        <v>0</v>
      </c>
      <c r="AX49" s="11">
        <f t="shared" si="139"/>
        <v>0</v>
      </c>
      <c r="AY49" s="11">
        <f t="shared" si="139"/>
        <v>0</v>
      </c>
      <c r="AZ49" s="11">
        <f t="shared" si="139"/>
        <v>0</v>
      </c>
      <c r="BA49" s="11">
        <f t="shared" si="139"/>
        <v>0</v>
      </c>
      <c r="BB49" s="11">
        <f t="shared" si="139"/>
        <v>0</v>
      </c>
      <c r="BC49" s="11">
        <f t="shared" si="139"/>
        <v>7.5</v>
      </c>
      <c r="BD49" s="11">
        <f t="shared" si="139"/>
        <v>0</v>
      </c>
      <c r="BE49" s="11">
        <f t="shared" si="139"/>
        <v>0</v>
      </c>
      <c r="BF49" s="11">
        <f t="shared" si="139"/>
        <v>0</v>
      </c>
      <c r="BG49" s="11">
        <f t="shared" si="139"/>
        <v>0</v>
      </c>
      <c r="BH49" s="11">
        <f t="shared" si="139"/>
        <v>0</v>
      </c>
      <c r="BI49" s="11">
        <f t="shared" si="139"/>
        <v>0</v>
      </c>
      <c r="BJ49" s="11">
        <f t="shared" si="139"/>
        <v>0</v>
      </c>
      <c r="BK49" s="11">
        <f t="shared" si="139"/>
        <v>0</v>
      </c>
      <c r="BL49" s="11">
        <f t="shared" si="139"/>
        <v>750</v>
      </c>
      <c r="BM49" s="11">
        <f t="shared" si="139"/>
        <v>0</v>
      </c>
      <c r="BN49" s="11">
        <f t="shared" si="139"/>
        <v>0</v>
      </c>
      <c r="BO49" s="11">
        <f t="shared" si="139"/>
        <v>0</v>
      </c>
      <c r="BP49" s="11">
        <f t="shared" ref="BP49:EA49" si="140">(BP48/12)*9</f>
        <v>0</v>
      </c>
      <c r="BQ49" s="11">
        <f t="shared" si="140"/>
        <v>0</v>
      </c>
      <c r="BR49" s="11">
        <f t="shared" si="140"/>
        <v>0</v>
      </c>
      <c r="BS49" s="11">
        <f t="shared" si="140"/>
        <v>0</v>
      </c>
      <c r="BT49" s="11">
        <f t="shared" si="140"/>
        <v>0</v>
      </c>
      <c r="BU49" s="11">
        <f t="shared" si="140"/>
        <v>0</v>
      </c>
      <c r="BV49" s="11">
        <f t="shared" si="140"/>
        <v>375</v>
      </c>
      <c r="BW49" s="11">
        <f t="shared" si="140"/>
        <v>0</v>
      </c>
      <c r="BX49" s="11">
        <f t="shared" si="140"/>
        <v>0</v>
      </c>
      <c r="BY49" s="11">
        <f t="shared" si="140"/>
        <v>0</v>
      </c>
      <c r="BZ49" s="11">
        <f t="shared" si="140"/>
        <v>0</v>
      </c>
      <c r="CA49" s="11">
        <f t="shared" si="140"/>
        <v>0</v>
      </c>
      <c r="CB49" s="11">
        <f t="shared" si="140"/>
        <v>0</v>
      </c>
      <c r="CC49" s="11">
        <f t="shared" si="140"/>
        <v>0</v>
      </c>
      <c r="CD49" s="11">
        <f t="shared" si="140"/>
        <v>0</v>
      </c>
      <c r="CE49" s="11">
        <f t="shared" si="140"/>
        <v>0</v>
      </c>
      <c r="CF49" s="11">
        <f t="shared" si="140"/>
        <v>0</v>
      </c>
      <c r="CG49" s="11">
        <f t="shared" si="140"/>
        <v>0</v>
      </c>
      <c r="CH49" s="11">
        <f t="shared" si="140"/>
        <v>0</v>
      </c>
      <c r="CI49" s="11">
        <f t="shared" si="140"/>
        <v>0</v>
      </c>
      <c r="CJ49" s="11">
        <f t="shared" si="140"/>
        <v>0</v>
      </c>
      <c r="CK49" s="11">
        <f t="shared" si="140"/>
        <v>0</v>
      </c>
      <c r="CL49" s="11">
        <f t="shared" si="140"/>
        <v>0</v>
      </c>
      <c r="CM49" s="11">
        <f t="shared" si="140"/>
        <v>0</v>
      </c>
      <c r="CN49" s="11">
        <f t="shared" si="140"/>
        <v>0</v>
      </c>
      <c r="CO49" s="11">
        <f t="shared" si="140"/>
        <v>0</v>
      </c>
      <c r="CP49" s="11">
        <f t="shared" si="140"/>
        <v>0</v>
      </c>
      <c r="CQ49" s="11">
        <f t="shared" si="140"/>
        <v>0</v>
      </c>
      <c r="CR49" s="11">
        <f t="shared" si="140"/>
        <v>0</v>
      </c>
      <c r="CS49" s="11">
        <f t="shared" si="140"/>
        <v>0</v>
      </c>
      <c r="CT49" s="11">
        <f t="shared" si="140"/>
        <v>0</v>
      </c>
      <c r="CU49" s="11">
        <f t="shared" si="140"/>
        <v>0</v>
      </c>
      <c r="CV49" s="11">
        <f t="shared" si="140"/>
        <v>0</v>
      </c>
      <c r="CW49" s="11">
        <f t="shared" si="140"/>
        <v>0</v>
      </c>
      <c r="CX49" s="11">
        <f t="shared" si="140"/>
        <v>0</v>
      </c>
      <c r="CY49" s="11">
        <f t="shared" si="140"/>
        <v>0</v>
      </c>
      <c r="CZ49" s="11">
        <f t="shared" si="140"/>
        <v>0</v>
      </c>
      <c r="DA49" s="11">
        <f t="shared" si="140"/>
        <v>0</v>
      </c>
      <c r="DB49" s="11">
        <f t="shared" si="140"/>
        <v>0</v>
      </c>
      <c r="DC49" s="11">
        <f t="shared" si="140"/>
        <v>0</v>
      </c>
      <c r="DD49" s="11">
        <f t="shared" si="140"/>
        <v>0</v>
      </c>
      <c r="DE49" s="11">
        <f t="shared" si="140"/>
        <v>0</v>
      </c>
      <c r="DF49" s="11">
        <f t="shared" si="140"/>
        <v>225</v>
      </c>
      <c r="DG49" s="11">
        <f t="shared" si="140"/>
        <v>0</v>
      </c>
      <c r="DH49" s="11">
        <f t="shared" si="140"/>
        <v>0</v>
      </c>
      <c r="DI49" s="11">
        <f t="shared" si="140"/>
        <v>7.5</v>
      </c>
      <c r="DJ49" s="11">
        <f t="shared" si="140"/>
        <v>0</v>
      </c>
      <c r="DK49" s="11">
        <f t="shared" si="140"/>
        <v>0</v>
      </c>
      <c r="DL49" s="11">
        <f t="shared" si="140"/>
        <v>0</v>
      </c>
      <c r="DM49" s="11">
        <f t="shared" si="140"/>
        <v>0</v>
      </c>
      <c r="DN49" s="11">
        <f t="shared" si="140"/>
        <v>75</v>
      </c>
      <c r="DO49" s="11">
        <f t="shared" si="140"/>
        <v>0</v>
      </c>
      <c r="DP49" s="11">
        <f t="shared" si="140"/>
        <v>0</v>
      </c>
      <c r="DQ49" s="11">
        <f t="shared" si="140"/>
        <v>0</v>
      </c>
      <c r="DR49" s="11">
        <f t="shared" si="140"/>
        <v>0</v>
      </c>
      <c r="DS49" s="11">
        <f t="shared" si="140"/>
        <v>0</v>
      </c>
      <c r="DT49" s="11">
        <f t="shared" si="140"/>
        <v>0</v>
      </c>
      <c r="DU49" s="11">
        <f t="shared" si="140"/>
        <v>0</v>
      </c>
      <c r="DV49" s="11">
        <f t="shared" si="140"/>
        <v>15</v>
      </c>
      <c r="DW49" s="11">
        <f t="shared" si="140"/>
        <v>75</v>
      </c>
      <c r="DX49" s="11">
        <f t="shared" si="140"/>
        <v>0</v>
      </c>
      <c r="DY49" s="11">
        <f t="shared" si="140"/>
        <v>3.75</v>
      </c>
      <c r="DZ49" s="11">
        <f t="shared" si="140"/>
        <v>0</v>
      </c>
      <c r="EA49" s="11">
        <f t="shared" si="140"/>
        <v>0</v>
      </c>
      <c r="EB49" s="11">
        <f t="shared" ref="EB49:GM49" si="141">(EB48/12)*9</f>
        <v>0</v>
      </c>
      <c r="EC49" s="11">
        <f t="shared" si="141"/>
        <v>0</v>
      </c>
      <c r="ED49" s="11">
        <f t="shared" si="141"/>
        <v>0</v>
      </c>
      <c r="EE49" s="11">
        <f t="shared" si="141"/>
        <v>0</v>
      </c>
      <c r="EF49" s="11">
        <f t="shared" si="141"/>
        <v>0</v>
      </c>
      <c r="EG49" s="11">
        <f t="shared" si="141"/>
        <v>75</v>
      </c>
      <c r="EH49" s="11">
        <f t="shared" si="141"/>
        <v>0</v>
      </c>
      <c r="EI49" s="11">
        <f t="shared" si="141"/>
        <v>0</v>
      </c>
      <c r="EJ49" s="11">
        <f t="shared" si="141"/>
        <v>0</v>
      </c>
      <c r="EK49" s="11">
        <f t="shared" si="141"/>
        <v>0</v>
      </c>
      <c r="EL49" s="11">
        <f t="shared" si="141"/>
        <v>0</v>
      </c>
      <c r="EM49" s="11">
        <f t="shared" si="141"/>
        <v>0</v>
      </c>
      <c r="EN49" s="11">
        <f t="shared" si="141"/>
        <v>0</v>
      </c>
      <c r="EO49" s="11">
        <f t="shared" si="141"/>
        <v>0</v>
      </c>
      <c r="EP49" s="11">
        <f t="shared" si="141"/>
        <v>0</v>
      </c>
      <c r="EQ49" s="11">
        <f t="shared" si="141"/>
        <v>0</v>
      </c>
      <c r="ER49" s="11">
        <f t="shared" si="141"/>
        <v>0</v>
      </c>
      <c r="ES49" s="11">
        <f t="shared" si="141"/>
        <v>0</v>
      </c>
      <c r="ET49" s="11">
        <f t="shared" si="141"/>
        <v>0</v>
      </c>
      <c r="EU49" s="11">
        <f t="shared" si="141"/>
        <v>375</v>
      </c>
      <c r="EV49" s="11">
        <f t="shared" si="141"/>
        <v>0</v>
      </c>
      <c r="EW49" s="11">
        <f t="shared" si="141"/>
        <v>0</v>
      </c>
      <c r="EX49" s="11">
        <f t="shared" si="141"/>
        <v>0</v>
      </c>
      <c r="EY49" s="11">
        <f t="shared" si="141"/>
        <v>0</v>
      </c>
      <c r="EZ49" s="11">
        <f t="shared" si="141"/>
        <v>150</v>
      </c>
      <c r="FA49" s="11">
        <f t="shared" si="141"/>
        <v>0</v>
      </c>
      <c r="FB49" s="11">
        <f t="shared" si="141"/>
        <v>0</v>
      </c>
      <c r="FC49" s="11">
        <f t="shared" si="141"/>
        <v>0</v>
      </c>
      <c r="FD49" s="11">
        <f t="shared" si="141"/>
        <v>0</v>
      </c>
      <c r="FE49" s="11">
        <f t="shared" si="141"/>
        <v>0</v>
      </c>
      <c r="FF49" s="11">
        <f t="shared" si="141"/>
        <v>0</v>
      </c>
      <c r="FG49" s="11">
        <f t="shared" si="141"/>
        <v>0</v>
      </c>
      <c r="FH49" s="11">
        <f t="shared" si="141"/>
        <v>0</v>
      </c>
      <c r="FI49" s="11">
        <f t="shared" si="141"/>
        <v>0</v>
      </c>
      <c r="FJ49" s="11">
        <f t="shared" si="141"/>
        <v>0</v>
      </c>
      <c r="FK49" s="11">
        <f t="shared" si="141"/>
        <v>0</v>
      </c>
      <c r="FL49" s="11">
        <f t="shared" si="141"/>
        <v>0</v>
      </c>
      <c r="FM49" s="11">
        <f t="shared" si="141"/>
        <v>0</v>
      </c>
      <c r="FN49" s="11">
        <f t="shared" si="141"/>
        <v>0</v>
      </c>
      <c r="FO49" s="11">
        <f t="shared" si="141"/>
        <v>0</v>
      </c>
      <c r="FP49" s="11">
        <f t="shared" si="141"/>
        <v>0</v>
      </c>
      <c r="FQ49" s="11">
        <f t="shared" si="141"/>
        <v>0</v>
      </c>
      <c r="FR49" s="11">
        <f t="shared" si="141"/>
        <v>0</v>
      </c>
      <c r="FS49" s="11">
        <f t="shared" si="141"/>
        <v>0</v>
      </c>
      <c r="FT49" s="11">
        <f t="shared" si="141"/>
        <v>0</v>
      </c>
      <c r="FU49" s="11">
        <f t="shared" si="141"/>
        <v>0</v>
      </c>
      <c r="FV49" s="11">
        <f t="shared" si="141"/>
        <v>0</v>
      </c>
      <c r="FW49" s="11">
        <f t="shared" si="141"/>
        <v>0</v>
      </c>
      <c r="FX49" s="11">
        <f t="shared" si="141"/>
        <v>0</v>
      </c>
      <c r="FY49" s="11">
        <f t="shared" si="141"/>
        <v>0</v>
      </c>
      <c r="FZ49" s="11">
        <f t="shared" si="141"/>
        <v>0</v>
      </c>
      <c r="GA49" s="11">
        <f t="shared" si="141"/>
        <v>0</v>
      </c>
      <c r="GB49" s="11">
        <f t="shared" si="141"/>
        <v>0</v>
      </c>
      <c r="GC49" s="11">
        <f t="shared" si="141"/>
        <v>75</v>
      </c>
      <c r="GD49" s="11">
        <f t="shared" si="141"/>
        <v>0</v>
      </c>
      <c r="GE49" s="11">
        <f t="shared" si="141"/>
        <v>0</v>
      </c>
      <c r="GF49" s="11">
        <f t="shared" si="141"/>
        <v>0</v>
      </c>
      <c r="GG49" s="11">
        <f t="shared" si="141"/>
        <v>0</v>
      </c>
      <c r="GH49" s="11">
        <f t="shared" si="141"/>
        <v>0</v>
      </c>
      <c r="GI49" s="11">
        <f t="shared" si="141"/>
        <v>0</v>
      </c>
      <c r="GJ49" s="11">
        <f t="shared" si="141"/>
        <v>0</v>
      </c>
      <c r="GK49" s="11">
        <f t="shared" si="141"/>
        <v>0</v>
      </c>
      <c r="GL49" s="11">
        <f t="shared" si="141"/>
        <v>0</v>
      </c>
      <c r="GM49" s="11">
        <f t="shared" si="141"/>
        <v>0</v>
      </c>
      <c r="GN49" s="11">
        <f t="shared" ref="GN49:IY49" si="142">(GN48/12)*9</f>
        <v>0</v>
      </c>
      <c r="GO49" s="11">
        <f t="shared" si="142"/>
        <v>0</v>
      </c>
      <c r="GP49" s="11">
        <f t="shared" si="142"/>
        <v>0</v>
      </c>
      <c r="GQ49" s="11">
        <f t="shared" si="142"/>
        <v>7.5</v>
      </c>
      <c r="GR49" s="11">
        <f t="shared" si="142"/>
        <v>0</v>
      </c>
      <c r="GS49" s="11">
        <f t="shared" si="142"/>
        <v>0</v>
      </c>
      <c r="GT49" s="11">
        <f t="shared" si="142"/>
        <v>0</v>
      </c>
      <c r="GU49" s="11">
        <f t="shared" si="142"/>
        <v>0</v>
      </c>
      <c r="GV49" s="11">
        <f t="shared" si="142"/>
        <v>75</v>
      </c>
      <c r="GW49" s="11">
        <f t="shared" si="142"/>
        <v>0</v>
      </c>
      <c r="GX49" s="11">
        <f t="shared" si="142"/>
        <v>0</v>
      </c>
      <c r="GY49" s="11">
        <f t="shared" si="142"/>
        <v>75</v>
      </c>
      <c r="GZ49" s="11">
        <f t="shared" si="142"/>
        <v>0</v>
      </c>
      <c r="HA49" s="11">
        <f t="shared" si="142"/>
        <v>0</v>
      </c>
      <c r="HB49" s="11">
        <f t="shared" si="142"/>
        <v>0</v>
      </c>
      <c r="HC49" s="11">
        <f t="shared" si="142"/>
        <v>0</v>
      </c>
      <c r="HD49" s="11">
        <f t="shared" si="142"/>
        <v>0</v>
      </c>
      <c r="HE49" s="11">
        <f t="shared" si="142"/>
        <v>0</v>
      </c>
      <c r="HF49" s="11">
        <f t="shared" si="142"/>
        <v>0</v>
      </c>
      <c r="HG49" s="11">
        <f t="shared" si="142"/>
        <v>0</v>
      </c>
      <c r="HH49" s="11">
        <f t="shared" si="142"/>
        <v>37.5</v>
      </c>
      <c r="HI49" s="11">
        <f t="shared" si="142"/>
        <v>0</v>
      </c>
      <c r="HJ49" s="11">
        <f t="shared" si="142"/>
        <v>600</v>
      </c>
      <c r="HK49" s="11">
        <f t="shared" si="142"/>
        <v>0</v>
      </c>
      <c r="HL49" s="11">
        <f t="shared" si="142"/>
        <v>0</v>
      </c>
      <c r="HM49" s="11">
        <f t="shared" si="142"/>
        <v>37.5</v>
      </c>
      <c r="HN49" s="11">
        <f t="shared" si="142"/>
        <v>0</v>
      </c>
      <c r="HO49" s="11">
        <f t="shared" si="142"/>
        <v>0</v>
      </c>
      <c r="HP49" s="11">
        <f t="shared" si="142"/>
        <v>0</v>
      </c>
      <c r="HQ49" s="11">
        <f t="shared" si="142"/>
        <v>0</v>
      </c>
      <c r="HR49" s="11">
        <f t="shared" si="142"/>
        <v>0</v>
      </c>
      <c r="HS49" s="11">
        <f t="shared" si="142"/>
        <v>0</v>
      </c>
      <c r="HT49" s="11">
        <f t="shared" si="142"/>
        <v>75</v>
      </c>
      <c r="HU49" s="11">
        <f t="shared" si="142"/>
        <v>0</v>
      </c>
      <c r="HV49" s="11">
        <f t="shared" si="142"/>
        <v>0</v>
      </c>
      <c r="HW49" s="11">
        <f t="shared" si="142"/>
        <v>0</v>
      </c>
      <c r="HX49" s="11">
        <f t="shared" si="142"/>
        <v>0</v>
      </c>
      <c r="HY49" s="11">
        <f t="shared" si="142"/>
        <v>0</v>
      </c>
      <c r="HZ49" s="11">
        <f t="shared" si="142"/>
        <v>0</v>
      </c>
      <c r="IA49" s="11">
        <f t="shared" si="142"/>
        <v>0</v>
      </c>
      <c r="IB49" s="11">
        <f t="shared" si="142"/>
        <v>0</v>
      </c>
      <c r="IC49" s="11">
        <f t="shared" si="142"/>
        <v>0</v>
      </c>
      <c r="ID49" s="11">
        <f t="shared" si="142"/>
        <v>0</v>
      </c>
      <c r="IE49" s="11">
        <f t="shared" si="142"/>
        <v>0</v>
      </c>
      <c r="IF49" s="11">
        <f t="shared" si="142"/>
        <v>37.5</v>
      </c>
      <c r="IG49" s="11">
        <f t="shared" si="142"/>
        <v>375</v>
      </c>
      <c r="IH49" s="11">
        <f t="shared" si="142"/>
        <v>0</v>
      </c>
      <c r="II49" s="11">
        <f t="shared" si="142"/>
        <v>0</v>
      </c>
      <c r="IJ49" s="11">
        <f t="shared" si="142"/>
        <v>0</v>
      </c>
      <c r="IK49" s="11">
        <f t="shared" si="142"/>
        <v>0</v>
      </c>
      <c r="IL49" s="11">
        <f t="shared" si="142"/>
        <v>0</v>
      </c>
      <c r="IM49" s="11">
        <f t="shared" si="142"/>
        <v>0</v>
      </c>
      <c r="IN49" s="11">
        <f t="shared" si="142"/>
        <v>0</v>
      </c>
      <c r="IO49" s="11">
        <f t="shared" si="142"/>
        <v>0</v>
      </c>
      <c r="IP49" s="11">
        <f t="shared" si="142"/>
        <v>0</v>
      </c>
      <c r="IQ49" s="11">
        <f t="shared" si="142"/>
        <v>0</v>
      </c>
      <c r="IR49" s="11">
        <f t="shared" si="142"/>
        <v>0</v>
      </c>
      <c r="IS49" s="11">
        <f t="shared" si="142"/>
        <v>0</v>
      </c>
      <c r="IT49" s="11">
        <f t="shared" si="142"/>
        <v>0</v>
      </c>
      <c r="IU49" s="11">
        <f t="shared" si="142"/>
        <v>0</v>
      </c>
      <c r="IV49" s="11">
        <f t="shared" si="142"/>
        <v>0</v>
      </c>
      <c r="IW49" s="11">
        <f t="shared" si="142"/>
        <v>0</v>
      </c>
      <c r="IX49" s="11">
        <f t="shared" si="142"/>
        <v>0</v>
      </c>
      <c r="IY49" s="11">
        <f t="shared" si="142"/>
        <v>0</v>
      </c>
      <c r="IZ49" s="11">
        <f t="shared" ref="IZ49:LK49" si="143">(IZ48/12)*9</f>
        <v>0</v>
      </c>
      <c r="JA49" s="11">
        <f t="shared" si="143"/>
        <v>0</v>
      </c>
      <c r="JB49" s="11">
        <f t="shared" si="143"/>
        <v>0</v>
      </c>
      <c r="JC49" s="11">
        <f t="shared" si="143"/>
        <v>0</v>
      </c>
      <c r="JD49" s="11">
        <f t="shared" si="143"/>
        <v>0</v>
      </c>
      <c r="JE49" s="11">
        <f t="shared" si="143"/>
        <v>0</v>
      </c>
      <c r="JF49" s="11">
        <f t="shared" si="143"/>
        <v>0</v>
      </c>
      <c r="JG49" s="11">
        <f t="shared" si="143"/>
        <v>0</v>
      </c>
      <c r="JH49" s="11">
        <f t="shared" si="143"/>
        <v>0</v>
      </c>
      <c r="JI49" s="11">
        <f t="shared" si="143"/>
        <v>0</v>
      </c>
      <c r="JJ49" s="11">
        <f t="shared" si="143"/>
        <v>0</v>
      </c>
      <c r="JK49" s="11">
        <f t="shared" si="143"/>
        <v>0</v>
      </c>
      <c r="JL49" s="11">
        <f t="shared" si="143"/>
        <v>0</v>
      </c>
      <c r="JM49" s="11">
        <f t="shared" si="143"/>
        <v>0</v>
      </c>
      <c r="JN49" s="11">
        <f t="shared" si="143"/>
        <v>0</v>
      </c>
      <c r="JO49" s="11">
        <f t="shared" si="143"/>
        <v>0</v>
      </c>
      <c r="JP49" s="11">
        <f t="shared" si="143"/>
        <v>0</v>
      </c>
      <c r="JQ49" s="11">
        <f t="shared" si="143"/>
        <v>0</v>
      </c>
      <c r="JR49" s="11">
        <f t="shared" si="143"/>
        <v>0</v>
      </c>
      <c r="JS49" s="11">
        <f t="shared" si="143"/>
        <v>0</v>
      </c>
      <c r="JT49" s="11">
        <f t="shared" si="143"/>
        <v>0</v>
      </c>
      <c r="JU49" s="11">
        <f t="shared" si="143"/>
        <v>0</v>
      </c>
      <c r="JV49" s="11">
        <f t="shared" si="143"/>
        <v>0</v>
      </c>
      <c r="JW49" s="11">
        <f t="shared" si="143"/>
        <v>3337.5</v>
      </c>
      <c r="JX49" s="11">
        <f t="shared" si="143"/>
        <v>900</v>
      </c>
      <c r="JY49" s="11">
        <f t="shared" si="143"/>
        <v>0</v>
      </c>
      <c r="JZ49" s="11">
        <f t="shared" si="143"/>
        <v>0</v>
      </c>
      <c r="KA49" s="11">
        <f t="shared" si="143"/>
        <v>0</v>
      </c>
      <c r="KB49" s="11">
        <f t="shared" si="143"/>
        <v>37.5</v>
      </c>
      <c r="KC49" s="11">
        <f t="shared" si="143"/>
        <v>0</v>
      </c>
      <c r="KD49" s="11">
        <f t="shared" si="143"/>
        <v>450</v>
      </c>
      <c r="KE49" s="11">
        <f t="shared" si="143"/>
        <v>0</v>
      </c>
      <c r="KF49" s="11">
        <f t="shared" si="143"/>
        <v>90</v>
      </c>
      <c r="KG49" s="11">
        <f t="shared" si="143"/>
        <v>225</v>
      </c>
      <c r="KH49" s="11">
        <f t="shared" si="143"/>
        <v>0</v>
      </c>
      <c r="KI49" s="11">
        <f t="shared" si="143"/>
        <v>0</v>
      </c>
      <c r="KJ49" s="11">
        <f t="shared" si="143"/>
        <v>1125</v>
      </c>
      <c r="KK49" s="11">
        <f t="shared" si="143"/>
        <v>0</v>
      </c>
      <c r="KL49" s="11">
        <f t="shared" si="143"/>
        <v>1125</v>
      </c>
      <c r="KM49" s="11">
        <f t="shared" si="143"/>
        <v>1125</v>
      </c>
      <c r="KN49" s="11">
        <f t="shared" si="143"/>
        <v>0</v>
      </c>
      <c r="KO49" s="11">
        <f t="shared" si="143"/>
        <v>600</v>
      </c>
      <c r="KP49" s="11">
        <f t="shared" si="143"/>
        <v>0</v>
      </c>
      <c r="KQ49" s="11">
        <f t="shared" si="143"/>
        <v>0</v>
      </c>
      <c r="KR49" s="11">
        <f t="shared" si="143"/>
        <v>150</v>
      </c>
      <c r="KS49" s="11">
        <f t="shared" si="143"/>
        <v>0</v>
      </c>
      <c r="KT49" s="11">
        <f t="shared" si="143"/>
        <v>0</v>
      </c>
      <c r="KU49" s="11">
        <f t="shared" si="143"/>
        <v>0</v>
      </c>
      <c r="KV49" s="11">
        <f t="shared" si="143"/>
        <v>0</v>
      </c>
      <c r="KW49" s="11">
        <f t="shared" si="143"/>
        <v>750</v>
      </c>
      <c r="KX49" s="11">
        <f t="shared" si="143"/>
        <v>0</v>
      </c>
      <c r="KY49" s="11">
        <f t="shared" si="143"/>
        <v>0</v>
      </c>
      <c r="KZ49" s="11">
        <f t="shared" si="143"/>
        <v>0</v>
      </c>
      <c r="LA49" s="11">
        <f t="shared" si="143"/>
        <v>0</v>
      </c>
      <c r="LB49" s="11">
        <f t="shared" si="143"/>
        <v>75</v>
      </c>
      <c r="LC49" s="11">
        <f t="shared" si="143"/>
        <v>720</v>
      </c>
      <c r="LD49" s="11">
        <f t="shared" si="143"/>
        <v>0</v>
      </c>
      <c r="LE49" s="11">
        <f t="shared" si="143"/>
        <v>75</v>
      </c>
      <c r="LF49" s="11">
        <f t="shared" si="143"/>
        <v>900</v>
      </c>
      <c r="LG49" s="11">
        <f t="shared" si="143"/>
        <v>2250</v>
      </c>
      <c r="LH49" s="11">
        <f t="shared" si="143"/>
        <v>0</v>
      </c>
      <c r="LI49" s="11">
        <f t="shared" si="143"/>
        <v>1500</v>
      </c>
      <c r="LJ49" s="11">
        <f t="shared" si="143"/>
        <v>1500</v>
      </c>
      <c r="LK49" s="11">
        <f t="shared" si="143"/>
        <v>37.5</v>
      </c>
      <c r="LL49" s="11">
        <f t="shared" ref="LL49:MG49" si="144">(LL48/12)*9</f>
        <v>2250</v>
      </c>
      <c r="LM49" s="11">
        <f t="shared" si="144"/>
        <v>0</v>
      </c>
      <c r="LN49" s="11">
        <f t="shared" si="144"/>
        <v>900</v>
      </c>
      <c r="LO49" s="11">
        <f t="shared" si="144"/>
        <v>75</v>
      </c>
      <c r="LP49" s="11">
        <f t="shared" si="144"/>
        <v>0</v>
      </c>
      <c r="LQ49" s="11">
        <f t="shared" si="144"/>
        <v>150</v>
      </c>
      <c r="LR49" s="11">
        <f t="shared" si="144"/>
        <v>37.5</v>
      </c>
      <c r="LS49" s="11">
        <f t="shared" si="144"/>
        <v>0</v>
      </c>
      <c r="LT49" s="11">
        <f t="shared" si="144"/>
        <v>225</v>
      </c>
      <c r="LU49" s="11">
        <f t="shared" si="144"/>
        <v>0</v>
      </c>
      <c r="LV49" s="11">
        <f t="shared" si="144"/>
        <v>3750</v>
      </c>
      <c r="LW49" s="11">
        <f t="shared" si="144"/>
        <v>0</v>
      </c>
      <c r="LX49" s="11">
        <f t="shared" si="144"/>
        <v>3150</v>
      </c>
      <c r="LY49" s="11">
        <f t="shared" si="144"/>
        <v>375</v>
      </c>
      <c r="LZ49" s="11">
        <f t="shared" si="144"/>
        <v>0</v>
      </c>
      <c r="MA49" s="11">
        <f t="shared" si="144"/>
        <v>2250</v>
      </c>
      <c r="MB49" s="11">
        <f t="shared" si="144"/>
        <v>75</v>
      </c>
      <c r="MC49" s="11">
        <f t="shared" si="144"/>
        <v>225</v>
      </c>
      <c r="MD49" s="11">
        <f t="shared" si="144"/>
        <v>37.5</v>
      </c>
      <c r="ME49" s="11">
        <f t="shared" si="144"/>
        <v>1500</v>
      </c>
      <c r="MF49" s="11">
        <f t="shared" si="144"/>
        <v>3000</v>
      </c>
      <c r="MG49" s="11">
        <f t="shared" si="144"/>
        <v>375</v>
      </c>
      <c r="MH49" s="11">
        <f t="shared" si="6"/>
        <v>59066.25</v>
      </c>
      <c r="ML49" s="17"/>
      <c r="MM49" s="17"/>
      <c r="MN49" s="17"/>
      <c r="MO49" s="17"/>
      <c r="MP49" s="17"/>
      <c r="MQ49" s="17"/>
      <c r="MR49" s="18"/>
      <c r="MS49" s="18"/>
      <c r="MT49" s="17"/>
      <c r="MU49" s="17"/>
      <c r="MV49" s="17"/>
    </row>
    <row r="50" spans="1:361" ht="24.95" customHeight="1" x14ac:dyDescent="0.25">
      <c r="A50" s="25">
        <v>24.7</v>
      </c>
      <c r="B50" s="1" t="s">
        <v>368</v>
      </c>
      <c r="C50" s="10">
        <v>210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>
        <v>2000</v>
      </c>
      <c r="AD50" s="10"/>
      <c r="AE50" s="10"/>
      <c r="AF50" s="10"/>
      <c r="AG50" s="10"/>
      <c r="AH50" s="10"/>
      <c r="AI50" s="10">
        <v>50</v>
      </c>
      <c r="AJ50" s="10">
        <v>500</v>
      </c>
      <c r="AK50" s="10"/>
      <c r="AL50" s="10">
        <v>200</v>
      </c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>
        <v>100</v>
      </c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>
        <v>20</v>
      </c>
      <c r="DW50" s="10"/>
      <c r="DX50" s="10"/>
      <c r="DY50" s="10">
        <v>5</v>
      </c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>
        <v>20</v>
      </c>
      <c r="EM50" s="10"/>
      <c r="EN50" s="10"/>
      <c r="EO50" s="10"/>
      <c r="EP50" s="10"/>
      <c r="EQ50" s="10"/>
      <c r="ER50" s="10">
        <v>50</v>
      </c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>
        <v>50</v>
      </c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>
        <v>10</v>
      </c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>
        <v>0</v>
      </c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>
        <v>0</v>
      </c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>
        <v>200</v>
      </c>
      <c r="JW50" s="10">
        <v>140</v>
      </c>
      <c r="JX50" s="10"/>
      <c r="JY50" s="10"/>
      <c r="JZ50" s="10"/>
      <c r="KA50" s="10">
        <v>0</v>
      </c>
      <c r="KB50" s="10">
        <v>50</v>
      </c>
      <c r="KC50" s="10"/>
      <c r="KD50" s="10"/>
      <c r="KE50" s="10"/>
      <c r="KF50" s="10">
        <v>870</v>
      </c>
      <c r="KG50" s="10"/>
      <c r="KH50" s="10"/>
      <c r="KI50" s="10"/>
      <c r="KJ50" s="10"/>
      <c r="KK50" s="10"/>
      <c r="KL50" s="10"/>
      <c r="KM50" s="10">
        <v>2000</v>
      </c>
      <c r="KN50" s="10"/>
      <c r="KO50" s="10"/>
      <c r="KP50" s="10"/>
      <c r="KQ50" s="10"/>
      <c r="KR50" s="10">
        <v>100</v>
      </c>
      <c r="KS50" s="10">
        <v>500</v>
      </c>
      <c r="KT50" s="10"/>
      <c r="KU50" s="10">
        <v>200</v>
      </c>
      <c r="KV50" s="10"/>
      <c r="KW50" s="10"/>
      <c r="KX50" s="10"/>
      <c r="KY50" s="10"/>
      <c r="KZ50" s="10"/>
      <c r="LA50" s="10"/>
      <c r="LB50" s="10"/>
      <c r="LC50" s="10">
        <v>180</v>
      </c>
      <c r="LD50" s="10"/>
      <c r="LE50" s="10">
        <v>100</v>
      </c>
      <c r="LF50" s="10">
        <v>850</v>
      </c>
      <c r="LG50" s="10">
        <v>1000</v>
      </c>
      <c r="LH50" s="10"/>
      <c r="LI50" s="10"/>
      <c r="LJ50" s="10"/>
      <c r="LK50" s="10"/>
      <c r="LL50" s="10"/>
      <c r="LM50" s="10"/>
      <c r="LN50" s="10">
        <v>100</v>
      </c>
      <c r="LO50" s="10">
        <v>100</v>
      </c>
      <c r="LP50" s="10"/>
      <c r="LQ50" s="10"/>
      <c r="LR50" s="10">
        <v>50</v>
      </c>
      <c r="LS50" s="10"/>
      <c r="LT50" s="10">
        <v>250</v>
      </c>
      <c r="LU50" s="10"/>
      <c r="LV50" s="10">
        <v>0</v>
      </c>
      <c r="LW50" s="10"/>
      <c r="LX50" s="10">
        <v>200</v>
      </c>
      <c r="LY50" s="10">
        <v>1000</v>
      </c>
      <c r="LZ50" s="10"/>
      <c r="MA50" s="10"/>
      <c r="MB50" s="10">
        <v>100</v>
      </c>
      <c r="MC50" s="10">
        <v>300</v>
      </c>
      <c r="MD50" s="10"/>
      <c r="ME50" s="10"/>
      <c r="MF50" s="10">
        <v>600</v>
      </c>
      <c r="MG50" s="10"/>
      <c r="MH50" s="10">
        <f t="shared" si="6"/>
        <v>12105</v>
      </c>
      <c r="MR50" s="18"/>
      <c r="MS50" s="18"/>
    </row>
    <row r="51" spans="1:361" s="7" customFormat="1" ht="24.95" customHeight="1" x14ac:dyDescent="0.25">
      <c r="A51" s="24">
        <v>25.2</v>
      </c>
      <c r="B51" s="6" t="s">
        <v>368</v>
      </c>
      <c r="C51" s="11">
        <f>(C50/12)*9</f>
        <v>157.5</v>
      </c>
      <c r="D51" s="11">
        <f t="shared" ref="D51:BO51" si="145">(D50/12)*9</f>
        <v>0</v>
      </c>
      <c r="E51" s="11">
        <f t="shared" si="145"/>
        <v>0</v>
      </c>
      <c r="F51" s="11">
        <f t="shared" si="145"/>
        <v>0</v>
      </c>
      <c r="G51" s="11">
        <f t="shared" si="145"/>
        <v>0</v>
      </c>
      <c r="H51" s="11">
        <f t="shared" si="145"/>
        <v>0</v>
      </c>
      <c r="I51" s="11">
        <f t="shared" si="145"/>
        <v>0</v>
      </c>
      <c r="J51" s="11">
        <f t="shared" si="145"/>
        <v>0</v>
      </c>
      <c r="K51" s="11">
        <f t="shared" si="145"/>
        <v>0</v>
      </c>
      <c r="L51" s="11">
        <f t="shared" si="145"/>
        <v>0</v>
      </c>
      <c r="M51" s="11">
        <f t="shared" si="145"/>
        <v>0</v>
      </c>
      <c r="N51" s="11">
        <f t="shared" si="145"/>
        <v>0</v>
      </c>
      <c r="O51" s="11">
        <f t="shared" si="145"/>
        <v>0</v>
      </c>
      <c r="P51" s="11">
        <f t="shared" si="145"/>
        <v>0</v>
      </c>
      <c r="Q51" s="11">
        <f t="shared" si="145"/>
        <v>0</v>
      </c>
      <c r="R51" s="11">
        <f t="shared" si="145"/>
        <v>0</v>
      </c>
      <c r="S51" s="11">
        <f t="shared" si="145"/>
        <v>0</v>
      </c>
      <c r="T51" s="11">
        <f t="shared" si="145"/>
        <v>0</v>
      </c>
      <c r="U51" s="11">
        <f t="shared" si="145"/>
        <v>0</v>
      </c>
      <c r="V51" s="11">
        <f t="shared" si="145"/>
        <v>0</v>
      </c>
      <c r="W51" s="11">
        <f t="shared" si="145"/>
        <v>0</v>
      </c>
      <c r="X51" s="11">
        <f t="shared" si="145"/>
        <v>0</v>
      </c>
      <c r="Y51" s="11">
        <f t="shared" si="145"/>
        <v>0</v>
      </c>
      <c r="Z51" s="11">
        <f t="shared" si="145"/>
        <v>0</v>
      </c>
      <c r="AA51" s="11">
        <f t="shared" si="145"/>
        <v>0</v>
      </c>
      <c r="AB51" s="11">
        <f t="shared" si="145"/>
        <v>0</v>
      </c>
      <c r="AC51" s="11">
        <f t="shared" si="145"/>
        <v>1500</v>
      </c>
      <c r="AD51" s="11">
        <f t="shared" si="145"/>
        <v>0</v>
      </c>
      <c r="AE51" s="11">
        <f t="shared" si="145"/>
        <v>0</v>
      </c>
      <c r="AF51" s="11">
        <f t="shared" si="145"/>
        <v>0</v>
      </c>
      <c r="AG51" s="11">
        <f t="shared" si="145"/>
        <v>0</v>
      </c>
      <c r="AH51" s="11">
        <f t="shared" si="145"/>
        <v>0</v>
      </c>
      <c r="AI51" s="11">
        <f t="shared" si="145"/>
        <v>37.5</v>
      </c>
      <c r="AJ51" s="11">
        <f t="shared" si="145"/>
        <v>375</v>
      </c>
      <c r="AK51" s="11">
        <f t="shared" si="145"/>
        <v>0</v>
      </c>
      <c r="AL51" s="11">
        <f t="shared" si="145"/>
        <v>150</v>
      </c>
      <c r="AM51" s="11">
        <f t="shared" si="145"/>
        <v>0</v>
      </c>
      <c r="AN51" s="11">
        <f t="shared" si="145"/>
        <v>0</v>
      </c>
      <c r="AO51" s="11">
        <f t="shared" si="145"/>
        <v>0</v>
      </c>
      <c r="AP51" s="11">
        <f t="shared" si="145"/>
        <v>0</v>
      </c>
      <c r="AQ51" s="11">
        <f t="shared" si="145"/>
        <v>0</v>
      </c>
      <c r="AR51" s="11">
        <f t="shared" si="145"/>
        <v>0</v>
      </c>
      <c r="AS51" s="11">
        <f t="shared" si="145"/>
        <v>0</v>
      </c>
      <c r="AT51" s="11">
        <f t="shared" si="145"/>
        <v>0</v>
      </c>
      <c r="AU51" s="11">
        <f t="shared" si="145"/>
        <v>0</v>
      </c>
      <c r="AV51" s="11">
        <f t="shared" si="145"/>
        <v>0</v>
      </c>
      <c r="AW51" s="11">
        <f t="shared" si="145"/>
        <v>0</v>
      </c>
      <c r="AX51" s="11">
        <f t="shared" si="145"/>
        <v>0</v>
      </c>
      <c r="AY51" s="11">
        <f t="shared" si="145"/>
        <v>0</v>
      </c>
      <c r="AZ51" s="11">
        <f t="shared" si="145"/>
        <v>0</v>
      </c>
      <c r="BA51" s="11">
        <f t="shared" si="145"/>
        <v>0</v>
      </c>
      <c r="BB51" s="11">
        <f t="shared" si="145"/>
        <v>0</v>
      </c>
      <c r="BC51" s="11">
        <f t="shared" si="145"/>
        <v>0</v>
      </c>
      <c r="BD51" s="11">
        <f t="shared" si="145"/>
        <v>0</v>
      </c>
      <c r="BE51" s="11">
        <f t="shared" si="145"/>
        <v>0</v>
      </c>
      <c r="BF51" s="11">
        <f t="shared" si="145"/>
        <v>0</v>
      </c>
      <c r="BG51" s="11">
        <f t="shared" si="145"/>
        <v>0</v>
      </c>
      <c r="BH51" s="11">
        <f t="shared" si="145"/>
        <v>0</v>
      </c>
      <c r="BI51" s="11">
        <f t="shared" si="145"/>
        <v>0</v>
      </c>
      <c r="BJ51" s="11">
        <f t="shared" si="145"/>
        <v>0</v>
      </c>
      <c r="BK51" s="11">
        <f t="shared" si="145"/>
        <v>0</v>
      </c>
      <c r="BL51" s="11">
        <f t="shared" si="145"/>
        <v>0</v>
      </c>
      <c r="BM51" s="11">
        <f t="shared" si="145"/>
        <v>0</v>
      </c>
      <c r="BN51" s="11">
        <f t="shared" si="145"/>
        <v>0</v>
      </c>
      <c r="BO51" s="11">
        <f t="shared" si="145"/>
        <v>0</v>
      </c>
      <c r="BP51" s="11">
        <f t="shared" ref="BP51:EA51" si="146">(BP50/12)*9</f>
        <v>0</v>
      </c>
      <c r="BQ51" s="11">
        <f t="shared" si="146"/>
        <v>0</v>
      </c>
      <c r="BR51" s="11">
        <f t="shared" si="146"/>
        <v>0</v>
      </c>
      <c r="BS51" s="11">
        <f t="shared" si="146"/>
        <v>0</v>
      </c>
      <c r="BT51" s="11">
        <f t="shared" si="146"/>
        <v>0</v>
      </c>
      <c r="BU51" s="11">
        <f t="shared" si="146"/>
        <v>0</v>
      </c>
      <c r="BV51" s="11">
        <f t="shared" si="146"/>
        <v>0</v>
      </c>
      <c r="BW51" s="11">
        <f t="shared" si="146"/>
        <v>0</v>
      </c>
      <c r="BX51" s="11">
        <f t="shared" si="146"/>
        <v>0</v>
      </c>
      <c r="BY51" s="11">
        <f t="shared" si="146"/>
        <v>0</v>
      </c>
      <c r="BZ51" s="11">
        <f t="shared" si="146"/>
        <v>0</v>
      </c>
      <c r="CA51" s="11">
        <f t="shared" si="146"/>
        <v>0</v>
      </c>
      <c r="CB51" s="11">
        <f t="shared" si="146"/>
        <v>0</v>
      </c>
      <c r="CC51" s="11">
        <f t="shared" si="146"/>
        <v>0</v>
      </c>
      <c r="CD51" s="11">
        <f t="shared" si="146"/>
        <v>75</v>
      </c>
      <c r="CE51" s="11">
        <f t="shared" si="146"/>
        <v>0</v>
      </c>
      <c r="CF51" s="11">
        <f t="shared" si="146"/>
        <v>0</v>
      </c>
      <c r="CG51" s="11">
        <f t="shared" si="146"/>
        <v>0</v>
      </c>
      <c r="CH51" s="11">
        <f t="shared" si="146"/>
        <v>0</v>
      </c>
      <c r="CI51" s="11">
        <f t="shared" si="146"/>
        <v>0</v>
      </c>
      <c r="CJ51" s="11">
        <f t="shared" si="146"/>
        <v>0</v>
      </c>
      <c r="CK51" s="11">
        <f t="shared" si="146"/>
        <v>0</v>
      </c>
      <c r="CL51" s="11">
        <f t="shared" si="146"/>
        <v>0</v>
      </c>
      <c r="CM51" s="11">
        <f t="shared" si="146"/>
        <v>0</v>
      </c>
      <c r="CN51" s="11">
        <f t="shared" si="146"/>
        <v>0</v>
      </c>
      <c r="CO51" s="11">
        <f t="shared" si="146"/>
        <v>0</v>
      </c>
      <c r="CP51" s="11">
        <f t="shared" si="146"/>
        <v>0</v>
      </c>
      <c r="CQ51" s="11">
        <f t="shared" si="146"/>
        <v>0</v>
      </c>
      <c r="CR51" s="11">
        <f t="shared" si="146"/>
        <v>0</v>
      </c>
      <c r="CS51" s="11">
        <f t="shared" si="146"/>
        <v>0</v>
      </c>
      <c r="CT51" s="11">
        <f t="shared" si="146"/>
        <v>0</v>
      </c>
      <c r="CU51" s="11">
        <f t="shared" si="146"/>
        <v>0</v>
      </c>
      <c r="CV51" s="11">
        <f t="shared" si="146"/>
        <v>0</v>
      </c>
      <c r="CW51" s="11">
        <f t="shared" si="146"/>
        <v>0</v>
      </c>
      <c r="CX51" s="11">
        <f t="shared" si="146"/>
        <v>0</v>
      </c>
      <c r="CY51" s="11">
        <f t="shared" si="146"/>
        <v>0</v>
      </c>
      <c r="CZ51" s="11">
        <f t="shared" si="146"/>
        <v>0</v>
      </c>
      <c r="DA51" s="11">
        <f t="shared" si="146"/>
        <v>0</v>
      </c>
      <c r="DB51" s="11">
        <f t="shared" si="146"/>
        <v>0</v>
      </c>
      <c r="DC51" s="11">
        <f t="shared" si="146"/>
        <v>0</v>
      </c>
      <c r="DD51" s="11">
        <f t="shared" si="146"/>
        <v>0</v>
      </c>
      <c r="DE51" s="11">
        <f t="shared" si="146"/>
        <v>0</v>
      </c>
      <c r="DF51" s="11">
        <f t="shared" si="146"/>
        <v>0</v>
      </c>
      <c r="DG51" s="11">
        <f t="shared" si="146"/>
        <v>0</v>
      </c>
      <c r="DH51" s="11">
        <f t="shared" si="146"/>
        <v>0</v>
      </c>
      <c r="DI51" s="11">
        <f t="shared" si="146"/>
        <v>0</v>
      </c>
      <c r="DJ51" s="11">
        <f t="shared" si="146"/>
        <v>0</v>
      </c>
      <c r="DK51" s="11">
        <f t="shared" si="146"/>
        <v>0</v>
      </c>
      <c r="DL51" s="11">
        <f t="shared" si="146"/>
        <v>0</v>
      </c>
      <c r="DM51" s="11">
        <f t="shared" si="146"/>
        <v>0</v>
      </c>
      <c r="DN51" s="11">
        <f t="shared" si="146"/>
        <v>0</v>
      </c>
      <c r="DO51" s="11">
        <f t="shared" si="146"/>
        <v>0</v>
      </c>
      <c r="DP51" s="11">
        <f t="shared" si="146"/>
        <v>0</v>
      </c>
      <c r="DQ51" s="11">
        <f t="shared" si="146"/>
        <v>0</v>
      </c>
      <c r="DR51" s="11">
        <f t="shared" si="146"/>
        <v>0</v>
      </c>
      <c r="DS51" s="11">
        <f t="shared" si="146"/>
        <v>0</v>
      </c>
      <c r="DT51" s="11">
        <f t="shared" si="146"/>
        <v>0</v>
      </c>
      <c r="DU51" s="11">
        <f t="shared" si="146"/>
        <v>0</v>
      </c>
      <c r="DV51" s="11">
        <f t="shared" si="146"/>
        <v>15</v>
      </c>
      <c r="DW51" s="11">
        <f t="shared" si="146"/>
        <v>0</v>
      </c>
      <c r="DX51" s="11">
        <f t="shared" si="146"/>
        <v>0</v>
      </c>
      <c r="DY51" s="11">
        <f t="shared" si="146"/>
        <v>3.75</v>
      </c>
      <c r="DZ51" s="11">
        <f t="shared" si="146"/>
        <v>0</v>
      </c>
      <c r="EA51" s="11">
        <f t="shared" si="146"/>
        <v>0</v>
      </c>
      <c r="EB51" s="11">
        <f t="shared" ref="EB51:GM51" si="147">(EB50/12)*9</f>
        <v>0</v>
      </c>
      <c r="EC51" s="11">
        <f t="shared" si="147"/>
        <v>0</v>
      </c>
      <c r="ED51" s="11">
        <f t="shared" si="147"/>
        <v>0</v>
      </c>
      <c r="EE51" s="11">
        <f t="shared" si="147"/>
        <v>0</v>
      </c>
      <c r="EF51" s="11">
        <f t="shared" si="147"/>
        <v>0</v>
      </c>
      <c r="EG51" s="11">
        <f t="shared" si="147"/>
        <v>0</v>
      </c>
      <c r="EH51" s="11">
        <f t="shared" si="147"/>
        <v>0</v>
      </c>
      <c r="EI51" s="11">
        <f t="shared" si="147"/>
        <v>0</v>
      </c>
      <c r="EJ51" s="11">
        <f t="shared" si="147"/>
        <v>0</v>
      </c>
      <c r="EK51" s="11">
        <f t="shared" si="147"/>
        <v>0</v>
      </c>
      <c r="EL51" s="11">
        <f t="shared" si="147"/>
        <v>15</v>
      </c>
      <c r="EM51" s="11">
        <f t="shared" si="147"/>
        <v>0</v>
      </c>
      <c r="EN51" s="11">
        <f t="shared" si="147"/>
        <v>0</v>
      </c>
      <c r="EO51" s="11">
        <f t="shared" si="147"/>
        <v>0</v>
      </c>
      <c r="EP51" s="11">
        <f t="shared" si="147"/>
        <v>0</v>
      </c>
      <c r="EQ51" s="11">
        <f t="shared" si="147"/>
        <v>0</v>
      </c>
      <c r="ER51" s="11">
        <f t="shared" si="147"/>
        <v>37.5</v>
      </c>
      <c r="ES51" s="11">
        <f t="shared" si="147"/>
        <v>0</v>
      </c>
      <c r="ET51" s="11">
        <f t="shared" si="147"/>
        <v>0</v>
      </c>
      <c r="EU51" s="11">
        <f t="shared" si="147"/>
        <v>0</v>
      </c>
      <c r="EV51" s="11">
        <f t="shared" si="147"/>
        <v>0</v>
      </c>
      <c r="EW51" s="11">
        <f t="shared" si="147"/>
        <v>0</v>
      </c>
      <c r="EX51" s="11">
        <f t="shared" si="147"/>
        <v>0</v>
      </c>
      <c r="EY51" s="11">
        <f t="shared" si="147"/>
        <v>0</v>
      </c>
      <c r="EZ51" s="11">
        <f t="shared" si="147"/>
        <v>0</v>
      </c>
      <c r="FA51" s="11">
        <f t="shared" si="147"/>
        <v>0</v>
      </c>
      <c r="FB51" s="11">
        <f t="shared" si="147"/>
        <v>0</v>
      </c>
      <c r="FC51" s="11">
        <f t="shared" si="147"/>
        <v>37.5</v>
      </c>
      <c r="FD51" s="11">
        <f t="shared" si="147"/>
        <v>0</v>
      </c>
      <c r="FE51" s="11">
        <f t="shared" si="147"/>
        <v>0</v>
      </c>
      <c r="FF51" s="11">
        <f t="shared" si="147"/>
        <v>0</v>
      </c>
      <c r="FG51" s="11">
        <f t="shared" si="147"/>
        <v>0</v>
      </c>
      <c r="FH51" s="11">
        <f t="shared" si="147"/>
        <v>0</v>
      </c>
      <c r="FI51" s="11">
        <f t="shared" si="147"/>
        <v>0</v>
      </c>
      <c r="FJ51" s="11">
        <f t="shared" si="147"/>
        <v>0</v>
      </c>
      <c r="FK51" s="11">
        <f t="shared" si="147"/>
        <v>0</v>
      </c>
      <c r="FL51" s="11">
        <f t="shared" si="147"/>
        <v>0</v>
      </c>
      <c r="FM51" s="11">
        <f t="shared" si="147"/>
        <v>0</v>
      </c>
      <c r="FN51" s="11">
        <f t="shared" si="147"/>
        <v>0</v>
      </c>
      <c r="FO51" s="11">
        <f t="shared" si="147"/>
        <v>0</v>
      </c>
      <c r="FP51" s="11">
        <f t="shared" si="147"/>
        <v>0</v>
      </c>
      <c r="FQ51" s="11">
        <f t="shared" si="147"/>
        <v>0</v>
      </c>
      <c r="FR51" s="11">
        <f t="shared" si="147"/>
        <v>0</v>
      </c>
      <c r="FS51" s="11">
        <f t="shared" si="147"/>
        <v>0</v>
      </c>
      <c r="FT51" s="11">
        <f t="shared" si="147"/>
        <v>0</v>
      </c>
      <c r="FU51" s="11">
        <f t="shared" si="147"/>
        <v>0</v>
      </c>
      <c r="FV51" s="11">
        <f t="shared" si="147"/>
        <v>0</v>
      </c>
      <c r="FW51" s="11">
        <f t="shared" si="147"/>
        <v>0</v>
      </c>
      <c r="FX51" s="11">
        <f t="shared" si="147"/>
        <v>0</v>
      </c>
      <c r="FY51" s="11">
        <f t="shared" si="147"/>
        <v>0</v>
      </c>
      <c r="FZ51" s="11">
        <f t="shared" si="147"/>
        <v>0</v>
      </c>
      <c r="GA51" s="11">
        <f t="shared" si="147"/>
        <v>0</v>
      </c>
      <c r="GB51" s="11">
        <f t="shared" si="147"/>
        <v>0</v>
      </c>
      <c r="GC51" s="11">
        <f t="shared" si="147"/>
        <v>0</v>
      </c>
      <c r="GD51" s="11">
        <f t="shared" si="147"/>
        <v>0</v>
      </c>
      <c r="GE51" s="11">
        <f t="shared" si="147"/>
        <v>0</v>
      </c>
      <c r="GF51" s="11">
        <f t="shared" si="147"/>
        <v>0</v>
      </c>
      <c r="GG51" s="11">
        <f t="shared" si="147"/>
        <v>0</v>
      </c>
      <c r="GH51" s="11">
        <f t="shared" si="147"/>
        <v>0</v>
      </c>
      <c r="GI51" s="11">
        <f t="shared" si="147"/>
        <v>0</v>
      </c>
      <c r="GJ51" s="11">
        <f t="shared" si="147"/>
        <v>0</v>
      </c>
      <c r="GK51" s="11">
        <f t="shared" si="147"/>
        <v>0</v>
      </c>
      <c r="GL51" s="11">
        <f t="shared" si="147"/>
        <v>0</v>
      </c>
      <c r="GM51" s="11">
        <f t="shared" si="147"/>
        <v>0</v>
      </c>
      <c r="GN51" s="11">
        <f t="shared" ref="GN51:IY51" si="148">(GN50/12)*9</f>
        <v>0</v>
      </c>
      <c r="GO51" s="11">
        <f t="shared" si="148"/>
        <v>0</v>
      </c>
      <c r="GP51" s="11">
        <f t="shared" si="148"/>
        <v>0</v>
      </c>
      <c r="GQ51" s="11">
        <f t="shared" si="148"/>
        <v>7.5</v>
      </c>
      <c r="GR51" s="11">
        <f t="shared" si="148"/>
        <v>0</v>
      </c>
      <c r="GS51" s="11">
        <f t="shared" si="148"/>
        <v>0</v>
      </c>
      <c r="GT51" s="11">
        <f t="shared" si="148"/>
        <v>0</v>
      </c>
      <c r="GU51" s="11">
        <f t="shared" si="148"/>
        <v>0</v>
      </c>
      <c r="GV51" s="11">
        <f t="shared" si="148"/>
        <v>0</v>
      </c>
      <c r="GW51" s="11">
        <f t="shared" si="148"/>
        <v>0</v>
      </c>
      <c r="GX51" s="11">
        <f t="shared" si="148"/>
        <v>0</v>
      </c>
      <c r="GY51" s="11">
        <f t="shared" si="148"/>
        <v>0</v>
      </c>
      <c r="GZ51" s="11">
        <f t="shared" si="148"/>
        <v>0</v>
      </c>
      <c r="HA51" s="11">
        <f t="shared" si="148"/>
        <v>0</v>
      </c>
      <c r="HB51" s="11">
        <f t="shared" si="148"/>
        <v>0</v>
      </c>
      <c r="HC51" s="11">
        <f t="shared" si="148"/>
        <v>0</v>
      </c>
      <c r="HD51" s="11">
        <f t="shared" si="148"/>
        <v>0</v>
      </c>
      <c r="HE51" s="11">
        <f t="shared" si="148"/>
        <v>0</v>
      </c>
      <c r="HF51" s="11">
        <f t="shared" si="148"/>
        <v>0</v>
      </c>
      <c r="HG51" s="11">
        <f t="shared" si="148"/>
        <v>0</v>
      </c>
      <c r="HH51" s="11">
        <f t="shared" si="148"/>
        <v>0</v>
      </c>
      <c r="HI51" s="11">
        <f t="shared" si="148"/>
        <v>0</v>
      </c>
      <c r="HJ51" s="11">
        <f t="shared" si="148"/>
        <v>0</v>
      </c>
      <c r="HK51" s="11">
        <f t="shared" si="148"/>
        <v>0</v>
      </c>
      <c r="HL51" s="11">
        <f t="shared" si="148"/>
        <v>0</v>
      </c>
      <c r="HM51" s="11">
        <f t="shared" si="148"/>
        <v>0</v>
      </c>
      <c r="HN51" s="11">
        <f t="shared" si="148"/>
        <v>0</v>
      </c>
      <c r="HO51" s="11">
        <f t="shared" si="148"/>
        <v>0</v>
      </c>
      <c r="HP51" s="11">
        <f t="shared" si="148"/>
        <v>0</v>
      </c>
      <c r="HQ51" s="11">
        <f t="shared" si="148"/>
        <v>0</v>
      </c>
      <c r="HR51" s="11">
        <f t="shared" si="148"/>
        <v>0</v>
      </c>
      <c r="HS51" s="11">
        <f t="shared" si="148"/>
        <v>0</v>
      </c>
      <c r="HT51" s="11">
        <f t="shared" si="148"/>
        <v>0</v>
      </c>
      <c r="HU51" s="11">
        <f t="shared" si="148"/>
        <v>0</v>
      </c>
      <c r="HV51" s="11">
        <f t="shared" si="148"/>
        <v>0</v>
      </c>
      <c r="HW51" s="11">
        <f t="shared" si="148"/>
        <v>0</v>
      </c>
      <c r="HX51" s="11">
        <f t="shared" si="148"/>
        <v>0</v>
      </c>
      <c r="HY51" s="11">
        <f t="shared" si="148"/>
        <v>0</v>
      </c>
      <c r="HZ51" s="11">
        <f t="shared" si="148"/>
        <v>0</v>
      </c>
      <c r="IA51" s="11">
        <f t="shared" si="148"/>
        <v>0</v>
      </c>
      <c r="IB51" s="11">
        <f t="shared" si="148"/>
        <v>0</v>
      </c>
      <c r="IC51" s="11">
        <f t="shared" si="148"/>
        <v>0</v>
      </c>
      <c r="ID51" s="11">
        <f t="shared" si="148"/>
        <v>0</v>
      </c>
      <c r="IE51" s="11">
        <f t="shared" si="148"/>
        <v>0</v>
      </c>
      <c r="IF51" s="11">
        <f t="shared" si="148"/>
        <v>0</v>
      </c>
      <c r="IG51" s="11">
        <f t="shared" si="148"/>
        <v>0</v>
      </c>
      <c r="IH51" s="11">
        <f t="shared" si="148"/>
        <v>0</v>
      </c>
      <c r="II51" s="11">
        <f t="shared" si="148"/>
        <v>0</v>
      </c>
      <c r="IJ51" s="11">
        <f t="shared" si="148"/>
        <v>0</v>
      </c>
      <c r="IK51" s="11">
        <f t="shared" si="148"/>
        <v>0</v>
      </c>
      <c r="IL51" s="11">
        <f t="shared" si="148"/>
        <v>0</v>
      </c>
      <c r="IM51" s="11">
        <f t="shared" si="148"/>
        <v>0</v>
      </c>
      <c r="IN51" s="11">
        <f t="shared" si="148"/>
        <v>0</v>
      </c>
      <c r="IO51" s="11">
        <f t="shared" si="148"/>
        <v>0</v>
      </c>
      <c r="IP51" s="11">
        <f t="shared" si="148"/>
        <v>0</v>
      </c>
      <c r="IQ51" s="11">
        <f t="shared" si="148"/>
        <v>0</v>
      </c>
      <c r="IR51" s="11">
        <f t="shared" si="148"/>
        <v>0</v>
      </c>
      <c r="IS51" s="11">
        <f t="shared" si="148"/>
        <v>0</v>
      </c>
      <c r="IT51" s="11">
        <f t="shared" si="148"/>
        <v>0</v>
      </c>
      <c r="IU51" s="11">
        <f t="shared" si="148"/>
        <v>0</v>
      </c>
      <c r="IV51" s="11">
        <f t="shared" si="148"/>
        <v>0</v>
      </c>
      <c r="IW51" s="11">
        <f t="shared" si="148"/>
        <v>0</v>
      </c>
      <c r="IX51" s="11">
        <f t="shared" si="148"/>
        <v>0</v>
      </c>
      <c r="IY51" s="11">
        <f t="shared" si="148"/>
        <v>0</v>
      </c>
      <c r="IZ51" s="11">
        <f t="shared" ref="IZ51:LK51" si="149">(IZ50/12)*9</f>
        <v>0</v>
      </c>
      <c r="JA51" s="11">
        <f t="shared" si="149"/>
        <v>0</v>
      </c>
      <c r="JB51" s="11">
        <f t="shared" si="149"/>
        <v>0</v>
      </c>
      <c r="JC51" s="11">
        <f t="shared" si="149"/>
        <v>0</v>
      </c>
      <c r="JD51" s="11">
        <f t="shared" si="149"/>
        <v>0</v>
      </c>
      <c r="JE51" s="11">
        <f t="shared" si="149"/>
        <v>0</v>
      </c>
      <c r="JF51" s="11">
        <f t="shared" si="149"/>
        <v>0</v>
      </c>
      <c r="JG51" s="11">
        <f t="shared" si="149"/>
        <v>0</v>
      </c>
      <c r="JH51" s="11">
        <f t="shared" si="149"/>
        <v>0</v>
      </c>
      <c r="JI51" s="11">
        <f t="shared" si="149"/>
        <v>0</v>
      </c>
      <c r="JJ51" s="11">
        <f t="shared" si="149"/>
        <v>0</v>
      </c>
      <c r="JK51" s="11">
        <f t="shared" si="149"/>
        <v>0</v>
      </c>
      <c r="JL51" s="11">
        <f t="shared" si="149"/>
        <v>0</v>
      </c>
      <c r="JM51" s="11">
        <f t="shared" si="149"/>
        <v>0</v>
      </c>
      <c r="JN51" s="11">
        <f t="shared" si="149"/>
        <v>0</v>
      </c>
      <c r="JO51" s="11">
        <f t="shared" si="149"/>
        <v>0</v>
      </c>
      <c r="JP51" s="11">
        <f t="shared" si="149"/>
        <v>0</v>
      </c>
      <c r="JQ51" s="11">
        <f t="shared" si="149"/>
        <v>0</v>
      </c>
      <c r="JR51" s="11">
        <f t="shared" si="149"/>
        <v>0</v>
      </c>
      <c r="JS51" s="11">
        <f t="shared" si="149"/>
        <v>0</v>
      </c>
      <c r="JT51" s="11">
        <f t="shared" si="149"/>
        <v>0</v>
      </c>
      <c r="JU51" s="11">
        <f t="shared" si="149"/>
        <v>0</v>
      </c>
      <c r="JV51" s="11">
        <f t="shared" si="149"/>
        <v>150</v>
      </c>
      <c r="JW51" s="11">
        <f t="shared" si="149"/>
        <v>105</v>
      </c>
      <c r="JX51" s="11">
        <f t="shared" si="149"/>
        <v>0</v>
      </c>
      <c r="JY51" s="11">
        <f t="shared" si="149"/>
        <v>0</v>
      </c>
      <c r="JZ51" s="11">
        <f t="shared" si="149"/>
        <v>0</v>
      </c>
      <c r="KA51" s="11">
        <f t="shared" si="149"/>
        <v>0</v>
      </c>
      <c r="KB51" s="11">
        <f t="shared" si="149"/>
        <v>37.5</v>
      </c>
      <c r="KC51" s="11">
        <f t="shared" si="149"/>
        <v>0</v>
      </c>
      <c r="KD51" s="11">
        <f t="shared" si="149"/>
        <v>0</v>
      </c>
      <c r="KE51" s="11">
        <f t="shared" si="149"/>
        <v>0</v>
      </c>
      <c r="KF51" s="11">
        <f t="shared" si="149"/>
        <v>652.5</v>
      </c>
      <c r="KG51" s="11">
        <f t="shared" si="149"/>
        <v>0</v>
      </c>
      <c r="KH51" s="11">
        <f t="shared" si="149"/>
        <v>0</v>
      </c>
      <c r="KI51" s="11">
        <f t="shared" si="149"/>
        <v>0</v>
      </c>
      <c r="KJ51" s="11">
        <f t="shared" si="149"/>
        <v>0</v>
      </c>
      <c r="KK51" s="11">
        <f t="shared" si="149"/>
        <v>0</v>
      </c>
      <c r="KL51" s="11">
        <f t="shared" si="149"/>
        <v>0</v>
      </c>
      <c r="KM51" s="11">
        <f t="shared" si="149"/>
        <v>1500</v>
      </c>
      <c r="KN51" s="11">
        <f t="shared" si="149"/>
        <v>0</v>
      </c>
      <c r="KO51" s="11">
        <f t="shared" si="149"/>
        <v>0</v>
      </c>
      <c r="KP51" s="11">
        <f t="shared" si="149"/>
        <v>0</v>
      </c>
      <c r="KQ51" s="11">
        <f t="shared" si="149"/>
        <v>0</v>
      </c>
      <c r="KR51" s="11">
        <f t="shared" si="149"/>
        <v>75</v>
      </c>
      <c r="KS51" s="11">
        <f t="shared" si="149"/>
        <v>375</v>
      </c>
      <c r="KT51" s="11">
        <f t="shared" si="149"/>
        <v>0</v>
      </c>
      <c r="KU51" s="11">
        <f t="shared" si="149"/>
        <v>150</v>
      </c>
      <c r="KV51" s="11">
        <f t="shared" si="149"/>
        <v>0</v>
      </c>
      <c r="KW51" s="11">
        <f t="shared" si="149"/>
        <v>0</v>
      </c>
      <c r="KX51" s="11">
        <f t="shared" si="149"/>
        <v>0</v>
      </c>
      <c r="KY51" s="11">
        <f t="shared" si="149"/>
        <v>0</v>
      </c>
      <c r="KZ51" s="11">
        <f t="shared" si="149"/>
        <v>0</v>
      </c>
      <c r="LA51" s="11">
        <f t="shared" si="149"/>
        <v>0</v>
      </c>
      <c r="LB51" s="11">
        <f t="shared" si="149"/>
        <v>0</v>
      </c>
      <c r="LC51" s="11">
        <f t="shared" si="149"/>
        <v>135</v>
      </c>
      <c r="LD51" s="11">
        <f t="shared" si="149"/>
        <v>0</v>
      </c>
      <c r="LE51" s="11">
        <f t="shared" si="149"/>
        <v>75</v>
      </c>
      <c r="LF51" s="11">
        <f t="shared" si="149"/>
        <v>637.5</v>
      </c>
      <c r="LG51" s="11">
        <f t="shared" si="149"/>
        <v>750</v>
      </c>
      <c r="LH51" s="11">
        <f t="shared" si="149"/>
        <v>0</v>
      </c>
      <c r="LI51" s="11">
        <f t="shared" si="149"/>
        <v>0</v>
      </c>
      <c r="LJ51" s="11">
        <f t="shared" si="149"/>
        <v>0</v>
      </c>
      <c r="LK51" s="11">
        <f t="shared" si="149"/>
        <v>0</v>
      </c>
      <c r="LL51" s="11">
        <f t="shared" ref="LL51:MG51" si="150">(LL50/12)*9</f>
        <v>0</v>
      </c>
      <c r="LM51" s="11">
        <f t="shared" si="150"/>
        <v>0</v>
      </c>
      <c r="LN51" s="11">
        <f t="shared" si="150"/>
        <v>75</v>
      </c>
      <c r="LO51" s="11">
        <f t="shared" si="150"/>
        <v>75</v>
      </c>
      <c r="LP51" s="11">
        <f t="shared" si="150"/>
        <v>0</v>
      </c>
      <c r="LQ51" s="11">
        <f t="shared" si="150"/>
        <v>0</v>
      </c>
      <c r="LR51" s="11">
        <f t="shared" si="150"/>
        <v>37.5</v>
      </c>
      <c r="LS51" s="11">
        <f t="shared" si="150"/>
        <v>0</v>
      </c>
      <c r="LT51" s="11">
        <f t="shared" si="150"/>
        <v>187.5</v>
      </c>
      <c r="LU51" s="11">
        <f t="shared" si="150"/>
        <v>0</v>
      </c>
      <c r="LV51" s="11">
        <f t="shared" si="150"/>
        <v>0</v>
      </c>
      <c r="LW51" s="11">
        <f t="shared" si="150"/>
        <v>0</v>
      </c>
      <c r="LX51" s="11">
        <f t="shared" si="150"/>
        <v>150</v>
      </c>
      <c r="LY51" s="11">
        <f t="shared" si="150"/>
        <v>750</v>
      </c>
      <c r="LZ51" s="11">
        <f t="shared" si="150"/>
        <v>0</v>
      </c>
      <c r="MA51" s="11">
        <f t="shared" si="150"/>
        <v>0</v>
      </c>
      <c r="MB51" s="11">
        <f t="shared" si="150"/>
        <v>75</v>
      </c>
      <c r="MC51" s="11">
        <f t="shared" si="150"/>
        <v>225</v>
      </c>
      <c r="MD51" s="11">
        <f t="shared" si="150"/>
        <v>0</v>
      </c>
      <c r="ME51" s="11">
        <f t="shared" si="150"/>
        <v>0</v>
      </c>
      <c r="MF51" s="11">
        <f t="shared" si="150"/>
        <v>450</v>
      </c>
      <c r="MG51" s="11">
        <f t="shared" si="150"/>
        <v>0</v>
      </c>
      <c r="MH51" s="11">
        <f t="shared" si="6"/>
        <v>9078.75</v>
      </c>
      <c r="ML51" s="17"/>
      <c r="MM51" s="17"/>
      <c r="MN51" s="17"/>
      <c r="MO51" s="17"/>
      <c r="MP51" s="17"/>
      <c r="MQ51" s="17"/>
      <c r="MR51" s="18"/>
      <c r="MS51" s="18"/>
      <c r="MT51" s="17"/>
      <c r="MU51" s="17"/>
      <c r="MV51" s="17"/>
    </row>
    <row r="52" spans="1:361" ht="24.95" customHeight="1" x14ac:dyDescent="0.25">
      <c r="A52" s="25">
        <v>25.7</v>
      </c>
      <c r="B52" s="1" t="s">
        <v>369</v>
      </c>
      <c r="C52" s="10">
        <v>101</v>
      </c>
      <c r="D52" s="10"/>
      <c r="E52" s="10"/>
      <c r="F52" s="10">
        <v>600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>
        <v>50</v>
      </c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>
        <v>100</v>
      </c>
      <c r="BY52" s="10"/>
      <c r="BZ52" s="10"/>
      <c r="CA52" s="10"/>
      <c r="CB52" s="10"/>
      <c r="CC52" s="10">
        <v>50</v>
      </c>
      <c r="CD52" s="10">
        <v>100</v>
      </c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>
        <v>500</v>
      </c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>
        <v>5</v>
      </c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>
        <v>200</v>
      </c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>
        <v>100</v>
      </c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>
        <v>10</v>
      </c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>
        <v>0</v>
      </c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>
        <v>0</v>
      </c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>
        <v>300</v>
      </c>
      <c r="JX52" s="10"/>
      <c r="JY52" s="10"/>
      <c r="JZ52" s="10"/>
      <c r="KA52" s="10">
        <v>0</v>
      </c>
      <c r="KB52" s="10">
        <v>50</v>
      </c>
      <c r="KC52" s="10"/>
      <c r="KD52" s="10">
        <v>1000</v>
      </c>
      <c r="KE52" s="10"/>
      <c r="KF52" s="10"/>
      <c r="KG52" s="10">
        <v>200</v>
      </c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>
        <v>200</v>
      </c>
      <c r="KT52" s="10"/>
      <c r="KU52" s="10"/>
      <c r="KV52" s="10"/>
      <c r="KW52" s="10"/>
      <c r="KX52" s="10"/>
      <c r="KY52" s="10"/>
      <c r="KZ52" s="10"/>
      <c r="LA52" s="10"/>
      <c r="LB52" s="10">
        <v>50</v>
      </c>
      <c r="LC52" s="10">
        <v>90</v>
      </c>
      <c r="LD52" s="10"/>
      <c r="LE52" s="10">
        <v>100</v>
      </c>
      <c r="LF52" s="10">
        <v>450</v>
      </c>
      <c r="LG52" s="10">
        <v>300</v>
      </c>
      <c r="LH52" s="10"/>
      <c r="LI52" s="10">
        <v>2000</v>
      </c>
      <c r="LJ52" s="10">
        <v>100</v>
      </c>
      <c r="LK52" s="10"/>
      <c r="LL52" s="10">
        <v>3000</v>
      </c>
      <c r="LM52" s="10">
        <v>500</v>
      </c>
      <c r="LN52" s="10"/>
      <c r="LO52" s="10"/>
      <c r="LP52" s="10"/>
      <c r="LQ52" s="10"/>
      <c r="LR52" s="10">
        <v>50</v>
      </c>
      <c r="LS52" s="10">
        <v>30</v>
      </c>
      <c r="LT52" s="10">
        <v>50</v>
      </c>
      <c r="LU52" s="10"/>
      <c r="LV52" s="10">
        <v>0</v>
      </c>
      <c r="LW52" s="10"/>
      <c r="LX52" s="10">
        <v>1300</v>
      </c>
      <c r="LY52" s="10">
        <v>200</v>
      </c>
      <c r="LZ52" s="10"/>
      <c r="MA52" s="10">
        <v>500</v>
      </c>
      <c r="MB52" s="10"/>
      <c r="MC52" s="10">
        <v>200</v>
      </c>
      <c r="MD52" s="10"/>
      <c r="ME52" s="10">
        <v>2000</v>
      </c>
      <c r="MF52" s="10"/>
      <c r="MG52" s="10">
        <v>200</v>
      </c>
      <c r="MH52" s="10">
        <f t="shared" si="6"/>
        <v>14686</v>
      </c>
      <c r="MR52" s="18"/>
      <c r="MS52" s="18"/>
    </row>
    <row r="53" spans="1:361" s="7" customFormat="1" ht="24.95" customHeight="1" x14ac:dyDescent="0.25">
      <c r="A53" s="25">
        <v>26.2</v>
      </c>
      <c r="B53" s="6" t="s">
        <v>369</v>
      </c>
      <c r="C53" s="11">
        <f>(C52/12)*9</f>
        <v>75.75</v>
      </c>
      <c r="D53" s="11">
        <f t="shared" ref="D53:BO53" si="151">(D52/12)*9</f>
        <v>0</v>
      </c>
      <c r="E53" s="11">
        <f t="shared" si="151"/>
        <v>0</v>
      </c>
      <c r="F53" s="11">
        <f t="shared" si="151"/>
        <v>450</v>
      </c>
      <c r="G53" s="11">
        <f t="shared" si="151"/>
        <v>0</v>
      </c>
      <c r="H53" s="11">
        <f t="shared" si="151"/>
        <v>0</v>
      </c>
      <c r="I53" s="11">
        <f t="shared" si="151"/>
        <v>0</v>
      </c>
      <c r="J53" s="11">
        <f t="shared" si="151"/>
        <v>0</v>
      </c>
      <c r="K53" s="11">
        <f t="shared" si="151"/>
        <v>0</v>
      </c>
      <c r="L53" s="11">
        <f t="shared" si="151"/>
        <v>0</v>
      </c>
      <c r="M53" s="11">
        <f t="shared" si="151"/>
        <v>0</v>
      </c>
      <c r="N53" s="11">
        <f t="shared" si="151"/>
        <v>0</v>
      </c>
      <c r="O53" s="11">
        <f t="shared" si="151"/>
        <v>0</v>
      </c>
      <c r="P53" s="11">
        <f t="shared" si="151"/>
        <v>0</v>
      </c>
      <c r="Q53" s="11">
        <f t="shared" si="151"/>
        <v>0</v>
      </c>
      <c r="R53" s="11">
        <f t="shared" si="151"/>
        <v>0</v>
      </c>
      <c r="S53" s="11">
        <f t="shared" si="151"/>
        <v>0</v>
      </c>
      <c r="T53" s="11">
        <f t="shared" si="151"/>
        <v>0</v>
      </c>
      <c r="U53" s="11">
        <f t="shared" si="151"/>
        <v>0</v>
      </c>
      <c r="V53" s="11">
        <f t="shared" si="151"/>
        <v>0</v>
      </c>
      <c r="W53" s="11">
        <f t="shared" si="151"/>
        <v>0</v>
      </c>
      <c r="X53" s="11">
        <f t="shared" si="151"/>
        <v>0</v>
      </c>
      <c r="Y53" s="11">
        <f t="shared" si="151"/>
        <v>0</v>
      </c>
      <c r="Z53" s="11">
        <f t="shared" si="151"/>
        <v>0</v>
      </c>
      <c r="AA53" s="11">
        <f t="shared" si="151"/>
        <v>0</v>
      </c>
      <c r="AB53" s="11">
        <f t="shared" si="151"/>
        <v>37.5</v>
      </c>
      <c r="AC53" s="11">
        <f t="shared" si="151"/>
        <v>0</v>
      </c>
      <c r="AD53" s="11">
        <f t="shared" si="151"/>
        <v>0</v>
      </c>
      <c r="AE53" s="11">
        <f t="shared" si="151"/>
        <v>0</v>
      </c>
      <c r="AF53" s="11">
        <f t="shared" si="151"/>
        <v>0</v>
      </c>
      <c r="AG53" s="11">
        <f t="shared" si="151"/>
        <v>0</v>
      </c>
      <c r="AH53" s="11">
        <f t="shared" si="151"/>
        <v>0</v>
      </c>
      <c r="AI53" s="11">
        <f t="shared" si="151"/>
        <v>0</v>
      </c>
      <c r="AJ53" s="11">
        <f t="shared" si="151"/>
        <v>0</v>
      </c>
      <c r="AK53" s="11">
        <f t="shared" si="151"/>
        <v>0</v>
      </c>
      <c r="AL53" s="11">
        <f t="shared" si="151"/>
        <v>0</v>
      </c>
      <c r="AM53" s="11">
        <f t="shared" si="151"/>
        <v>0</v>
      </c>
      <c r="AN53" s="11">
        <f t="shared" si="151"/>
        <v>0</v>
      </c>
      <c r="AO53" s="11">
        <f t="shared" si="151"/>
        <v>0</v>
      </c>
      <c r="AP53" s="11">
        <f t="shared" si="151"/>
        <v>0</v>
      </c>
      <c r="AQ53" s="11">
        <f t="shared" si="151"/>
        <v>0</v>
      </c>
      <c r="AR53" s="11">
        <f t="shared" si="151"/>
        <v>0</v>
      </c>
      <c r="AS53" s="11">
        <f t="shared" si="151"/>
        <v>0</v>
      </c>
      <c r="AT53" s="11">
        <f t="shared" si="151"/>
        <v>0</v>
      </c>
      <c r="AU53" s="11">
        <f t="shared" si="151"/>
        <v>0</v>
      </c>
      <c r="AV53" s="11">
        <f t="shared" si="151"/>
        <v>0</v>
      </c>
      <c r="AW53" s="11">
        <f t="shared" si="151"/>
        <v>0</v>
      </c>
      <c r="AX53" s="11">
        <f t="shared" si="151"/>
        <v>0</v>
      </c>
      <c r="AY53" s="11">
        <f t="shared" si="151"/>
        <v>0</v>
      </c>
      <c r="AZ53" s="11">
        <f t="shared" si="151"/>
        <v>0</v>
      </c>
      <c r="BA53" s="11">
        <f t="shared" si="151"/>
        <v>0</v>
      </c>
      <c r="BB53" s="11">
        <f t="shared" si="151"/>
        <v>0</v>
      </c>
      <c r="BC53" s="11">
        <f t="shared" si="151"/>
        <v>0</v>
      </c>
      <c r="BD53" s="11">
        <f t="shared" si="151"/>
        <v>0</v>
      </c>
      <c r="BE53" s="11">
        <f t="shared" si="151"/>
        <v>0</v>
      </c>
      <c r="BF53" s="11">
        <f t="shared" si="151"/>
        <v>0</v>
      </c>
      <c r="BG53" s="11">
        <f t="shared" si="151"/>
        <v>0</v>
      </c>
      <c r="BH53" s="11">
        <f t="shared" si="151"/>
        <v>0</v>
      </c>
      <c r="BI53" s="11">
        <f t="shared" si="151"/>
        <v>0</v>
      </c>
      <c r="BJ53" s="11">
        <f t="shared" si="151"/>
        <v>0</v>
      </c>
      <c r="BK53" s="11">
        <f t="shared" si="151"/>
        <v>0</v>
      </c>
      <c r="BL53" s="11">
        <f t="shared" si="151"/>
        <v>0</v>
      </c>
      <c r="BM53" s="11">
        <f t="shared" si="151"/>
        <v>0</v>
      </c>
      <c r="BN53" s="11">
        <f t="shared" si="151"/>
        <v>0</v>
      </c>
      <c r="BO53" s="11">
        <f t="shared" si="151"/>
        <v>0</v>
      </c>
      <c r="BP53" s="11">
        <f t="shared" ref="BP53:EA53" si="152">(BP52/12)*9</f>
        <v>0</v>
      </c>
      <c r="BQ53" s="11">
        <f t="shared" si="152"/>
        <v>0</v>
      </c>
      <c r="BR53" s="11">
        <f t="shared" si="152"/>
        <v>0</v>
      </c>
      <c r="BS53" s="11">
        <f t="shared" si="152"/>
        <v>0</v>
      </c>
      <c r="BT53" s="11">
        <f t="shared" si="152"/>
        <v>0</v>
      </c>
      <c r="BU53" s="11">
        <f t="shared" si="152"/>
        <v>0</v>
      </c>
      <c r="BV53" s="11">
        <f t="shared" si="152"/>
        <v>0</v>
      </c>
      <c r="BW53" s="11">
        <f t="shared" si="152"/>
        <v>0</v>
      </c>
      <c r="BX53" s="11">
        <f t="shared" si="152"/>
        <v>75</v>
      </c>
      <c r="BY53" s="11">
        <f t="shared" si="152"/>
        <v>0</v>
      </c>
      <c r="BZ53" s="11">
        <f t="shared" si="152"/>
        <v>0</v>
      </c>
      <c r="CA53" s="11">
        <f t="shared" si="152"/>
        <v>0</v>
      </c>
      <c r="CB53" s="11">
        <f t="shared" si="152"/>
        <v>0</v>
      </c>
      <c r="CC53" s="11">
        <f t="shared" si="152"/>
        <v>37.5</v>
      </c>
      <c r="CD53" s="11">
        <f t="shared" si="152"/>
        <v>75</v>
      </c>
      <c r="CE53" s="11">
        <f t="shared" si="152"/>
        <v>0</v>
      </c>
      <c r="CF53" s="11">
        <f t="shared" si="152"/>
        <v>0</v>
      </c>
      <c r="CG53" s="11">
        <f t="shared" si="152"/>
        <v>0</v>
      </c>
      <c r="CH53" s="11">
        <f t="shared" si="152"/>
        <v>0</v>
      </c>
      <c r="CI53" s="11">
        <f t="shared" si="152"/>
        <v>0</v>
      </c>
      <c r="CJ53" s="11">
        <f t="shared" si="152"/>
        <v>0</v>
      </c>
      <c r="CK53" s="11">
        <f t="shared" si="152"/>
        <v>0</v>
      </c>
      <c r="CL53" s="11">
        <f t="shared" si="152"/>
        <v>0</v>
      </c>
      <c r="CM53" s="11">
        <f t="shared" si="152"/>
        <v>0</v>
      </c>
      <c r="CN53" s="11">
        <f t="shared" si="152"/>
        <v>0</v>
      </c>
      <c r="CO53" s="11">
        <f t="shared" si="152"/>
        <v>0</v>
      </c>
      <c r="CP53" s="11">
        <f t="shared" si="152"/>
        <v>0</v>
      </c>
      <c r="CQ53" s="11">
        <f t="shared" si="152"/>
        <v>0</v>
      </c>
      <c r="CR53" s="11">
        <f t="shared" si="152"/>
        <v>375</v>
      </c>
      <c r="CS53" s="11">
        <f t="shared" si="152"/>
        <v>0</v>
      </c>
      <c r="CT53" s="11">
        <f t="shared" si="152"/>
        <v>0</v>
      </c>
      <c r="CU53" s="11">
        <f t="shared" si="152"/>
        <v>0</v>
      </c>
      <c r="CV53" s="11">
        <f t="shared" si="152"/>
        <v>0</v>
      </c>
      <c r="CW53" s="11">
        <f t="shared" si="152"/>
        <v>0</v>
      </c>
      <c r="CX53" s="11">
        <f t="shared" si="152"/>
        <v>0</v>
      </c>
      <c r="CY53" s="11">
        <f t="shared" si="152"/>
        <v>0</v>
      </c>
      <c r="CZ53" s="11">
        <f t="shared" si="152"/>
        <v>0</v>
      </c>
      <c r="DA53" s="11">
        <f t="shared" si="152"/>
        <v>0</v>
      </c>
      <c r="DB53" s="11">
        <f t="shared" si="152"/>
        <v>0</v>
      </c>
      <c r="DC53" s="11">
        <f t="shared" si="152"/>
        <v>0</v>
      </c>
      <c r="DD53" s="11">
        <f t="shared" si="152"/>
        <v>0</v>
      </c>
      <c r="DE53" s="11">
        <f t="shared" si="152"/>
        <v>0</v>
      </c>
      <c r="DF53" s="11">
        <f t="shared" si="152"/>
        <v>0</v>
      </c>
      <c r="DG53" s="11">
        <f t="shared" si="152"/>
        <v>0</v>
      </c>
      <c r="DH53" s="11">
        <f t="shared" si="152"/>
        <v>0</v>
      </c>
      <c r="DI53" s="11">
        <f t="shared" si="152"/>
        <v>0</v>
      </c>
      <c r="DJ53" s="11">
        <f t="shared" si="152"/>
        <v>0</v>
      </c>
      <c r="DK53" s="11">
        <f t="shared" si="152"/>
        <v>0</v>
      </c>
      <c r="DL53" s="11">
        <f t="shared" si="152"/>
        <v>0</v>
      </c>
      <c r="DM53" s="11">
        <f t="shared" si="152"/>
        <v>0</v>
      </c>
      <c r="DN53" s="11">
        <f t="shared" si="152"/>
        <v>0</v>
      </c>
      <c r="DO53" s="11">
        <f t="shared" si="152"/>
        <v>0</v>
      </c>
      <c r="DP53" s="11">
        <f t="shared" si="152"/>
        <v>0</v>
      </c>
      <c r="DQ53" s="11">
        <f t="shared" si="152"/>
        <v>0</v>
      </c>
      <c r="DR53" s="11">
        <f t="shared" si="152"/>
        <v>0</v>
      </c>
      <c r="DS53" s="11">
        <f t="shared" si="152"/>
        <v>0</v>
      </c>
      <c r="DT53" s="11">
        <f t="shared" si="152"/>
        <v>0</v>
      </c>
      <c r="DU53" s="11">
        <f t="shared" si="152"/>
        <v>0</v>
      </c>
      <c r="DV53" s="11">
        <f t="shared" si="152"/>
        <v>0</v>
      </c>
      <c r="DW53" s="11">
        <f t="shared" si="152"/>
        <v>0</v>
      </c>
      <c r="DX53" s="11">
        <f t="shared" si="152"/>
        <v>0</v>
      </c>
      <c r="DY53" s="11">
        <f t="shared" si="152"/>
        <v>3.75</v>
      </c>
      <c r="DZ53" s="11">
        <f t="shared" si="152"/>
        <v>0</v>
      </c>
      <c r="EA53" s="11">
        <f t="shared" si="152"/>
        <v>0</v>
      </c>
      <c r="EB53" s="11">
        <f t="shared" ref="EB53:GM53" si="153">(EB52/12)*9</f>
        <v>0</v>
      </c>
      <c r="EC53" s="11">
        <f t="shared" si="153"/>
        <v>0</v>
      </c>
      <c r="ED53" s="11">
        <f t="shared" si="153"/>
        <v>0</v>
      </c>
      <c r="EE53" s="11">
        <f t="shared" si="153"/>
        <v>0</v>
      </c>
      <c r="EF53" s="11">
        <f t="shared" si="153"/>
        <v>0</v>
      </c>
      <c r="EG53" s="11">
        <f t="shared" si="153"/>
        <v>0</v>
      </c>
      <c r="EH53" s="11">
        <f t="shared" si="153"/>
        <v>0</v>
      </c>
      <c r="EI53" s="11">
        <f t="shared" si="153"/>
        <v>0</v>
      </c>
      <c r="EJ53" s="11">
        <f t="shared" si="153"/>
        <v>0</v>
      </c>
      <c r="EK53" s="11">
        <f t="shared" si="153"/>
        <v>0</v>
      </c>
      <c r="EL53" s="11">
        <f t="shared" si="153"/>
        <v>0</v>
      </c>
      <c r="EM53" s="11">
        <f t="shared" si="153"/>
        <v>0</v>
      </c>
      <c r="EN53" s="11">
        <f t="shared" si="153"/>
        <v>0</v>
      </c>
      <c r="EO53" s="11">
        <f t="shared" si="153"/>
        <v>0</v>
      </c>
      <c r="EP53" s="11">
        <f t="shared" si="153"/>
        <v>0</v>
      </c>
      <c r="EQ53" s="11">
        <f t="shared" si="153"/>
        <v>0</v>
      </c>
      <c r="ER53" s="11">
        <f t="shared" si="153"/>
        <v>0</v>
      </c>
      <c r="ES53" s="11">
        <f t="shared" si="153"/>
        <v>0</v>
      </c>
      <c r="ET53" s="11">
        <f t="shared" si="153"/>
        <v>0</v>
      </c>
      <c r="EU53" s="11">
        <f t="shared" si="153"/>
        <v>0</v>
      </c>
      <c r="EV53" s="11">
        <f t="shared" si="153"/>
        <v>0</v>
      </c>
      <c r="EW53" s="11">
        <f t="shared" si="153"/>
        <v>0</v>
      </c>
      <c r="EX53" s="11">
        <f t="shared" si="153"/>
        <v>0</v>
      </c>
      <c r="EY53" s="11">
        <f t="shared" si="153"/>
        <v>0</v>
      </c>
      <c r="EZ53" s="11">
        <f t="shared" si="153"/>
        <v>150</v>
      </c>
      <c r="FA53" s="11">
        <f t="shared" si="153"/>
        <v>0</v>
      </c>
      <c r="FB53" s="11">
        <f t="shared" si="153"/>
        <v>0</v>
      </c>
      <c r="FC53" s="11">
        <f t="shared" si="153"/>
        <v>0</v>
      </c>
      <c r="FD53" s="11">
        <f t="shared" si="153"/>
        <v>0</v>
      </c>
      <c r="FE53" s="11">
        <f t="shared" si="153"/>
        <v>0</v>
      </c>
      <c r="FF53" s="11">
        <f t="shared" si="153"/>
        <v>0</v>
      </c>
      <c r="FG53" s="11">
        <f t="shared" si="153"/>
        <v>0</v>
      </c>
      <c r="FH53" s="11">
        <f t="shared" si="153"/>
        <v>0</v>
      </c>
      <c r="FI53" s="11">
        <f t="shared" si="153"/>
        <v>0</v>
      </c>
      <c r="FJ53" s="11">
        <f t="shared" si="153"/>
        <v>0</v>
      </c>
      <c r="FK53" s="11">
        <f t="shared" si="153"/>
        <v>0</v>
      </c>
      <c r="FL53" s="11">
        <f t="shared" si="153"/>
        <v>0</v>
      </c>
      <c r="FM53" s="11">
        <f t="shared" si="153"/>
        <v>0</v>
      </c>
      <c r="FN53" s="11">
        <f t="shared" si="153"/>
        <v>0</v>
      </c>
      <c r="FO53" s="11">
        <f t="shared" si="153"/>
        <v>75</v>
      </c>
      <c r="FP53" s="11">
        <f t="shared" si="153"/>
        <v>0</v>
      </c>
      <c r="FQ53" s="11">
        <f t="shared" si="153"/>
        <v>0</v>
      </c>
      <c r="FR53" s="11">
        <f t="shared" si="153"/>
        <v>0</v>
      </c>
      <c r="FS53" s="11">
        <f t="shared" si="153"/>
        <v>0</v>
      </c>
      <c r="FT53" s="11">
        <f t="shared" si="153"/>
        <v>0</v>
      </c>
      <c r="FU53" s="11">
        <f t="shared" si="153"/>
        <v>0</v>
      </c>
      <c r="FV53" s="11">
        <f t="shared" si="153"/>
        <v>0</v>
      </c>
      <c r="FW53" s="11">
        <f t="shared" si="153"/>
        <v>0</v>
      </c>
      <c r="FX53" s="11">
        <f t="shared" si="153"/>
        <v>0</v>
      </c>
      <c r="FY53" s="11">
        <f t="shared" si="153"/>
        <v>0</v>
      </c>
      <c r="FZ53" s="11">
        <f t="shared" si="153"/>
        <v>0</v>
      </c>
      <c r="GA53" s="11">
        <f t="shared" si="153"/>
        <v>0</v>
      </c>
      <c r="GB53" s="11">
        <f t="shared" si="153"/>
        <v>0</v>
      </c>
      <c r="GC53" s="11">
        <f t="shared" si="153"/>
        <v>0</v>
      </c>
      <c r="GD53" s="11">
        <f t="shared" si="153"/>
        <v>0</v>
      </c>
      <c r="GE53" s="11">
        <f t="shared" si="153"/>
        <v>0</v>
      </c>
      <c r="GF53" s="11">
        <f t="shared" si="153"/>
        <v>0</v>
      </c>
      <c r="GG53" s="11">
        <f t="shared" si="153"/>
        <v>0</v>
      </c>
      <c r="GH53" s="11">
        <f t="shared" si="153"/>
        <v>0</v>
      </c>
      <c r="GI53" s="11">
        <f t="shared" si="153"/>
        <v>0</v>
      </c>
      <c r="GJ53" s="11">
        <f t="shared" si="153"/>
        <v>0</v>
      </c>
      <c r="GK53" s="11">
        <f t="shared" si="153"/>
        <v>0</v>
      </c>
      <c r="GL53" s="11">
        <f t="shared" si="153"/>
        <v>0</v>
      </c>
      <c r="GM53" s="11">
        <f t="shared" si="153"/>
        <v>0</v>
      </c>
      <c r="GN53" s="11">
        <f t="shared" ref="GN53:IY53" si="154">(GN52/12)*9</f>
        <v>0</v>
      </c>
      <c r="GO53" s="11">
        <f t="shared" si="154"/>
        <v>0</v>
      </c>
      <c r="GP53" s="11">
        <f t="shared" si="154"/>
        <v>0</v>
      </c>
      <c r="GQ53" s="11">
        <f t="shared" si="154"/>
        <v>7.5</v>
      </c>
      <c r="GR53" s="11">
        <f t="shared" si="154"/>
        <v>0</v>
      </c>
      <c r="GS53" s="11">
        <f t="shared" si="154"/>
        <v>0</v>
      </c>
      <c r="GT53" s="11">
        <f t="shared" si="154"/>
        <v>0</v>
      </c>
      <c r="GU53" s="11">
        <f t="shared" si="154"/>
        <v>0</v>
      </c>
      <c r="GV53" s="11">
        <f t="shared" si="154"/>
        <v>0</v>
      </c>
      <c r="GW53" s="11">
        <f t="shared" si="154"/>
        <v>0</v>
      </c>
      <c r="GX53" s="11">
        <f t="shared" si="154"/>
        <v>0</v>
      </c>
      <c r="GY53" s="11">
        <f t="shared" si="154"/>
        <v>0</v>
      </c>
      <c r="GZ53" s="11">
        <f t="shared" si="154"/>
        <v>0</v>
      </c>
      <c r="HA53" s="11">
        <f t="shared" si="154"/>
        <v>0</v>
      </c>
      <c r="HB53" s="11">
        <f t="shared" si="154"/>
        <v>0</v>
      </c>
      <c r="HC53" s="11">
        <f t="shared" si="154"/>
        <v>0</v>
      </c>
      <c r="HD53" s="11">
        <f t="shared" si="154"/>
        <v>0</v>
      </c>
      <c r="HE53" s="11">
        <f t="shared" si="154"/>
        <v>0</v>
      </c>
      <c r="HF53" s="11">
        <f t="shared" si="154"/>
        <v>0</v>
      </c>
      <c r="HG53" s="11">
        <f t="shared" si="154"/>
        <v>0</v>
      </c>
      <c r="HH53" s="11">
        <f t="shared" si="154"/>
        <v>0</v>
      </c>
      <c r="HI53" s="11">
        <f t="shared" si="154"/>
        <v>0</v>
      </c>
      <c r="HJ53" s="11">
        <f t="shared" si="154"/>
        <v>0</v>
      </c>
      <c r="HK53" s="11">
        <f t="shared" si="154"/>
        <v>0</v>
      </c>
      <c r="HL53" s="11">
        <f t="shared" si="154"/>
        <v>0</v>
      </c>
      <c r="HM53" s="11">
        <f t="shared" si="154"/>
        <v>0</v>
      </c>
      <c r="HN53" s="11">
        <f t="shared" si="154"/>
        <v>0</v>
      </c>
      <c r="HO53" s="11">
        <f t="shared" si="154"/>
        <v>0</v>
      </c>
      <c r="HP53" s="11">
        <f t="shared" si="154"/>
        <v>0</v>
      </c>
      <c r="HQ53" s="11">
        <f t="shared" si="154"/>
        <v>0</v>
      </c>
      <c r="HR53" s="11">
        <f t="shared" si="154"/>
        <v>0</v>
      </c>
      <c r="HS53" s="11">
        <f t="shared" si="154"/>
        <v>0</v>
      </c>
      <c r="HT53" s="11">
        <f t="shared" si="154"/>
        <v>0</v>
      </c>
      <c r="HU53" s="11">
        <f t="shared" si="154"/>
        <v>0</v>
      </c>
      <c r="HV53" s="11">
        <f t="shared" si="154"/>
        <v>0</v>
      </c>
      <c r="HW53" s="11">
        <f t="shared" si="154"/>
        <v>0</v>
      </c>
      <c r="HX53" s="11">
        <f t="shared" si="154"/>
        <v>0</v>
      </c>
      <c r="HY53" s="11">
        <f t="shared" si="154"/>
        <v>0</v>
      </c>
      <c r="HZ53" s="11">
        <f t="shared" si="154"/>
        <v>0</v>
      </c>
      <c r="IA53" s="11">
        <f t="shared" si="154"/>
        <v>0</v>
      </c>
      <c r="IB53" s="11">
        <f t="shared" si="154"/>
        <v>0</v>
      </c>
      <c r="IC53" s="11">
        <f t="shared" si="154"/>
        <v>0</v>
      </c>
      <c r="ID53" s="11">
        <f t="shared" si="154"/>
        <v>0</v>
      </c>
      <c r="IE53" s="11">
        <f t="shared" si="154"/>
        <v>0</v>
      </c>
      <c r="IF53" s="11">
        <f t="shared" si="154"/>
        <v>0</v>
      </c>
      <c r="IG53" s="11">
        <f t="shared" si="154"/>
        <v>0</v>
      </c>
      <c r="IH53" s="11">
        <f t="shared" si="154"/>
        <v>0</v>
      </c>
      <c r="II53" s="11">
        <f t="shared" si="154"/>
        <v>0</v>
      </c>
      <c r="IJ53" s="11">
        <f t="shared" si="154"/>
        <v>0</v>
      </c>
      <c r="IK53" s="11">
        <f t="shared" si="154"/>
        <v>0</v>
      </c>
      <c r="IL53" s="11">
        <f t="shared" si="154"/>
        <v>0</v>
      </c>
      <c r="IM53" s="11">
        <f t="shared" si="154"/>
        <v>0</v>
      </c>
      <c r="IN53" s="11">
        <f t="shared" si="154"/>
        <v>0</v>
      </c>
      <c r="IO53" s="11">
        <f t="shared" si="154"/>
        <v>0</v>
      </c>
      <c r="IP53" s="11">
        <f t="shared" si="154"/>
        <v>0</v>
      </c>
      <c r="IQ53" s="11">
        <f t="shared" si="154"/>
        <v>0</v>
      </c>
      <c r="IR53" s="11">
        <f t="shared" si="154"/>
        <v>0</v>
      </c>
      <c r="IS53" s="11">
        <f t="shared" si="154"/>
        <v>0</v>
      </c>
      <c r="IT53" s="11">
        <f t="shared" si="154"/>
        <v>0</v>
      </c>
      <c r="IU53" s="11">
        <f t="shared" si="154"/>
        <v>0</v>
      </c>
      <c r="IV53" s="11">
        <f t="shared" si="154"/>
        <v>0</v>
      </c>
      <c r="IW53" s="11">
        <f t="shared" si="154"/>
        <v>0</v>
      </c>
      <c r="IX53" s="11">
        <f t="shared" si="154"/>
        <v>0</v>
      </c>
      <c r="IY53" s="11">
        <f t="shared" si="154"/>
        <v>0</v>
      </c>
      <c r="IZ53" s="11">
        <f t="shared" ref="IZ53:LK53" si="155">(IZ52/12)*9</f>
        <v>0</v>
      </c>
      <c r="JA53" s="11">
        <f t="shared" si="155"/>
        <v>0</v>
      </c>
      <c r="JB53" s="11">
        <f t="shared" si="155"/>
        <v>0</v>
      </c>
      <c r="JC53" s="11">
        <f t="shared" si="155"/>
        <v>0</v>
      </c>
      <c r="JD53" s="11">
        <f t="shared" si="155"/>
        <v>0</v>
      </c>
      <c r="JE53" s="11">
        <f t="shared" si="155"/>
        <v>0</v>
      </c>
      <c r="JF53" s="11">
        <f t="shared" si="155"/>
        <v>0</v>
      </c>
      <c r="JG53" s="11">
        <f t="shared" si="155"/>
        <v>0</v>
      </c>
      <c r="JH53" s="11">
        <f t="shared" si="155"/>
        <v>0</v>
      </c>
      <c r="JI53" s="11">
        <f t="shared" si="155"/>
        <v>0</v>
      </c>
      <c r="JJ53" s="11">
        <f t="shared" si="155"/>
        <v>0</v>
      </c>
      <c r="JK53" s="11">
        <f t="shared" si="155"/>
        <v>0</v>
      </c>
      <c r="JL53" s="11">
        <f t="shared" si="155"/>
        <v>0</v>
      </c>
      <c r="JM53" s="11">
        <f t="shared" si="155"/>
        <v>0</v>
      </c>
      <c r="JN53" s="11">
        <f t="shared" si="155"/>
        <v>0</v>
      </c>
      <c r="JO53" s="11">
        <f t="shared" si="155"/>
        <v>0</v>
      </c>
      <c r="JP53" s="11">
        <f t="shared" si="155"/>
        <v>0</v>
      </c>
      <c r="JQ53" s="11">
        <f t="shared" si="155"/>
        <v>0</v>
      </c>
      <c r="JR53" s="11">
        <f t="shared" si="155"/>
        <v>0</v>
      </c>
      <c r="JS53" s="11">
        <f t="shared" si="155"/>
        <v>0</v>
      </c>
      <c r="JT53" s="11">
        <f t="shared" si="155"/>
        <v>0</v>
      </c>
      <c r="JU53" s="11">
        <f t="shared" si="155"/>
        <v>0</v>
      </c>
      <c r="JV53" s="11">
        <f t="shared" si="155"/>
        <v>0</v>
      </c>
      <c r="JW53" s="11">
        <f t="shared" si="155"/>
        <v>225</v>
      </c>
      <c r="JX53" s="11">
        <f t="shared" si="155"/>
        <v>0</v>
      </c>
      <c r="JY53" s="11">
        <f t="shared" si="155"/>
        <v>0</v>
      </c>
      <c r="JZ53" s="11">
        <f t="shared" si="155"/>
        <v>0</v>
      </c>
      <c r="KA53" s="11">
        <f t="shared" si="155"/>
        <v>0</v>
      </c>
      <c r="KB53" s="11">
        <f t="shared" si="155"/>
        <v>37.5</v>
      </c>
      <c r="KC53" s="11">
        <f t="shared" si="155"/>
        <v>0</v>
      </c>
      <c r="KD53" s="11">
        <f t="shared" si="155"/>
        <v>750</v>
      </c>
      <c r="KE53" s="11">
        <f t="shared" si="155"/>
        <v>0</v>
      </c>
      <c r="KF53" s="11">
        <f t="shared" si="155"/>
        <v>0</v>
      </c>
      <c r="KG53" s="11">
        <f t="shared" si="155"/>
        <v>150</v>
      </c>
      <c r="KH53" s="11">
        <f t="shared" si="155"/>
        <v>0</v>
      </c>
      <c r="KI53" s="11">
        <f t="shared" si="155"/>
        <v>0</v>
      </c>
      <c r="KJ53" s="11">
        <f t="shared" si="155"/>
        <v>0</v>
      </c>
      <c r="KK53" s="11">
        <f t="shared" si="155"/>
        <v>0</v>
      </c>
      <c r="KL53" s="11">
        <f t="shared" si="155"/>
        <v>0</v>
      </c>
      <c r="KM53" s="11">
        <f t="shared" si="155"/>
        <v>0</v>
      </c>
      <c r="KN53" s="11">
        <f t="shared" si="155"/>
        <v>0</v>
      </c>
      <c r="KO53" s="11">
        <f t="shared" si="155"/>
        <v>0</v>
      </c>
      <c r="KP53" s="11">
        <f t="shared" si="155"/>
        <v>0</v>
      </c>
      <c r="KQ53" s="11">
        <f t="shared" si="155"/>
        <v>0</v>
      </c>
      <c r="KR53" s="11">
        <f t="shared" si="155"/>
        <v>0</v>
      </c>
      <c r="KS53" s="11">
        <f t="shared" si="155"/>
        <v>150</v>
      </c>
      <c r="KT53" s="11">
        <f t="shared" si="155"/>
        <v>0</v>
      </c>
      <c r="KU53" s="11">
        <f t="shared" si="155"/>
        <v>0</v>
      </c>
      <c r="KV53" s="11">
        <f t="shared" si="155"/>
        <v>0</v>
      </c>
      <c r="KW53" s="11">
        <f t="shared" si="155"/>
        <v>0</v>
      </c>
      <c r="KX53" s="11">
        <f t="shared" si="155"/>
        <v>0</v>
      </c>
      <c r="KY53" s="11">
        <f t="shared" si="155"/>
        <v>0</v>
      </c>
      <c r="KZ53" s="11">
        <f t="shared" si="155"/>
        <v>0</v>
      </c>
      <c r="LA53" s="11">
        <f t="shared" si="155"/>
        <v>0</v>
      </c>
      <c r="LB53" s="11">
        <f t="shared" si="155"/>
        <v>37.5</v>
      </c>
      <c r="LC53" s="11">
        <f t="shared" si="155"/>
        <v>67.5</v>
      </c>
      <c r="LD53" s="11">
        <f t="shared" si="155"/>
        <v>0</v>
      </c>
      <c r="LE53" s="11">
        <f t="shared" si="155"/>
        <v>75</v>
      </c>
      <c r="LF53" s="11">
        <f t="shared" si="155"/>
        <v>337.5</v>
      </c>
      <c r="LG53" s="11">
        <f t="shared" si="155"/>
        <v>225</v>
      </c>
      <c r="LH53" s="11">
        <f t="shared" si="155"/>
        <v>0</v>
      </c>
      <c r="LI53" s="11">
        <f t="shared" si="155"/>
        <v>1500</v>
      </c>
      <c r="LJ53" s="11">
        <f t="shared" si="155"/>
        <v>75</v>
      </c>
      <c r="LK53" s="11">
        <f t="shared" si="155"/>
        <v>0</v>
      </c>
      <c r="LL53" s="11">
        <f t="shared" ref="LL53:MG53" si="156">(LL52/12)*9</f>
        <v>2250</v>
      </c>
      <c r="LM53" s="11">
        <f t="shared" si="156"/>
        <v>375</v>
      </c>
      <c r="LN53" s="11">
        <f t="shared" si="156"/>
        <v>0</v>
      </c>
      <c r="LO53" s="11">
        <f t="shared" si="156"/>
        <v>0</v>
      </c>
      <c r="LP53" s="11">
        <f t="shared" si="156"/>
        <v>0</v>
      </c>
      <c r="LQ53" s="11">
        <f t="shared" si="156"/>
        <v>0</v>
      </c>
      <c r="LR53" s="11">
        <f t="shared" si="156"/>
        <v>37.5</v>
      </c>
      <c r="LS53" s="11">
        <f t="shared" si="156"/>
        <v>22.5</v>
      </c>
      <c r="LT53" s="11">
        <f t="shared" si="156"/>
        <v>37.5</v>
      </c>
      <c r="LU53" s="11">
        <f t="shared" si="156"/>
        <v>0</v>
      </c>
      <c r="LV53" s="11">
        <f t="shared" si="156"/>
        <v>0</v>
      </c>
      <c r="LW53" s="11">
        <f t="shared" si="156"/>
        <v>0</v>
      </c>
      <c r="LX53" s="11">
        <f t="shared" si="156"/>
        <v>975</v>
      </c>
      <c r="LY53" s="11">
        <f t="shared" si="156"/>
        <v>150</v>
      </c>
      <c r="LZ53" s="11">
        <f t="shared" si="156"/>
        <v>0</v>
      </c>
      <c r="MA53" s="11">
        <f t="shared" si="156"/>
        <v>375</v>
      </c>
      <c r="MB53" s="11">
        <f t="shared" si="156"/>
        <v>0</v>
      </c>
      <c r="MC53" s="11">
        <f t="shared" si="156"/>
        <v>150</v>
      </c>
      <c r="MD53" s="11">
        <f t="shared" si="156"/>
        <v>0</v>
      </c>
      <c r="ME53" s="11">
        <f t="shared" si="156"/>
        <v>1500</v>
      </c>
      <c r="MF53" s="11">
        <f t="shared" si="156"/>
        <v>0</v>
      </c>
      <c r="MG53" s="11">
        <f t="shared" si="156"/>
        <v>150</v>
      </c>
      <c r="MH53" s="11">
        <f t="shared" si="6"/>
        <v>11014.5</v>
      </c>
      <c r="ML53" s="17"/>
      <c r="MM53" s="17"/>
      <c r="MN53" s="17"/>
      <c r="MO53" s="17"/>
      <c r="MP53" s="17"/>
      <c r="MQ53" s="17"/>
      <c r="MR53" s="18"/>
      <c r="MS53" s="18"/>
      <c r="MT53" s="17"/>
      <c r="MU53" s="17"/>
      <c r="MV53" s="17"/>
    </row>
    <row r="54" spans="1:361" ht="24.95" customHeight="1" x14ac:dyDescent="0.25">
      <c r="A54" s="24">
        <v>26.7</v>
      </c>
      <c r="B54" s="1" t="s">
        <v>370</v>
      </c>
      <c r="C54" s="10">
        <v>190</v>
      </c>
      <c r="D54" s="10"/>
      <c r="E54" s="10"/>
      <c r="F54" s="10">
        <v>200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>
        <v>100</v>
      </c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>
        <v>50</v>
      </c>
      <c r="CD54" s="10">
        <v>100</v>
      </c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>
        <v>5</v>
      </c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>
        <v>10</v>
      </c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>
        <v>30</v>
      </c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>
        <v>100</v>
      </c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>
        <v>10</v>
      </c>
      <c r="GR54" s="10"/>
      <c r="GS54" s="10"/>
      <c r="GT54" s="10"/>
      <c r="GU54" s="10">
        <v>30</v>
      </c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>
        <v>0</v>
      </c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>
        <v>0</v>
      </c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>
        <v>0</v>
      </c>
      <c r="KB54" s="10">
        <v>50</v>
      </c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>
        <v>10</v>
      </c>
      <c r="LA54" s="10"/>
      <c r="LB54" s="10"/>
      <c r="LC54" s="10">
        <v>100</v>
      </c>
      <c r="LD54" s="10"/>
      <c r="LE54" s="10">
        <v>100</v>
      </c>
      <c r="LF54" s="10">
        <v>150</v>
      </c>
      <c r="LG54" s="10"/>
      <c r="LH54" s="10"/>
      <c r="LI54" s="10"/>
      <c r="LJ54" s="10"/>
      <c r="LK54" s="10"/>
      <c r="LL54" s="10"/>
      <c r="LM54" s="10">
        <v>500</v>
      </c>
      <c r="LN54" s="10"/>
      <c r="LO54" s="10"/>
      <c r="LP54" s="10"/>
      <c r="LQ54" s="10"/>
      <c r="LR54" s="10">
        <v>50</v>
      </c>
      <c r="LS54" s="10">
        <v>30</v>
      </c>
      <c r="LT54" s="10"/>
      <c r="LU54" s="10"/>
      <c r="LV54" s="10">
        <v>1000</v>
      </c>
      <c r="LW54" s="10"/>
      <c r="LX54" s="10"/>
      <c r="LY54" s="10">
        <v>300</v>
      </c>
      <c r="LZ54" s="10"/>
      <c r="MA54" s="10"/>
      <c r="MB54" s="10"/>
      <c r="MC54" s="10"/>
      <c r="MD54" s="10"/>
      <c r="ME54" s="10"/>
      <c r="MF54" s="10">
        <v>300</v>
      </c>
      <c r="MG54" s="10"/>
      <c r="MH54" s="10">
        <f t="shared" si="6"/>
        <v>3415</v>
      </c>
      <c r="MR54" s="18"/>
      <c r="MS54" s="18"/>
    </row>
    <row r="55" spans="1:361" s="7" customFormat="1" ht="24.95" customHeight="1" x14ac:dyDescent="0.25">
      <c r="A55" s="25">
        <v>27.2</v>
      </c>
      <c r="B55" s="6" t="s">
        <v>370</v>
      </c>
      <c r="C55" s="11">
        <f>(C54/12)*9</f>
        <v>142.5</v>
      </c>
      <c r="D55" s="11">
        <f t="shared" ref="D55:BO55" si="157">(D54/12)*9</f>
        <v>0</v>
      </c>
      <c r="E55" s="11">
        <f t="shared" si="157"/>
        <v>0</v>
      </c>
      <c r="F55" s="11">
        <f t="shared" si="157"/>
        <v>150</v>
      </c>
      <c r="G55" s="11">
        <f t="shared" si="157"/>
        <v>0</v>
      </c>
      <c r="H55" s="11">
        <f t="shared" si="157"/>
        <v>0</v>
      </c>
      <c r="I55" s="11">
        <f t="shared" si="157"/>
        <v>0</v>
      </c>
      <c r="J55" s="11">
        <f t="shared" si="157"/>
        <v>0</v>
      </c>
      <c r="K55" s="11">
        <f t="shared" si="157"/>
        <v>0</v>
      </c>
      <c r="L55" s="11">
        <f t="shared" si="157"/>
        <v>0</v>
      </c>
      <c r="M55" s="11">
        <f t="shared" si="157"/>
        <v>0</v>
      </c>
      <c r="N55" s="11">
        <f t="shared" si="157"/>
        <v>0</v>
      </c>
      <c r="O55" s="11">
        <f t="shared" si="157"/>
        <v>0</v>
      </c>
      <c r="P55" s="11">
        <f t="shared" si="157"/>
        <v>0</v>
      </c>
      <c r="Q55" s="11">
        <f t="shared" si="157"/>
        <v>0</v>
      </c>
      <c r="R55" s="11">
        <f t="shared" si="157"/>
        <v>0</v>
      </c>
      <c r="S55" s="11">
        <f t="shared" si="157"/>
        <v>0</v>
      </c>
      <c r="T55" s="11">
        <f t="shared" si="157"/>
        <v>0</v>
      </c>
      <c r="U55" s="11">
        <f t="shared" si="157"/>
        <v>0</v>
      </c>
      <c r="V55" s="11">
        <f t="shared" si="157"/>
        <v>0</v>
      </c>
      <c r="W55" s="11">
        <f t="shared" si="157"/>
        <v>0</v>
      </c>
      <c r="X55" s="11">
        <f t="shared" si="157"/>
        <v>0</v>
      </c>
      <c r="Y55" s="11">
        <f t="shared" si="157"/>
        <v>0</v>
      </c>
      <c r="Z55" s="11">
        <f t="shared" si="157"/>
        <v>0</v>
      </c>
      <c r="AA55" s="11">
        <f t="shared" si="157"/>
        <v>0</v>
      </c>
      <c r="AB55" s="11">
        <f t="shared" si="157"/>
        <v>0</v>
      </c>
      <c r="AC55" s="11">
        <f t="shared" si="157"/>
        <v>0</v>
      </c>
      <c r="AD55" s="11">
        <f t="shared" si="157"/>
        <v>0</v>
      </c>
      <c r="AE55" s="11">
        <f t="shared" si="157"/>
        <v>0</v>
      </c>
      <c r="AF55" s="11">
        <f t="shared" si="157"/>
        <v>0</v>
      </c>
      <c r="AG55" s="11">
        <f t="shared" si="157"/>
        <v>0</v>
      </c>
      <c r="AH55" s="11">
        <f t="shared" si="157"/>
        <v>0</v>
      </c>
      <c r="AI55" s="11">
        <f t="shared" si="157"/>
        <v>0</v>
      </c>
      <c r="AJ55" s="11">
        <f t="shared" si="157"/>
        <v>0</v>
      </c>
      <c r="AK55" s="11">
        <f t="shared" si="157"/>
        <v>0</v>
      </c>
      <c r="AL55" s="11">
        <f t="shared" si="157"/>
        <v>0</v>
      </c>
      <c r="AM55" s="11">
        <f t="shared" si="157"/>
        <v>0</v>
      </c>
      <c r="AN55" s="11">
        <f t="shared" si="157"/>
        <v>0</v>
      </c>
      <c r="AO55" s="11">
        <f t="shared" si="157"/>
        <v>0</v>
      </c>
      <c r="AP55" s="11">
        <f t="shared" si="157"/>
        <v>0</v>
      </c>
      <c r="AQ55" s="11">
        <f t="shared" si="157"/>
        <v>0</v>
      </c>
      <c r="AR55" s="11">
        <f t="shared" si="157"/>
        <v>0</v>
      </c>
      <c r="AS55" s="11">
        <f t="shared" si="157"/>
        <v>0</v>
      </c>
      <c r="AT55" s="11">
        <f t="shared" si="157"/>
        <v>0</v>
      </c>
      <c r="AU55" s="11">
        <f t="shared" si="157"/>
        <v>0</v>
      </c>
      <c r="AV55" s="11">
        <f t="shared" si="157"/>
        <v>0</v>
      </c>
      <c r="AW55" s="11">
        <f t="shared" si="157"/>
        <v>0</v>
      </c>
      <c r="AX55" s="11">
        <f t="shared" si="157"/>
        <v>0</v>
      </c>
      <c r="AY55" s="11">
        <f t="shared" si="157"/>
        <v>0</v>
      </c>
      <c r="AZ55" s="11">
        <f t="shared" si="157"/>
        <v>0</v>
      </c>
      <c r="BA55" s="11">
        <f t="shared" si="157"/>
        <v>0</v>
      </c>
      <c r="BB55" s="11">
        <f t="shared" si="157"/>
        <v>0</v>
      </c>
      <c r="BC55" s="11">
        <f t="shared" si="157"/>
        <v>0</v>
      </c>
      <c r="BD55" s="11">
        <f t="shared" si="157"/>
        <v>0</v>
      </c>
      <c r="BE55" s="11">
        <f t="shared" si="157"/>
        <v>0</v>
      </c>
      <c r="BF55" s="11">
        <f t="shared" si="157"/>
        <v>0</v>
      </c>
      <c r="BG55" s="11">
        <f t="shared" si="157"/>
        <v>0</v>
      </c>
      <c r="BH55" s="11">
        <f t="shared" si="157"/>
        <v>0</v>
      </c>
      <c r="BI55" s="11">
        <f t="shared" si="157"/>
        <v>0</v>
      </c>
      <c r="BJ55" s="11">
        <f t="shared" si="157"/>
        <v>0</v>
      </c>
      <c r="BK55" s="11">
        <f t="shared" si="157"/>
        <v>0</v>
      </c>
      <c r="BL55" s="11">
        <f t="shared" si="157"/>
        <v>0</v>
      </c>
      <c r="BM55" s="11">
        <f t="shared" si="157"/>
        <v>0</v>
      </c>
      <c r="BN55" s="11">
        <f t="shared" si="157"/>
        <v>0</v>
      </c>
      <c r="BO55" s="11">
        <f t="shared" si="157"/>
        <v>75</v>
      </c>
      <c r="BP55" s="11">
        <f t="shared" ref="BP55:EA55" si="158">(BP54/12)*9</f>
        <v>0</v>
      </c>
      <c r="BQ55" s="11">
        <f t="shared" si="158"/>
        <v>0</v>
      </c>
      <c r="BR55" s="11">
        <f t="shared" si="158"/>
        <v>0</v>
      </c>
      <c r="BS55" s="11">
        <f t="shared" si="158"/>
        <v>0</v>
      </c>
      <c r="BT55" s="11">
        <f t="shared" si="158"/>
        <v>0</v>
      </c>
      <c r="BU55" s="11">
        <f t="shared" si="158"/>
        <v>0</v>
      </c>
      <c r="BV55" s="11">
        <f t="shared" si="158"/>
        <v>0</v>
      </c>
      <c r="BW55" s="11">
        <f t="shared" si="158"/>
        <v>0</v>
      </c>
      <c r="BX55" s="11">
        <f t="shared" si="158"/>
        <v>0</v>
      </c>
      <c r="BY55" s="11">
        <f t="shared" si="158"/>
        <v>0</v>
      </c>
      <c r="BZ55" s="11">
        <f t="shared" si="158"/>
        <v>0</v>
      </c>
      <c r="CA55" s="11">
        <f t="shared" si="158"/>
        <v>0</v>
      </c>
      <c r="CB55" s="11">
        <f t="shared" si="158"/>
        <v>0</v>
      </c>
      <c r="CC55" s="11">
        <f t="shared" si="158"/>
        <v>37.5</v>
      </c>
      <c r="CD55" s="11">
        <f t="shared" si="158"/>
        <v>75</v>
      </c>
      <c r="CE55" s="11">
        <f t="shared" si="158"/>
        <v>0</v>
      </c>
      <c r="CF55" s="11">
        <f t="shared" si="158"/>
        <v>0</v>
      </c>
      <c r="CG55" s="11">
        <f t="shared" si="158"/>
        <v>0</v>
      </c>
      <c r="CH55" s="11">
        <f t="shared" si="158"/>
        <v>0</v>
      </c>
      <c r="CI55" s="11">
        <f t="shared" si="158"/>
        <v>0</v>
      </c>
      <c r="CJ55" s="11">
        <f t="shared" si="158"/>
        <v>0</v>
      </c>
      <c r="CK55" s="11">
        <f t="shared" si="158"/>
        <v>0</v>
      </c>
      <c r="CL55" s="11">
        <f t="shared" si="158"/>
        <v>0</v>
      </c>
      <c r="CM55" s="11">
        <f t="shared" si="158"/>
        <v>0</v>
      </c>
      <c r="CN55" s="11">
        <f t="shared" si="158"/>
        <v>0</v>
      </c>
      <c r="CO55" s="11">
        <f t="shared" si="158"/>
        <v>0</v>
      </c>
      <c r="CP55" s="11">
        <f t="shared" si="158"/>
        <v>0</v>
      </c>
      <c r="CQ55" s="11">
        <f t="shared" si="158"/>
        <v>0</v>
      </c>
      <c r="CR55" s="11">
        <f t="shared" si="158"/>
        <v>0</v>
      </c>
      <c r="CS55" s="11">
        <f t="shared" si="158"/>
        <v>0</v>
      </c>
      <c r="CT55" s="11">
        <f t="shared" si="158"/>
        <v>0</v>
      </c>
      <c r="CU55" s="11">
        <f t="shared" si="158"/>
        <v>0</v>
      </c>
      <c r="CV55" s="11">
        <f t="shared" si="158"/>
        <v>0</v>
      </c>
      <c r="CW55" s="11">
        <f t="shared" si="158"/>
        <v>0</v>
      </c>
      <c r="CX55" s="11">
        <f t="shared" si="158"/>
        <v>0</v>
      </c>
      <c r="CY55" s="11">
        <f t="shared" si="158"/>
        <v>0</v>
      </c>
      <c r="CZ55" s="11">
        <f t="shared" si="158"/>
        <v>0</v>
      </c>
      <c r="DA55" s="11">
        <f t="shared" si="158"/>
        <v>0</v>
      </c>
      <c r="DB55" s="11">
        <f t="shared" si="158"/>
        <v>0</v>
      </c>
      <c r="DC55" s="11">
        <f t="shared" si="158"/>
        <v>0</v>
      </c>
      <c r="DD55" s="11">
        <f t="shared" si="158"/>
        <v>0</v>
      </c>
      <c r="DE55" s="11">
        <f t="shared" si="158"/>
        <v>0</v>
      </c>
      <c r="DF55" s="11">
        <f t="shared" si="158"/>
        <v>0</v>
      </c>
      <c r="DG55" s="11">
        <f t="shared" si="158"/>
        <v>0</v>
      </c>
      <c r="DH55" s="11">
        <f t="shared" si="158"/>
        <v>0</v>
      </c>
      <c r="DI55" s="11">
        <f t="shared" si="158"/>
        <v>0</v>
      </c>
      <c r="DJ55" s="11">
        <f t="shared" si="158"/>
        <v>0</v>
      </c>
      <c r="DK55" s="11">
        <f t="shared" si="158"/>
        <v>0</v>
      </c>
      <c r="DL55" s="11">
        <f t="shared" si="158"/>
        <v>0</v>
      </c>
      <c r="DM55" s="11">
        <f t="shared" si="158"/>
        <v>0</v>
      </c>
      <c r="DN55" s="11">
        <f t="shared" si="158"/>
        <v>0</v>
      </c>
      <c r="DO55" s="11">
        <f t="shared" si="158"/>
        <v>0</v>
      </c>
      <c r="DP55" s="11">
        <f t="shared" si="158"/>
        <v>0</v>
      </c>
      <c r="DQ55" s="11">
        <f t="shared" si="158"/>
        <v>0</v>
      </c>
      <c r="DR55" s="11">
        <f t="shared" si="158"/>
        <v>0</v>
      </c>
      <c r="DS55" s="11">
        <f t="shared" si="158"/>
        <v>0</v>
      </c>
      <c r="DT55" s="11">
        <f t="shared" si="158"/>
        <v>0</v>
      </c>
      <c r="DU55" s="11">
        <f t="shared" si="158"/>
        <v>0</v>
      </c>
      <c r="DV55" s="11">
        <f t="shared" si="158"/>
        <v>0</v>
      </c>
      <c r="DW55" s="11">
        <f t="shared" si="158"/>
        <v>0</v>
      </c>
      <c r="DX55" s="11">
        <f t="shared" si="158"/>
        <v>0</v>
      </c>
      <c r="DY55" s="11">
        <f t="shared" si="158"/>
        <v>3.75</v>
      </c>
      <c r="DZ55" s="11">
        <f t="shared" si="158"/>
        <v>0</v>
      </c>
      <c r="EA55" s="11">
        <f t="shared" si="158"/>
        <v>0</v>
      </c>
      <c r="EB55" s="11">
        <f t="shared" ref="EB55:GM55" si="159">(EB54/12)*9</f>
        <v>0</v>
      </c>
      <c r="EC55" s="11">
        <f t="shared" si="159"/>
        <v>0</v>
      </c>
      <c r="ED55" s="11">
        <f t="shared" si="159"/>
        <v>0</v>
      </c>
      <c r="EE55" s="11">
        <f t="shared" si="159"/>
        <v>0</v>
      </c>
      <c r="EF55" s="11">
        <f t="shared" si="159"/>
        <v>0</v>
      </c>
      <c r="EG55" s="11">
        <f t="shared" si="159"/>
        <v>0</v>
      </c>
      <c r="EH55" s="11">
        <f t="shared" si="159"/>
        <v>0</v>
      </c>
      <c r="EI55" s="11">
        <f t="shared" si="159"/>
        <v>0</v>
      </c>
      <c r="EJ55" s="11">
        <f t="shared" si="159"/>
        <v>0</v>
      </c>
      <c r="EK55" s="11">
        <f t="shared" si="159"/>
        <v>0</v>
      </c>
      <c r="EL55" s="11">
        <f t="shared" si="159"/>
        <v>7.5</v>
      </c>
      <c r="EM55" s="11">
        <f t="shared" si="159"/>
        <v>0</v>
      </c>
      <c r="EN55" s="11">
        <f t="shared" si="159"/>
        <v>0</v>
      </c>
      <c r="EO55" s="11">
        <f t="shared" si="159"/>
        <v>0</v>
      </c>
      <c r="EP55" s="11">
        <f t="shared" si="159"/>
        <v>0</v>
      </c>
      <c r="EQ55" s="11">
        <f t="shared" si="159"/>
        <v>0</v>
      </c>
      <c r="ER55" s="11">
        <f t="shared" si="159"/>
        <v>0</v>
      </c>
      <c r="ES55" s="11">
        <f t="shared" si="159"/>
        <v>0</v>
      </c>
      <c r="ET55" s="11">
        <f t="shared" si="159"/>
        <v>0</v>
      </c>
      <c r="EU55" s="11">
        <f t="shared" si="159"/>
        <v>0</v>
      </c>
      <c r="EV55" s="11">
        <f t="shared" si="159"/>
        <v>0</v>
      </c>
      <c r="EW55" s="11">
        <f t="shared" si="159"/>
        <v>22.5</v>
      </c>
      <c r="EX55" s="11">
        <f t="shared" si="159"/>
        <v>0</v>
      </c>
      <c r="EY55" s="11">
        <f t="shared" si="159"/>
        <v>0</v>
      </c>
      <c r="EZ55" s="11">
        <f t="shared" si="159"/>
        <v>0</v>
      </c>
      <c r="FA55" s="11">
        <f t="shared" si="159"/>
        <v>0</v>
      </c>
      <c r="FB55" s="11">
        <f t="shared" si="159"/>
        <v>0</v>
      </c>
      <c r="FC55" s="11">
        <f t="shared" si="159"/>
        <v>0</v>
      </c>
      <c r="FD55" s="11">
        <f t="shared" si="159"/>
        <v>0</v>
      </c>
      <c r="FE55" s="11">
        <f t="shared" si="159"/>
        <v>0</v>
      </c>
      <c r="FF55" s="11">
        <f t="shared" si="159"/>
        <v>0</v>
      </c>
      <c r="FG55" s="11">
        <f t="shared" si="159"/>
        <v>0</v>
      </c>
      <c r="FH55" s="11">
        <f t="shared" si="159"/>
        <v>0</v>
      </c>
      <c r="FI55" s="11">
        <f t="shared" si="159"/>
        <v>0</v>
      </c>
      <c r="FJ55" s="11">
        <f t="shared" si="159"/>
        <v>0</v>
      </c>
      <c r="FK55" s="11">
        <f t="shared" si="159"/>
        <v>0</v>
      </c>
      <c r="FL55" s="11">
        <f t="shared" si="159"/>
        <v>0</v>
      </c>
      <c r="FM55" s="11">
        <f t="shared" si="159"/>
        <v>0</v>
      </c>
      <c r="FN55" s="11">
        <f t="shared" si="159"/>
        <v>0</v>
      </c>
      <c r="FO55" s="11">
        <f t="shared" si="159"/>
        <v>0</v>
      </c>
      <c r="FP55" s="11">
        <f t="shared" si="159"/>
        <v>0</v>
      </c>
      <c r="FQ55" s="11">
        <f t="shared" si="159"/>
        <v>0</v>
      </c>
      <c r="FR55" s="11">
        <f t="shared" si="159"/>
        <v>0</v>
      </c>
      <c r="FS55" s="11">
        <f t="shared" si="159"/>
        <v>0</v>
      </c>
      <c r="FT55" s="11">
        <f t="shared" si="159"/>
        <v>0</v>
      </c>
      <c r="FU55" s="11">
        <f t="shared" si="159"/>
        <v>0</v>
      </c>
      <c r="FV55" s="11">
        <f t="shared" si="159"/>
        <v>0</v>
      </c>
      <c r="FW55" s="11">
        <f t="shared" si="159"/>
        <v>0</v>
      </c>
      <c r="FX55" s="11">
        <f t="shared" si="159"/>
        <v>0</v>
      </c>
      <c r="FY55" s="11">
        <f t="shared" si="159"/>
        <v>0</v>
      </c>
      <c r="FZ55" s="11">
        <f t="shared" si="159"/>
        <v>0</v>
      </c>
      <c r="GA55" s="11">
        <f t="shared" si="159"/>
        <v>0</v>
      </c>
      <c r="GB55" s="11">
        <f t="shared" si="159"/>
        <v>0</v>
      </c>
      <c r="GC55" s="11">
        <f t="shared" si="159"/>
        <v>0</v>
      </c>
      <c r="GD55" s="11">
        <f t="shared" si="159"/>
        <v>0</v>
      </c>
      <c r="GE55" s="11">
        <f t="shared" si="159"/>
        <v>0</v>
      </c>
      <c r="GF55" s="11">
        <f t="shared" si="159"/>
        <v>75</v>
      </c>
      <c r="GG55" s="11">
        <f t="shared" si="159"/>
        <v>0</v>
      </c>
      <c r="GH55" s="11">
        <f t="shared" si="159"/>
        <v>0</v>
      </c>
      <c r="GI55" s="11">
        <f t="shared" si="159"/>
        <v>0</v>
      </c>
      <c r="GJ55" s="11">
        <f t="shared" si="159"/>
        <v>0</v>
      </c>
      <c r="GK55" s="11">
        <f t="shared" si="159"/>
        <v>0</v>
      </c>
      <c r="GL55" s="11">
        <f t="shared" si="159"/>
        <v>0</v>
      </c>
      <c r="GM55" s="11">
        <f t="shared" si="159"/>
        <v>0</v>
      </c>
      <c r="GN55" s="11">
        <f t="shared" ref="GN55:IY55" si="160">(GN54/12)*9</f>
        <v>0</v>
      </c>
      <c r="GO55" s="11">
        <f t="shared" si="160"/>
        <v>0</v>
      </c>
      <c r="GP55" s="11">
        <f t="shared" si="160"/>
        <v>0</v>
      </c>
      <c r="GQ55" s="11">
        <f t="shared" si="160"/>
        <v>7.5</v>
      </c>
      <c r="GR55" s="11">
        <f t="shared" si="160"/>
        <v>0</v>
      </c>
      <c r="GS55" s="11">
        <f t="shared" si="160"/>
        <v>0</v>
      </c>
      <c r="GT55" s="11">
        <f t="shared" si="160"/>
        <v>0</v>
      </c>
      <c r="GU55" s="11">
        <f t="shared" si="160"/>
        <v>22.5</v>
      </c>
      <c r="GV55" s="11">
        <f t="shared" si="160"/>
        <v>0</v>
      </c>
      <c r="GW55" s="11">
        <f t="shared" si="160"/>
        <v>0</v>
      </c>
      <c r="GX55" s="11">
        <f t="shared" si="160"/>
        <v>0</v>
      </c>
      <c r="GY55" s="11">
        <f t="shared" si="160"/>
        <v>0</v>
      </c>
      <c r="GZ55" s="11">
        <f t="shared" si="160"/>
        <v>0</v>
      </c>
      <c r="HA55" s="11">
        <f t="shared" si="160"/>
        <v>0</v>
      </c>
      <c r="HB55" s="11">
        <f t="shared" si="160"/>
        <v>0</v>
      </c>
      <c r="HC55" s="11">
        <f t="shared" si="160"/>
        <v>0</v>
      </c>
      <c r="HD55" s="11">
        <f t="shared" si="160"/>
        <v>0</v>
      </c>
      <c r="HE55" s="11">
        <f t="shared" si="160"/>
        <v>0</v>
      </c>
      <c r="HF55" s="11">
        <f t="shared" si="160"/>
        <v>0</v>
      </c>
      <c r="HG55" s="11">
        <f t="shared" si="160"/>
        <v>0</v>
      </c>
      <c r="HH55" s="11">
        <f t="shared" si="160"/>
        <v>0</v>
      </c>
      <c r="HI55" s="11">
        <f t="shared" si="160"/>
        <v>0</v>
      </c>
      <c r="HJ55" s="11">
        <f t="shared" si="160"/>
        <v>0</v>
      </c>
      <c r="HK55" s="11">
        <f t="shared" si="160"/>
        <v>0</v>
      </c>
      <c r="HL55" s="11">
        <f t="shared" si="160"/>
        <v>0</v>
      </c>
      <c r="HM55" s="11">
        <f t="shared" si="160"/>
        <v>0</v>
      </c>
      <c r="HN55" s="11">
        <f t="shared" si="160"/>
        <v>0</v>
      </c>
      <c r="HO55" s="11">
        <f t="shared" si="160"/>
        <v>0</v>
      </c>
      <c r="HP55" s="11">
        <f t="shared" si="160"/>
        <v>0</v>
      </c>
      <c r="HQ55" s="11">
        <f t="shared" si="160"/>
        <v>0</v>
      </c>
      <c r="HR55" s="11">
        <f t="shared" si="160"/>
        <v>0</v>
      </c>
      <c r="HS55" s="11">
        <f t="shared" si="160"/>
        <v>0</v>
      </c>
      <c r="HT55" s="11">
        <f t="shared" si="160"/>
        <v>0</v>
      </c>
      <c r="HU55" s="11">
        <f t="shared" si="160"/>
        <v>0</v>
      </c>
      <c r="HV55" s="11">
        <f t="shared" si="160"/>
        <v>0</v>
      </c>
      <c r="HW55" s="11">
        <f t="shared" si="160"/>
        <v>0</v>
      </c>
      <c r="HX55" s="11">
        <f t="shared" si="160"/>
        <v>0</v>
      </c>
      <c r="HY55" s="11">
        <f t="shared" si="160"/>
        <v>0</v>
      </c>
      <c r="HZ55" s="11">
        <f t="shared" si="160"/>
        <v>0</v>
      </c>
      <c r="IA55" s="11">
        <f t="shared" si="160"/>
        <v>0</v>
      </c>
      <c r="IB55" s="11">
        <f t="shared" si="160"/>
        <v>0</v>
      </c>
      <c r="IC55" s="11">
        <f t="shared" si="160"/>
        <v>0</v>
      </c>
      <c r="ID55" s="11">
        <f t="shared" si="160"/>
        <v>0</v>
      </c>
      <c r="IE55" s="11">
        <f t="shared" si="160"/>
        <v>0</v>
      </c>
      <c r="IF55" s="11">
        <f t="shared" si="160"/>
        <v>0</v>
      </c>
      <c r="IG55" s="11">
        <f t="shared" si="160"/>
        <v>0</v>
      </c>
      <c r="IH55" s="11">
        <f t="shared" si="160"/>
        <v>0</v>
      </c>
      <c r="II55" s="11">
        <f t="shared" si="160"/>
        <v>0</v>
      </c>
      <c r="IJ55" s="11">
        <f t="shared" si="160"/>
        <v>0</v>
      </c>
      <c r="IK55" s="11">
        <f t="shared" si="160"/>
        <v>0</v>
      </c>
      <c r="IL55" s="11">
        <f t="shared" si="160"/>
        <v>0</v>
      </c>
      <c r="IM55" s="11">
        <f t="shared" si="160"/>
        <v>0</v>
      </c>
      <c r="IN55" s="11">
        <f t="shared" si="160"/>
        <v>0</v>
      </c>
      <c r="IO55" s="11">
        <f t="shared" si="160"/>
        <v>0</v>
      </c>
      <c r="IP55" s="11">
        <f t="shared" si="160"/>
        <v>0</v>
      </c>
      <c r="IQ55" s="11">
        <f t="shared" si="160"/>
        <v>0</v>
      </c>
      <c r="IR55" s="11">
        <f t="shared" si="160"/>
        <v>0</v>
      </c>
      <c r="IS55" s="11">
        <f t="shared" si="160"/>
        <v>0</v>
      </c>
      <c r="IT55" s="11">
        <f t="shared" si="160"/>
        <v>0</v>
      </c>
      <c r="IU55" s="11">
        <f t="shared" si="160"/>
        <v>0</v>
      </c>
      <c r="IV55" s="11">
        <f t="shared" si="160"/>
        <v>0</v>
      </c>
      <c r="IW55" s="11">
        <f t="shared" si="160"/>
        <v>0</v>
      </c>
      <c r="IX55" s="11">
        <f t="shared" si="160"/>
        <v>0</v>
      </c>
      <c r="IY55" s="11">
        <f t="shared" si="160"/>
        <v>0</v>
      </c>
      <c r="IZ55" s="11">
        <f t="shared" ref="IZ55:LK55" si="161">(IZ54/12)*9</f>
        <v>0</v>
      </c>
      <c r="JA55" s="11">
        <f t="shared" si="161"/>
        <v>0</v>
      </c>
      <c r="JB55" s="11">
        <f t="shared" si="161"/>
        <v>0</v>
      </c>
      <c r="JC55" s="11">
        <f t="shared" si="161"/>
        <v>0</v>
      </c>
      <c r="JD55" s="11">
        <f t="shared" si="161"/>
        <v>0</v>
      </c>
      <c r="JE55" s="11">
        <f t="shared" si="161"/>
        <v>0</v>
      </c>
      <c r="JF55" s="11">
        <f t="shared" si="161"/>
        <v>0</v>
      </c>
      <c r="JG55" s="11">
        <f t="shared" si="161"/>
        <v>0</v>
      </c>
      <c r="JH55" s="11">
        <f t="shared" si="161"/>
        <v>0</v>
      </c>
      <c r="JI55" s="11">
        <f t="shared" si="161"/>
        <v>0</v>
      </c>
      <c r="JJ55" s="11">
        <f t="shared" si="161"/>
        <v>0</v>
      </c>
      <c r="JK55" s="11">
        <f t="shared" si="161"/>
        <v>0</v>
      </c>
      <c r="JL55" s="11">
        <f t="shared" si="161"/>
        <v>0</v>
      </c>
      <c r="JM55" s="11">
        <f t="shared" si="161"/>
        <v>0</v>
      </c>
      <c r="JN55" s="11">
        <f t="shared" si="161"/>
        <v>0</v>
      </c>
      <c r="JO55" s="11">
        <f t="shared" si="161"/>
        <v>0</v>
      </c>
      <c r="JP55" s="11">
        <f t="shared" si="161"/>
        <v>0</v>
      </c>
      <c r="JQ55" s="11">
        <f t="shared" si="161"/>
        <v>0</v>
      </c>
      <c r="JR55" s="11">
        <f t="shared" si="161"/>
        <v>0</v>
      </c>
      <c r="JS55" s="11">
        <f t="shared" si="161"/>
        <v>0</v>
      </c>
      <c r="JT55" s="11">
        <f t="shared" si="161"/>
        <v>0</v>
      </c>
      <c r="JU55" s="11">
        <f t="shared" si="161"/>
        <v>0</v>
      </c>
      <c r="JV55" s="11">
        <f t="shared" si="161"/>
        <v>0</v>
      </c>
      <c r="JW55" s="11">
        <f t="shared" si="161"/>
        <v>0</v>
      </c>
      <c r="JX55" s="11">
        <f t="shared" si="161"/>
        <v>0</v>
      </c>
      <c r="JY55" s="11">
        <f t="shared" si="161"/>
        <v>0</v>
      </c>
      <c r="JZ55" s="11">
        <f t="shared" si="161"/>
        <v>0</v>
      </c>
      <c r="KA55" s="11">
        <f t="shared" si="161"/>
        <v>0</v>
      </c>
      <c r="KB55" s="11">
        <f t="shared" si="161"/>
        <v>37.5</v>
      </c>
      <c r="KC55" s="11">
        <f t="shared" si="161"/>
        <v>0</v>
      </c>
      <c r="KD55" s="11">
        <f t="shared" si="161"/>
        <v>0</v>
      </c>
      <c r="KE55" s="11">
        <f t="shared" si="161"/>
        <v>0</v>
      </c>
      <c r="KF55" s="11">
        <f t="shared" si="161"/>
        <v>0</v>
      </c>
      <c r="KG55" s="11">
        <f t="shared" si="161"/>
        <v>0</v>
      </c>
      <c r="KH55" s="11">
        <f t="shared" si="161"/>
        <v>0</v>
      </c>
      <c r="KI55" s="11">
        <f t="shared" si="161"/>
        <v>0</v>
      </c>
      <c r="KJ55" s="11">
        <f t="shared" si="161"/>
        <v>0</v>
      </c>
      <c r="KK55" s="11">
        <f t="shared" si="161"/>
        <v>0</v>
      </c>
      <c r="KL55" s="11">
        <f t="shared" si="161"/>
        <v>0</v>
      </c>
      <c r="KM55" s="11">
        <f t="shared" si="161"/>
        <v>0</v>
      </c>
      <c r="KN55" s="11">
        <f t="shared" si="161"/>
        <v>0</v>
      </c>
      <c r="KO55" s="11">
        <f t="shared" si="161"/>
        <v>0</v>
      </c>
      <c r="KP55" s="11">
        <f t="shared" si="161"/>
        <v>0</v>
      </c>
      <c r="KQ55" s="11">
        <f t="shared" si="161"/>
        <v>0</v>
      </c>
      <c r="KR55" s="11">
        <f t="shared" si="161"/>
        <v>0</v>
      </c>
      <c r="KS55" s="11">
        <f t="shared" si="161"/>
        <v>0</v>
      </c>
      <c r="KT55" s="11">
        <f t="shared" si="161"/>
        <v>0</v>
      </c>
      <c r="KU55" s="11">
        <f t="shared" si="161"/>
        <v>0</v>
      </c>
      <c r="KV55" s="11">
        <f t="shared" si="161"/>
        <v>0</v>
      </c>
      <c r="KW55" s="11">
        <f t="shared" si="161"/>
        <v>0</v>
      </c>
      <c r="KX55" s="11">
        <f t="shared" si="161"/>
        <v>0</v>
      </c>
      <c r="KY55" s="11">
        <f t="shared" si="161"/>
        <v>0</v>
      </c>
      <c r="KZ55" s="11">
        <f t="shared" si="161"/>
        <v>7.5</v>
      </c>
      <c r="LA55" s="11">
        <f t="shared" si="161"/>
        <v>0</v>
      </c>
      <c r="LB55" s="11">
        <f t="shared" si="161"/>
        <v>0</v>
      </c>
      <c r="LC55" s="11">
        <f t="shared" si="161"/>
        <v>75</v>
      </c>
      <c r="LD55" s="11">
        <f t="shared" si="161"/>
        <v>0</v>
      </c>
      <c r="LE55" s="11">
        <f t="shared" si="161"/>
        <v>75</v>
      </c>
      <c r="LF55" s="11">
        <f t="shared" si="161"/>
        <v>112.5</v>
      </c>
      <c r="LG55" s="11">
        <f t="shared" si="161"/>
        <v>0</v>
      </c>
      <c r="LH55" s="11">
        <f t="shared" si="161"/>
        <v>0</v>
      </c>
      <c r="LI55" s="11">
        <f t="shared" si="161"/>
        <v>0</v>
      </c>
      <c r="LJ55" s="11">
        <f t="shared" si="161"/>
        <v>0</v>
      </c>
      <c r="LK55" s="11">
        <f t="shared" si="161"/>
        <v>0</v>
      </c>
      <c r="LL55" s="11">
        <f t="shared" ref="LL55:MG55" si="162">(LL54/12)*9</f>
        <v>0</v>
      </c>
      <c r="LM55" s="11">
        <f t="shared" si="162"/>
        <v>375</v>
      </c>
      <c r="LN55" s="11">
        <f t="shared" si="162"/>
        <v>0</v>
      </c>
      <c r="LO55" s="11">
        <f t="shared" si="162"/>
        <v>0</v>
      </c>
      <c r="LP55" s="11">
        <f t="shared" si="162"/>
        <v>0</v>
      </c>
      <c r="LQ55" s="11">
        <f t="shared" si="162"/>
        <v>0</v>
      </c>
      <c r="LR55" s="11">
        <f t="shared" si="162"/>
        <v>37.5</v>
      </c>
      <c r="LS55" s="11">
        <f t="shared" si="162"/>
        <v>22.5</v>
      </c>
      <c r="LT55" s="11">
        <f t="shared" si="162"/>
        <v>0</v>
      </c>
      <c r="LU55" s="11">
        <f t="shared" si="162"/>
        <v>0</v>
      </c>
      <c r="LV55" s="11">
        <f t="shared" si="162"/>
        <v>750</v>
      </c>
      <c r="LW55" s="11">
        <f t="shared" si="162"/>
        <v>0</v>
      </c>
      <c r="LX55" s="11">
        <f t="shared" si="162"/>
        <v>0</v>
      </c>
      <c r="LY55" s="11">
        <f t="shared" si="162"/>
        <v>225</v>
      </c>
      <c r="LZ55" s="11">
        <f t="shared" si="162"/>
        <v>0</v>
      </c>
      <c r="MA55" s="11">
        <f t="shared" si="162"/>
        <v>0</v>
      </c>
      <c r="MB55" s="11">
        <f t="shared" si="162"/>
        <v>0</v>
      </c>
      <c r="MC55" s="11">
        <f t="shared" si="162"/>
        <v>0</v>
      </c>
      <c r="MD55" s="11">
        <f t="shared" si="162"/>
        <v>0</v>
      </c>
      <c r="ME55" s="11">
        <f t="shared" si="162"/>
        <v>0</v>
      </c>
      <c r="MF55" s="11">
        <f t="shared" si="162"/>
        <v>225</v>
      </c>
      <c r="MG55" s="11">
        <f t="shared" si="162"/>
        <v>0</v>
      </c>
      <c r="MH55" s="11">
        <f t="shared" si="6"/>
        <v>2561.25</v>
      </c>
      <c r="ML55" s="17"/>
      <c r="MM55" s="17"/>
      <c r="MN55" s="17"/>
      <c r="MO55" s="17"/>
      <c r="MP55" s="17"/>
      <c r="MQ55" s="17"/>
      <c r="MR55" s="18"/>
      <c r="MS55" s="18"/>
      <c r="MT55" s="17"/>
      <c r="MU55" s="17"/>
      <c r="MV55" s="17"/>
    </row>
    <row r="56" spans="1:361" ht="24.95" customHeight="1" x14ac:dyDescent="0.25">
      <c r="A56" s="24">
        <v>27.7</v>
      </c>
      <c r="B56" s="1" t="s">
        <v>371</v>
      </c>
      <c r="C56" s="10">
        <v>0</v>
      </c>
      <c r="D56" s="10"/>
      <c r="E56" s="10"/>
      <c r="F56" s="10"/>
      <c r="G56" s="10"/>
      <c r="H56" s="10">
        <v>500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>
        <v>100</v>
      </c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>
        <v>20</v>
      </c>
      <c r="AP56" s="10"/>
      <c r="AQ56" s="10">
        <v>2000</v>
      </c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>
        <v>500</v>
      </c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>
        <v>0</v>
      </c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>
        <v>0</v>
      </c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>
        <v>0</v>
      </c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>
        <v>300</v>
      </c>
      <c r="JX56" s="10">
        <v>4000</v>
      </c>
      <c r="JY56" s="10"/>
      <c r="JZ56" s="10"/>
      <c r="KA56" s="10">
        <v>0</v>
      </c>
      <c r="KB56" s="10"/>
      <c r="KC56" s="10"/>
      <c r="KD56" s="10"/>
      <c r="KE56" s="10"/>
      <c r="KF56" s="10"/>
      <c r="KG56" s="10">
        <v>200</v>
      </c>
      <c r="KH56" s="10"/>
      <c r="KI56" s="10"/>
      <c r="KJ56" s="10"/>
      <c r="KK56" s="10">
        <v>2500</v>
      </c>
      <c r="KL56" s="10"/>
      <c r="KM56" s="10"/>
      <c r="KN56" s="10"/>
      <c r="KO56" s="10">
        <v>350</v>
      </c>
      <c r="KP56" s="10"/>
      <c r="KQ56" s="10"/>
      <c r="KR56" s="10">
        <v>100</v>
      </c>
      <c r="KS56" s="10"/>
      <c r="KT56" s="10"/>
      <c r="KU56" s="10">
        <v>50</v>
      </c>
      <c r="KV56" s="10"/>
      <c r="KW56" s="10"/>
      <c r="KX56" s="10"/>
      <c r="KY56" s="10"/>
      <c r="KZ56" s="10"/>
      <c r="LA56" s="10"/>
      <c r="LB56" s="10"/>
      <c r="LC56" s="10"/>
      <c r="LD56" s="10"/>
      <c r="LE56" s="10">
        <v>0</v>
      </c>
      <c r="LF56" s="10"/>
      <c r="LG56" s="10"/>
      <c r="LH56" s="10">
        <v>50</v>
      </c>
      <c r="LI56" s="10"/>
      <c r="LJ56" s="10"/>
      <c r="LK56" s="10"/>
      <c r="LL56" s="10"/>
      <c r="LM56" s="10"/>
      <c r="LN56" s="10"/>
      <c r="LO56" s="10"/>
      <c r="LP56" s="10"/>
      <c r="LQ56" s="10"/>
      <c r="LR56" s="10">
        <v>100</v>
      </c>
      <c r="LS56" s="10"/>
      <c r="LT56" s="10"/>
      <c r="LU56" s="10"/>
      <c r="LV56" s="10">
        <v>0</v>
      </c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>
        <f t="shared" si="6"/>
        <v>10770</v>
      </c>
      <c r="MR56" s="18"/>
      <c r="MS56" s="18"/>
    </row>
    <row r="57" spans="1:361" s="21" customFormat="1" ht="24.95" customHeight="1" x14ac:dyDescent="0.25">
      <c r="A57" s="25">
        <v>28.2</v>
      </c>
      <c r="B57" s="20" t="s">
        <v>371</v>
      </c>
      <c r="C57" s="14">
        <f>(C56/12)*9</f>
        <v>0</v>
      </c>
      <c r="D57" s="14">
        <f t="shared" ref="D57:BO57" si="163">(D56/12)*9</f>
        <v>0</v>
      </c>
      <c r="E57" s="14">
        <f t="shared" si="163"/>
        <v>0</v>
      </c>
      <c r="F57" s="14">
        <f t="shared" si="163"/>
        <v>0</v>
      </c>
      <c r="G57" s="14">
        <f t="shared" si="163"/>
        <v>0</v>
      </c>
      <c r="H57" s="14">
        <f t="shared" si="163"/>
        <v>375</v>
      </c>
      <c r="I57" s="14">
        <f t="shared" si="163"/>
        <v>0</v>
      </c>
      <c r="J57" s="14">
        <f t="shared" si="163"/>
        <v>0</v>
      </c>
      <c r="K57" s="14">
        <f t="shared" si="163"/>
        <v>0</v>
      </c>
      <c r="L57" s="14">
        <f t="shared" si="163"/>
        <v>0</v>
      </c>
      <c r="M57" s="14">
        <f t="shared" si="163"/>
        <v>0</v>
      </c>
      <c r="N57" s="14">
        <f t="shared" si="163"/>
        <v>0</v>
      </c>
      <c r="O57" s="14">
        <f t="shared" si="163"/>
        <v>0</v>
      </c>
      <c r="P57" s="14">
        <f t="shared" si="163"/>
        <v>0</v>
      </c>
      <c r="Q57" s="14">
        <f t="shared" si="163"/>
        <v>0</v>
      </c>
      <c r="R57" s="14">
        <f t="shared" si="163"/>
        <v>0</v>
      </c>
      <c r="S57" s="14">
        <f t="shared" si="163"/>
        <v>0</v>
      </c>
      <c r="T57" s="14">
        <f t="shared" si="163"/>
        <v>0</v>
      </c>
      <c r="U57" s="14">
        <f t="shared" si="163"/>
        <v>0</v>
      </c>
      <c r="V57" s="14">
        <f t="shared" si="163"/>
        <v>0</v>
      </c>
      <c r="W57" s="14">
        <f t="shared" si="163"/>
        <v>0</v>
      </c>
      <c r="X57" s="14">
        <f t="shared" si="163"/>
        <v>0</v>
      </c>
      <c r="Y57" s="14">
        <f t="shared" si="163"/>
        <v>0</v>
      </c>
      <c r="Z57" s="14">
        <f t="shared" si="163"/>
        <v>0</v>
      </c>
      <c r="AA57" s="14">
        <f t="shared" si="163"/>
        <v>0</v>
      </c>
      <c r="AB57" s="14">
        <f t="shared" si="163"/>
        <v>0</v>
      </c>
      <c r="AC57" s="14">
        <f t="shared" si="163"/>
        <v>0</v>
      </c>
      <c r="AD57" s="14">
        <f t="shared" si="163"/>
        <v>75</v>
      </c>
      <c r="AE57" s="14">
        <f t="shared" si="163"/>
        <v>0</v>
      </c>
      <c r="AF57" s="14">
        <f t="shared" si="163"/>
        <v>0</v>
      </c>
      <c r="AG57" s="14">
        <f t="shared" si="163"/>
        <v>0</v>
      </c>
      <c r="AH57" s="14">
        <f t="shared" si="163"/>
        <v>0</v>
      </c>
      <c r="AI57" s="14">
        <f t="shared" si="163"/>
        <v>0</v>
      </c>
      <c r="AJ57" s="14">
        <f t="shared" si="163"/>
        <v>0</v>
      </c>
      <c r="AK57" s="14">
        <f t="shared" si="163"/>
        <v>0</v>
      </c>
      <c r="AL57" s="14">
        <f t="shared" si="163"/>
        <v>0</v>
      </c>
      <c r="AM57" s="14">
        <f t="shared" si="163"/>
        <v>0</v>
      </c>
      <c r="AN57" s="14">
        <f t="shared" si="163"/>
        <v>0</v>
      </c>
      <c r="AO57" s="14">
        <f t="shared" si="163"/>
        <v>15</v>
      </c>
      <c r="AP57" s="14">
        <f t="shared" si="163"/>
        <v>0</v>
      </c>
      <c r="AQ57" s="14">
        <f t="shared" si="163"/>
        <v>1500</v>
      </c>
      <c r="AR57" s="14">
        <f t="shared" si="163"/>
        <v>0</v>
      </c>
      <c r="AS57" s="14">
        <f t="shared" si="163"/>
        <v>0</v>
      </c>
      <c r="AT57" s="14">
        <f t="shared" si="163"/>
        <v>0</v>
      </c>
      <c r="AU57" s="14">
        <f t="shared" si="163"/>
        <v>0</v>
      </c>
      <c r="AV57" s="14">
        <f t="shared" si="163"/>
        <v>0</v>
      </c>
      <c r="AW57" s="14">
        <f t="shared" si="163"/>
        <v>0</v>
      </c>
      <c r="AX57" s="14">
        <f t="shared" si="163"/>
        <v>0</v>
      </c>
      <c r="AY57" s="14">
        <f t="shared" si="163"/>
        <v>0</v>
      </c>
      <c r="AZ57" s="14">
        <f t="shared" si="163"/>
        <v>0</v>
      </c>
      <c r="BA57" s="14">
        <f t="shared" si="163"/>
        <v>0</v>
      </c>
      <c r="BB57" s="14">
        <f t="shared" si="163"/>
        <v>0</v>
      </c>
      <c r="BC57" s="14">
        <f t="shared" si="163"/>
        <v>0</v>
      </c>
      <c r="BD57" s="14">
        <f t="shared" si="163"/>
        <v>0</v>
      </c>
      <c r="BE57" s="14">
        <f t="shared" si="163"/>
        <v>0</v>
      </c>
      <c r="BF57" s="14">
        <f t="shared" si="163"/>
        <v>0</v>
      </c>
      <c r="BG57" s="14">
        <f t="shared" si="163"/>
        <v>0</v>
      </c>
      <c r="BH57" s="14">
        <f t="shared" si="163"/>
        <v>0</v>
      </c>
      <c r="BI57" s="14">
        <f t="shared" si="163"/>
        <v>0</v>
      </c>
      <c r="BJ57" s="14">
        <f t="shared" si="163"/>
        <v>0</v>
      </c>
      <c r="BK57" s="14">
        <f t="shared" si="163"/>
        <v>0</v>
      </c>
      <c r="BL57" s="14">
        <f t="shared" si="163"/>
        <v>0</v>
      </c>
      <c r="BM57" s="14">
        <f t="shared" si="163"/>
        <v>0</v>
      </c>
      <c r="BN57" s="14">
        <f t="shared" si="163"/>
        <v>0</v>
      </c>
      <c r="BO57" s="14">
        <f t="shared" si="163"/>
        <v>0</v>
      </c>
      <c r="BP57" s="14">
        <f t="shared" ref="BP57:EA57" si="164">(BP56/12)*9</f>
        <v>0</v>
      </c>
      <c r="BQ57" s="14">
        <f t="shared" si="164"/>
        <v>0</v>
      </c>
      <c r="BR57" s="14">
        <f t="shared" si="164"/>
        <v>0</v>
      </c>
      <c r="BS57" s="14">
        <f t="shared" si="164"/>
        <v>0</v>
      </c>
      <c r="BT57" s="14">
        <f t="shared" si="164"/>
        <v>0</v>
      </c>
      <c r="BU57" s="14">
        <f t="shared" si="164"/>
        <v>0</v>
      </c>
      <c r="BV57" s="14">
        <f t="shared" si="164"/>
        <v>0</v>
      </c>
      <c r="BW57" s="14">
        <f t="shared" si="164"/>
        <v>0</v>
      </c>
      <c r="BX57" s="14">
        <f t="shared" si="164"/>
        <v>0</v>
      </c>
      <c r="BY57" s="14">
        <f t="shared" si="164"/>
        <v>0</v>
      </c>
      <c r="BZ57" s="14">
        <f t="shared" si="164"/>
        <v>0</v>
      </c>
      <c r="CA57" s="14">
        <f t="shared" si="164"/>
        <v>0</v>
      </c>
      <c r="CB57" s="14">
        <f t="shared" si="164"/>
        <v>0</v>
      </c>
      <c r="CC57" s="14">
        <f t="shared" si="164"/>
        <v>0</v>
      </c>
      <c r="CD57" s="14">
        <f t="shared" si="164"/>
        <v>0</v>
      </c>
      <c r="CE57" s="14">
        <f t="shared" si="164"/>
        <v>0</v>
      </c>
      <c r="CF57" s="14">
        <f t="shared" si="164"/>
        <v>0</v>
      </c>
      <c r="CG57" s="14">
        <f t="shared" si="164"/>
        <v>0</v>
      </c>
      <c r="CH57" s="14">
        <f t="shared" si="164"/>
        <v>0</v>
      </c>
      <c r="CI57" s="14">
        <f t="shared" si="164"/>
        <v>0</v>
      </c>
      <c r="CJ57" s="14">
        <f t="shared" si="164"/>
        <v>0</v>
      </c>
      <c r="CK57" s="14">
        <f t="shared" si="164"/>
        <v>0</v>
      </c>
      <c r="CL57" s="14">
        <f t="shared" si="164"/>
        <v>0</v>
      </c>
      <c r="CM57" s="14">
        <f t="shared" si="164"/>
        <v>0</v>
      </c>
      <c r="CN57" s="14">
        <f t="shared" si="164"/>
        <v>0</v>
      </c>
      <c r="CO57" s="14">
        <f t="shared" si="164"/>
        <v>0</v>
      </c>
      <c r="CP57" s="14">
        <f t="shared" si="164"/>
        <v>0</v>
      </c>
      <c r="CQ57" s="14">
        <f t="shared" si="164"/>
        <v>0</v>
      </c>
      <c r="CR57" s="14">
        <f t="shared" si="164"/>
        <v>0</v>
      </c>
      <c r="CS57" s="14">
        <f t="shared" si="164"/>
        <v>0</v>
      </c>
      <c r="CT57" s="14">
        <f t="shared" si="164"/>
        <v>0</v>
      </c>
      <c r="CU57" s="14">
        <f t="shared" si="164"/>
        <v>0</v>
      </c>
      <c r="CV57" s="14">
        <f t="shared" si="164"/>
        <v>0</v>
      </c>
      <c r="CW57" s="14">
        <f t="shared" si="164"/>
        <v>0</v>
      </c>
      <c r="CX57" s="14">
        <f t="shared" si="164"/>
        <v>0</v>
      </c>
      <c r="CY57" s="14">
        <f t="shared" si="164"/>
        <v>0</v>
      </c>
      <c r="CZ57" s="14">
        <f t="shared" si="164"/>
        <v>0</v>
      </c>
      <c r="DA57" s="14">
        <f t="shared" si="164"/>
        <v>0</v>
      </c>
      <c r="DB57" s="14">
        <f t="shared" si="164"/>
        <v>0</v>
      </c>
      <c r="DC57" s="14">
        <f t="shared" si="164"/>
        <v>0</v>
      </c>
      <c r="DD57" s="14">
        <f t="shared" si="164"/>
        <v>0</v>
      </c>
      <c r="DE57" s="14">
        <f t="shared" si="164"/>
        <v>0</v>
      </c>
      <c r="DF57" s="14">
        <f t="shared" si="164"/>
        <v>0</v>
      </c>
      <c r="DG57" s="14">
        <f t="shared" si="164"/>
        <v>0</v>
      </c>
      <c r="DH57" s="14">
        <f t="shared" si="164"/>
        <v>0</v>
      </c>
      <c r="DI57" s="14">
        <f t="shared" si="164"/>
        <v>0</v>
      </c>
      <c r="DJ57" s="14">
        <f t="shared" si="164"/>
        <v>0</v>
      </c>
      <c r="DK57" s="14">
        <f t="shared" si="164"/>
        <v>0</v>
      </c>
      <c r="DL57" s="14">
        <f t="shared" si="164"/>
        <v>0</v>
      </c>
      <c r="DM57" s="14">
        <f t="shared" si="164"/>
        <v>0</v>
      </c>
      <c r="DN57" s="14">
        <f t="shared" si="164"/>
        <v>0</v>
      </c>
      <c r="DO57" s="14">
        <f t="shared" si="164"/>
        <v>0</v>
      </c>
      <c r="DP57" s="14">
        <f t="shared" si="164"/>
        <v>0</v>
      </c>
      <c r="DQ57" s="14">
        <f t="shared" si="164"/>
        <v>0</v>
      </c>
      <c r="DR57" s="14">
        <f t="shared" si="164"/>
        <v>0</v>
      </c>
      <c r="DS57" s="14">
        <f t="shared" si="164"/>
        <v>0</v>
      </c>
      <c r="DT57" s="14">
        <f t="shared" si="164"/>
        <v>0</v>
      </c>
      <c r="DU57" s="14">
        <f t="shared" si="164"/>
        <v>0</v>
      </c>
      <c r="DV57" s="14">
        <f t="shared" si="164"/>
        <v>0</v>
      </c>
      <c r="DW57" s="14">
        <f t="shared" si="164"/>
        <v>0</v>
      </c>
      <c r="DX57" s="14">
        <f t="shared" si="164"/>
        <v>0</v>
      </c>
      <c r="DY57" s="14">
        <f t="shared" si="164"/>
        <v>0</v>
      </c>
      <c r="DZ57" s="14">
        <f t="shared" si="164"/>
        <v>0</v>
      </c>
      <c r="EA57" s="14">
        <f t="shared" si="164"/>
        <v>0</v>
      </c>
      <c r="EB57" s="14">
        <f t="shared" ref="EB57:GM57" si="165">(EB56/12)*9</f>
        <v>0</v>
      </c>
      <c r="EC57" s="14">
        <f t="shared" si="165"/>
        <v>0</v>
      </c>
      <c r="ED57" s="14">
        <f t="shared" si="165"/>
        <v>0</v>
      </c>
      <c r="EE57" s="14">
        <f t="shared" si="165"/>
        <v>0</v>
      </c>
      <c r="EF57" s="14">
        <f t="shared" si="165"/>
        <v>0</v>
      </c>
      <c r="EG57" s="14">
        <f t="shared" si="165"/>
        <v>0</v>
      </c>
      <c r="EH57" s="14">
        <f t="shared" si="165"/>
        <v>0</v>
      </c>
      <c r="EI57" s="14">
        <f t="shared" si="165"/>
        <v>0</v>
      </c>
      <c r="EJ57" s="14">
        <f t="shared" si="165"/>
        <v>0</v>
      </c>
      <c r="EK57" s="14">
        <f t="shared" si="165"/>
        <v>0</v>
      </c>
      <c r="EL57" s="14">
        <f t="shared" si="165"/>
        <v>0</v>
      </c>
      <c r="EM57" s="14">
        <f t="shared" si="165"/>
        <v>0</v>
      </c>
      <c r="EN57" s="14">
        <f t="shared" si="165"/>
        <v>0</v>
      </c>
      <c r="EO57" s="14">
        <f t="shared" si="165"/>
        <v>0</v>
      </c>
      <c r="EP57" s="14">
        <f t="shared" si="165"/>
        <v>0</v>
      </c>
      <c r="EQ57" s="14">
        <f t="shared" si="165"/>
        <v>0</v>
      </c>
      <c r="ER57" s="14">
        <f t="shared" si="165"/>
        <v>0</v>
      </c>
      <c r="ES57" s="14">
        <f t="shared" si="165"/>
        <v>0</v>
      </c>
      <c r="ET57" s="14">
        <f t="shared" si="165"/>
        <v>0</v>
      </c>
      <c r="EU57" s="14">
        <f t="shared" si="165"/>
        <v>0</v>
      </c>
      <c r="EV57" s="14">
        <f t="shared" si="165"/>
        <v>0</v>
      </c>
      <c r="EW57" s="14">
        <f t="shared" si="165"/>
        <v>0</v>
      </c>
      <c r="EX57" s="14">
        <f t="shared" si="165"/>
        <v>0</v>
      </c>
      <c r="EY57" s="14">
        <f t="shared" si="165"/>
        <v>0</v>
      </c>
      <c r="EZ57" s="14">
        <f t="shared" si="165"/>
        <v>0</v>
      </c>
      <c r="FA57" s="14">
        <f t="shared" si="165"/>
        <v>0</v>
      </c>
      <c r="FB57" s="14">
        <f t="shared" si="165"/>
        <v>0</v>
      </c>
      <c r="FC57" s="14">
        <f t="shared" si="165"/>
        <v>0</v>
      </c>
      <c r="FD57" s="14">
        <f t="shared" si="165"/>
        <v>375</v>
      </c>
      <c r="FE57" s="14">
        <f t="shared" si="165"/>
        <v>0</v>
      </c>
      <c r="FF57" s="14">
        <f t="shared" si="165"/>
        <v>0</v>
      </c>
      <c r="FG57" s="14">
        <f t="shared" si="165"/>
        <v>0</v>
      </c>
      <c r="FH57" s="14">
        <f t="shared" si="165"/>
        <v>0</v>
      </c>
      <c r="FI57" s="14">
        <f t="shared" si="165"/>
        <v>0</v>
      </c>
      <c r="FJ57" s="14">
        <f t="shared" si="165"/>
        <v>0</v>
      </c>
      <c r="FK57" s="14">
        <f t="shared" si="165"/>
        <v>0</v>
      </c>
      <c r="FL57" s="14">
        <f t="shared" si="165"/>
        <v>0</v>
      </c>
      <c r="FM57" s="14">
        <f t="shared" si="165"/>
        <v>0</v>
      </c>
      <c r="FN57" s="14">
        <f t="shared" si="165"/>
        <v>0</v>
      </c>
      <c r="FO57" s="14">
        <f t="shared" si="165"/>
        <v>0</v>
      </c>
      <c r="FP57" s="14">
        <f t="shared" si="165"/>
        <v>0</v>
      </c>
      <c r="FQ57" s="14">
        <f t="shared" si="165"/>
        <v>0</v>
      </c>
      <c r="FR57" s="14">
        <f t="shared" si="165"/>
        <v>0</v>
      </c>
      <c r="FS57" s="14">
        <f t="shared" si="165"/>
        <v>0</v>
      </c>
      <c r="FT57" s="14">
        <f t="shared" si="165"/>
        <v>0</v>
      </c>
      <c r="FU57" s="14">
        <f t="shared" si="165"/>
        <v>0</v>
      </c>
      <c r="FV57" s="14">
        <f t="shared" si="165"/>
        <v>0</v>
      </c>
      <c r="FW57" s="14">
        <f t="shared" si="165"/>
        <v>0</v>
      </c>
      <c r="FX57" s="14">
        <f t="shared" si="165"/>
        <v>0</v>
      </c>
      <c r="FY57" s="14">
        <f t="shared" si="165"/>
        <v>0</v>
      </c>
      <c r="FZ57" s="14">
        <f t="shared" si="165"/>
        <v>0</v>
      </c>
      <c r="GA57" s="14">
        <f t="shared" si="165"/>
        <v>0</v>
      </c>
      <c r="GB57" s="14">
        <f t="shared" si="165"/>
        <v>0</v>
      </c>
      <c r="GC57" s="14">
        <f t="shared" si="165"/>
        <v>0</v>
      </c>
      <c r="GD57" s="14">
        <f t="shared" si="165"/>
        <v>0</v>
      </c>
      <c r="GE57" s="14">
        <f t="shared" si="165"/>
        <v>0</v>
      </c>
      <c r="GF57" s="14">
        <f t="shared" si="165"/>
        <v>0</v>
      </c>
      <c r="GG57" s="14">
        <f t="shared" si="165"/>
        <v>0</v>
      </c>
      <c r="GH57" s="14">
        <f t="shared" si="165"/>
        <v>0</v>
      </c>
      <c r="GI57" s="14">
        <f t="shared" si="165"/>
        <v>0</v>
      </c>
      <c r="GJ57" s="14">
        <f t="shared" si="165"/>
        <v>0</v>
      </c>
      <c r="GK57" s="14">
        <f t="shared" si="165"/>
        <v>0</v>
      </c>
      <c r="GL57" s="14">
        <f t="shared" si="165"/>
        <v>0</v>
      </c>
      <c r="GM57" s="14">
        <f t="shared" si="165"/>
        <v>0</v>
      </c>
      <c r="GN57" s="14">
        <f t="shared" ref="GN57:IY57" si="166">(GN56/12)*9</f>
        <v>0</v>
      </c>
      <c r="GO57" s="14">
        <f t="shared" si="166"/>
        <v>0</v>
      </c>
      <c r="GP57" s="14">
        <f t="shared" si="166"/>
        <v>0</v>
      </c>
      <c r="GQ57" s="14">
        <f t="shared" si="166"/>
        <v>0</v>
      </c>
      <c r="GR57" s="14">
        <f t="shared" si="166"/>
        <v>0</v>
      </c>
      <c r="GS57" s="14">
        <f t="shared" si="166"/>
        <v>0</v>
      </c>
      <c r="GT57" s="14">
        <f t="shared" si="166"/>
        <v>0</v>
      </c>
      <c r="GU57" s="14">
        <f t="shared" si="166"/>
        <v>0</v>
      </c>
      <c r="GV57" s="14">
        <f t="shared" si="166"/>
        <v>0</v>
      </c>
      <c r="GW57" s="14">
        <f t="shared" si="166"/>
        <v>0</v>
      </c>
      <c r="GX57" s="14">
        <f t="shared" si="166"/>
        <v>0</v>
      </c>
      <c r="GY57" s="14">
        <f t="shared" si="166"/>
        <v>0</v>
      </c>
      <c r="GZ57" s="14">
        <f t="shared" si="166"/>
        <v>0</v>
      </c>
      <c r="HA57" s="14">
        <f t="shared" si="166"/>
        <v>0</v>
      </c>
      <c r="HB57" s="14">
        <f t="shared" si="166"/>
        <v>0</v>
      </c>
      <c r="HC57" s="14">
        <f t="shared" si="166"/>
        <v>0</v>
      </c>
      <c r="HD57" s="14">
        <f t="shared" si="166"/>
        <v>0</v>
      </c>
      <c r="HE57" s="14">
        <f t="shared" si="166"/>
        <v>0</v>
      </c>
      <c r="HF57" s="14">
        <f t="shared" si="166"/>
        <v>0</v>
      </c>
      <c r="HG57" s="14">
        <f t="shared" si="166"/>
        <v>0</v>
      </c>
      <c r="HH57" s="14">
        <f t="shared" si="166"/>
        <v>0</v>
      </c>
      <c r="HI57" s="14">
        <f t="shared" si="166"/>
        <v>0</v>
      </c>
      <c r="HJ57" s="14">
        <f t="shared" si="166"/>
        <v>0</v>
      </c>
      <c r="HK57" s="14">
        <f t="shared" si="166"/>
        <v>0</v>
      </c>
      <c r="HL57" s="14">
        <f t="shared" si="166"/>
        <v>0</v>
      </c>
      <c r="HM57" s="14">
        <f t="shared" si="166"/>
        <v>0</v>
      </c>
      <c r="HN57" s="14">
        <f t="shared" si="166"/>
        <v>0</v>
      </c>
      <c r="HO57" s="14">
        <f t="shared" si="166"/>
        <v>0</v>
      </c>
      <c r="HP57" s="14">
        <f t="shared" si="166"/>
        <v>0</v>
      </c>
      <c r="HQ57" s="14">
        <f t="shared" si="166"/>
        <v>0</v>
      </c>
      <c r="HR57" s="14">
        <f t="shared" si="166"/>
        <v>0</v>
      </c>
      <c r="HS57" s="14">
        <f t="shared" si="166"/>
        <v>0</v>
      </c>
      <c r="HT57" s="14">
        <f t="shared" si="166"/>
        <v>0</v>
      </c>
      <c r="HU57" s="14">
        <f t="shared" si="166"/>
        <v>0</v>
      </c>
      <c r="HV57" s="14">
        <f t="shared" si="166"/>
        <v>0</v>
      </c>
      <c r="HW57" s="14">
        <f t="shared" si="166"/>
        <v>0</v>
      </c>
      <c r="HX57" s="14">
        <f t="shared" si="166"/>
        <v>0</v>
      </c>
      <c r="HY57" s="14">
        <f t="shared" si="166"/>
        <v>0</v>
      </c>
      <c r="HZ57" s="14">
        <f t="shared" si="166"/>
        <v>0</v>
      </c>
      <c r="IA57" s="14">
        <f t="shared" si="166"/>
        <v>0</v>
      </c>
      <c r="IB57" s="14">
        <f t="shared" si="166"/>
        <v>0</v>
      </c>
      <c r="IC57" s="14">
        <f t="shared" si="166"/>
        <v>0</v>
      </c>
      <c r="ID57" s="14">
        <f t="shared" si="166"/>
        <v>0</v>
      </c>
      <c r="IE57" s="14">
        <f t="shared" si="166"/>
        <v>0</v>
      </c>
      <c r="IF57" s="14">
        <f t="shared" si="166"/>
        <v>0</v>
      </c>
      <c r="IG57" s="14">
        <f t="shared" si="166"/>
        <v>0</v>
      </c>
      <c r="IH57" s="14">
        <f t="shared" si="166"/>
        <v>0</v>
      </c>
      <c r="II57" s="14">
        <f t="shared" si="166"/>
        <v>0</v>
      </c>
      <c r="IJ57" s="14">
        <f t="shared" si="166"/>
        <v>0</v>
      </c>
      <c r="IK57" s="14">
        <f t="shared" si="166"/>
        <v>0</v>
      </c>
      <c r="IL57" s="14">
        <f t="shared" si="166"/>
        <v>0</v>
      </c>
      <c r="IM57" s="14">
        <f t="shared" si="166"/>
        <v>0</v>
      </c>
      <c r="IN57" s="14">
        <f t="shared" si="166"/>
        <v>0</v>
      </c>
      <c r="IO57" s="14">
        <f t="shared" si="166"/>
        <v>0</v>
      </c>
      <c r="IP57" s="14">
        <f t="shared" si="166"/>
        <v>0</v>
      </c>
      <c r="IQ57" s="14">
        <f t="shared" si="166"/>
        <v>0</v>
      </c>
      <c r="IR57" s="14">
        <f t="shared" si="166"/>
        <v>0</v>
      </c>
      <c r="IS57" s="14">
        <f t="shared" si="166"/>
        <v>0</v>
      </c>
      <c r="IT57" s="14">
        <f t="shared" si="166"/>
        <v>0</v>
      </c>
      <c r="IU57" s="14">
        <f t="shared" si="166"/>
        <v>0</v>
      </c>
      <c r="IV57" s="14">
        <f t="shared" si="166"/>
        <v>0</v>
      </c>
      <c r="IW57" s="14">
        <f t="shared" si="166"/>
        <v>0</v>
      </c>
      <c r="IX57" s="14">
        <f t="shared" si="166"/>
        <v>0</v>
      </c>
      <c r="IY57" s="14">
        <f t="shared" si="166"/>
        <v>0</v>
      </c>
      <c r="IZ57" s="14">
        <f t="shared" ref="IZ57:LK57" si="167">(IZ56/12)*9</f>
        <v>0</v>
      </c>
      <c r="JA57" s="14">
        <f t="shared" si="167"/>
        <v>0</v>
      </c>
      <c r="JB57" s="14">
        <f t="shared" si="167"/>
        <v>0</v>
      </c>
      <c r="JC57" s="14">
        <f t="shared" si="167"/>
        <v>0</v>
      </c>
      <c r="JD57" s="14">
        <f t="shared" si="167"/>
        <v>0</v>
      </c>
      <c r="JE57" s="14">
        <f t="shared" si="167"/>
        <v>0</v>
      </c>
      <c r="JF57" s="14">
        <f t="shared" si="167"/>
        <v>0</v>
      </c>
      <c r="JG57" s="14">
        <f t="shared" si="167"/>
        <v>0</v>
      </c>
      <c r="JH57" s="14">
        <f t="shared" si="167"/>
        <v>0</v>
      </c>
      <c r="JI57" s="14">
        <f t="shared" si="167"/>
        <v>0</v>
      </c>
      <c r="JJ57" s="14">
        <f t="shared" si="167"/>
        <v>0</v>
      </c>
      <c r="JK57" s="14">
        <f t="shared" si="167"/>
        <v>0</v>
      </c>
      <c r="JL57" s="14">
        <f t="shared" si="167"/>
        <v>0</v>
      </c>
      <c r="JM57" s="14">
        <f t="shared" si="167"/>
        <v>0</v>
      </c>
      <c r="JN57" s="14">
        <f t="shared" si="167"/>
        <v>0</v>
      </c>
      <c r="JO57" s="14">
        <f t="shared" si="167"/>
        <v>0</v>
      </c>
      <c r="JP57" s="14">
        <f t="shared" si="167"/>
        <v>0</v>
      </c>
      <c r="JQ57" s="14">
        <f t="shared" si="167"/>
        <v>0</v>
      </c>
      <c r="JR57" s="14">
        <f t="shared" si="167"/>
        <v>0</v>
      </c>
      <c r="JS57" s="14">
        <f t="shared" si="167"/>
        <v>0</v>
      </c>
      <c r="JT57" s="14">
        <f t="shared" si="167"/>
        <v>0</v>
      </c>
      <c r="JU57" s="14">
        <f t="shared" si="167"/>
        <v>0</v>
      </c>
      <c r="JV57" s="14">
        <f t="shared" si="167"/>
        <v>0</v>
      </c>
      <c r="JW57" s="14">
        <f t="shared" si="167"/>
        <v>225</v>
      </c>
      <c r="JX57" s="14">
        <f t="shared" si="167"/>
        <v>3000</v>
      </c>
      <c r="JY57" s="14">
        <f t="shared" si="167"/>
        <v>0</v>
      </c>
      <c r="JZ57" s="14">
        <f t="shared" si="167"/>
        <v>0</v>
      </c>
      <c r="KA57" s="14">
        <f t="shared" si="167"/>
        <v>0</v>
      </c>
      <c r="KB57" s="14">
        <f t="shared" si="167"/>
        <v>0</v>
      </c>
      <c r="KC57" s="14">
        <f t="shared" si="167"/>
        <v>0</v>
      </c>
      <c r="KD57" s="14">
        <f t="shared" si="167"/>
        <v>0</v>
      </c>
      <c r="KE57" s="14">
        <f t="shared" si="167"/>
        <v>0</v>
      </c>
      <c r="KF57" s="14">
        <f t="shared" si="167"/>
        <v>0</v>
      </c>
      <c r="KG57" s="14">
        <f t="shared" si="167"/>
        <v>150</v>
      </c>
      <c r="KH57" s="14">
        <f t="shared" si="167"/>
        <v>0</v>
      </c>
      <c r="KI57" s="14">
        <f t="shared" si="167"/>
        <v>0</v>
      </c>
      <c r="KJ57" s="14">
        <f t="shared" si="167"/>
        <v>0</v>
      </c>
      <c r="KK57" s="14">
        <f t="shared" si="167"/>
        <v>1875</v>
      </c>
      <c r="KL57" s="14">
        <f t="shared" si="167"/>
        <v>0</v>
      </c>
      <c r="KM57" s="14">
        <f t="shared" si="167"/>
        <v>0</v>
      </c>
      <c r="KN57" s="14">
        <f t="shared" si="167"/>
        <v>0</v>
      </c>
      <c r="KO57" s="14">
        <v>263</v>
      </c>
      <c r="KP57" s="14">
        <f t="shared" si="167"/>
        <v>0</v>
      </c>
      <c r="KQ57" s="14">
        <f t="shared" si="167"/>
        <v>0</v>
      </c>
      <c r="KR57" s="14">
        <f t="shared" si="167"/>
        <v>75</v>
      </c>
      <c r="KS57" s="14">
        <f t="shared" si="167"/>
        <v>0</v>
      </c>
      <c r="KT57" s="14">
        <f t="shared" si="167"/>
        <v>0</v>
      </c>
      <c r="KU57" s="14">
        <v>38</v>
      </c>
      <c r="KV57" s="14">
        <f t="shared" si="167"/>
        <v>0</v>
      </c>
      <c r="KW57" s="14">
        <f t="shared" si="167"/>
        <v>0</v>
      </c>
      <c r="KX57" s="14">
        <f t="shared" si="167"/>
        <v>0</v>
      </c>
      <c r="KY57" s="14">
        <f t="shared" si="167"/>
        <v>0</v>
      </c>
      <c r="KZ57" s="14">
        <f t="shared" si="167"/>
        <v>0</v>
      </c>
      <c r="LA57" s="14">
        <f t="shared" si="167"/>
        <v>0</v>
      </c>
      <c r="LB57" s="14">
        <f t="shared" si="167"/>
        <v>0</v>
      </c>
      <c r="LC57" s="14">
        <f t="shared" si="167"/>
        <v>0</v>
      </c>
      <c r="LD57" s="14">
        <f t="shared" si="167"/>
        <v>0</v>
      </c>
      <c r="LE57" s="14">
        <f t="shared" si="167"/>
        <v>0</v>
      </c>
      <c r="LF57" s="14">
        <f t="shared" si="167"/>
        <v>0</v>
      </c>
      <c r="LG57" s="14">
        <f t="shared" si="167"/>
        <v>0</v>
      </c>
      <c r="LH57" s="14">
        <v>37</v>
      </c>
      <c r="LI57" s="14">
        <f t="shared" si="167"/>
        <v>0</v>
      </c>
      <c r="LJ57" s="14">
        <f t="shared" si="167"/>
        <v>0</v>
      </c>
      <c r="LK57" s="14">
        <f t="shared" si="167"/>
        <v>0</v>
      </c>
      <c r="LL57" s="14">
        <f t="shared" ref="LL57:MG57" si="168">(LL56/12)*9</f>
        <v>0</v>
      </c>
      <c r="LM57" s="14">
        <f t="shared" si="168"/>
        <v>0</v>
      </c>
      <c r="LN57" s="14">
        <f t="shared" si="168"/>
        <v>0</v>
      </c>
      <c r="LO57" s="14">
        <f t="shared" si="168"/>
        <v>0</v>
      </c>
      <c r="LP57" s="14">
        <f t="shared" si="168"/>
        <v>0</v>
      </c>
      <c r="LQ57" s="14">
        <f t="shared" si="168"/>
        <v>0</v>
      </c>
      <c r="LR57" s="14">
        <f t="shared" si="168"/>
        <v>75</v>
      </c>
      <c r="LS57" s="14">
        <f t="shared" si="168"/>
        <v>0</v>
      </c>
      <c r="LT57" s="14">
        <f t="shared" si="168"/>
        <v>0</v>
      </c>
      <c r="LU57" s="14">
        <f t="shared" si="168"/>
        <v>0</v>
      </c>
      <c r="LV57" s="14">
        <f t="shared" si="168"/>
        <v>0</v>
      </c>
      <c r="LW57" s="14">
        <f t="shared" si="168"/>
        <v>0</v>
      </c>
      <c r="LX57" s="14">
        <f t="shared" si="168"/>
        <v>0</v>
      </c>
      <c r="LY57" s="14">
        <f t="shared" si="168"/>
        <v>0</v>
      </c>
      <c r="LZ57" s="14">
        <f t="shared" si="168"/>
        <v>0</v>
      </c>
      <c r="MA57" s="14">
        <f t="shared" si="168"/>
        <v>0</v>
      </c>
      <c r="MB57" s="14">
        <f t="shared" si="168"/>
        <v>0</v>
      </c>
      <c r="MC57" s="14">
        <f t="shared" si="168"/>
        <v>0</v>
      </c>
      <c r="MD57" s="14">
        <f t="shared" si="168"/>
        <v>0</v>
      </c>
      <c r="ME57" s="14">
        <f t="shared" si="168"/>
        <v>0</v>
      </c>
      <c r="MF57" s="14">
        <f t="shared" si="168"/>
        <v>0</v>
      </c>
      <c r="MG57" s="14">
        <f t="shared" si="168"/>
        <v>0</v>
      </c>
      <c r="MH57" s="14">
        <f t="shared" si="6"/>
        <v>8078</v>
      </c>
      <c r="MJ57" s="21">
        <f>MO57-MH57</f>
        <v>0</v>
      </c>
      <c r="ML57" s="22">
        <v>28</v>
      </c>
      <c r="MM57" s="22" t="s">
        <v>406</v>
      </c>
      <c r="MN57" s="22" t="s">
        <v>407</v>
      </c>
      <c r="MO57" s="22">
        <v>8078</v>
      </c>
      <c r="MP57" s="22">
        <v>6.96</v>
      </c>
      <c r="MQ57" s="22">
        <v>8.3520000000000003</v>
      </c>
      <c r="MR57" s="22">
        <v>56222.879999999997</v>
      </c>
      <c r="MS57" s="22">
        <v>67467.460000000006</v>
      </c>
      <c r="MT57" s="22" t="s">
        <v>408</v>
      </c>
      <c r="MU57" s="22" t="s">
        <v>409</v>
      </c>
      <c r="MV57" s="22"/>
    </row>
    <row r="58" spans="1:361" ht="24.95" customHeight="1" x14ac:dyDescent="0.25">
      <c r="A58" s="25">
        <v>28.7</v>
      </c>
      <c r="B58" s="1" t="s">
        <v>372</v>
      </c>
      <c r="C58" s="10"/>
      <c r="D58" s="10"/>
      <c r="E58" s="10"/>
      <c r="F58" s="10">
        <v>800</v>
      </c>
      <c r="G58" s="10"/>
      <c r="H58" s="10"/>
      <c r="I58" s="10">
        <v>700</v>
      </c>
      <c r="J58" s="10"/>
      <c r="K58" s="10"/>
      <c r="L58" s="10"/>
      <c r="M58" s="10"/>
      <c r="N58" s="10">
        <v>10</v>
      </c>
      <c r="O58" s="10">
        <v>10</v>
      </c>
      <c r="P58" s="10">
        <v>5</v>
      </c>
      <c r="Q58" s="10">
        <v>5</v>
      </c>
      <c r="R58" s="10">
        <v>0</v>
      </c>
      <c r="S58" s="10"/>
      <c r="T58" s="10"/>
      <c r="U58" s="10"/>
      <c r="V58" s="10"/>
      <c r="W58" s="10">
        <v>5</v>
      </c>
      <c r="X58" s="10">
        <v>5</v>
      </c>
      <c r="Y58" s="10">
        <v>5</v>
      </c>
      <c r="Z58" s="10"/>
      <c r="AA58" s="10"/>
      <c r="AB58" s="10"/>
      <c r="AC58" s="10"/>
      <c r="AD58" s="10"/>
      <c r="AE58" s="10"/>
      <c r="AF58" s="10"/>
      <c r="AG58" s="10"/>
      <c r="AH58" s="10">
        <v>30</v>
      </c>
      <c r="AI58" s="10"/>
      <c r="AJ58" s="10">
        <v>50</v>
      </c>
      <c r="AK58" s="10">
        <v>10</v>
      </c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>
        <v>2</v>
      </c>
      <c r="AW58" s="10"/>
      <c r="AX58" s="10"/>
      <c r="AY58" s="10"/>
      <c r="AZ58" s="10"/>
      <c r="BA58" s="10"/>
      <c r="BB58" s="10"/>
      <c r="BC58" s="10">
        <v>10</v>
      </c>
      <c r="BD58" s="10"/>
      <c r="BE58" s="10"/>
      <c r="BF58" s="10"/>
      <c r="BG58" s="10"/>
      <c r="BH58" s="10">
        <v>6</v>
      </c>
      <c r="BI58" s="10"/>
      <c r="BJ58" s="10">
        <v>5</v>
      </c>
      <c r="BK58" s="10">
        <v>10</v>
      </c>
      <c r="BL58" s="10"/>
      <c r="BM58" s="10"/>
      <c r="BN58" s="10"/>
      <c r="BO58" s="10"/>
      <c r="BP58" s="10"/>
      <c r="BQ58" s="10"/>
      <c r="BR58" s="10"/>
      <c r="BS58" s="10"/>
      <c r="BT58" s="10">
        <v>5</v>
      </c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>
        <v>3</v>
      </c>
      <c r="CL58" s="10"/>
      <c r="CM58" s="10"/>
      <c r="CN58" s="10"/>
      <c r="CO58" s="10"/>
      <c r="CP58" s="10">
        <v>3</v>
      </c>
      <c r="CQ58" s="10"/>
      <c r="CR58" s="10"/>
      <c r="CS58" s="10"/>
      <c r="CT58" s="10"/>
      <c r="CU58" s="10">
        <v>10</v>
      </c>
      <c r="CV58" s="10">
        <v>5</v>
      </c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>
        <v>7</v>
      </c>
      <c r="DI58" s="10"/>
      <c r="DJ58" s="10"/>
      <c r="DK58" s="10"/>
      <c r="DL58" s="10"/>
      <c r="DM58" s="10"/>
      <c r="DN58" s="10"/>
      <c r="DO58" s="10">
        <v>20</v>
      </c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>
        <v>30</v>
      </c>
      <c r="EL58" s="10"/>
      <c r="EM58" s="10">
        <v>50</v>
      </c>
      <c r="EN58" s="10"/>
      <c r="EO58" s="10"/>
      <c r="EP58" s="10"/>
      <c r="EQ58" s="10"/>
      <c r="ER58" s="10"/>
      <c r="ES58" s="10"/>
      <c r="ET58" s="10"/>
      <c r="EU58" s="10">
        <v>50</v>
      </c>
      <c r="EV58" s="10"/>
      <c r="EW58" s="10">
        <v>6</v>
      </c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>
        <v>5</v>
      </c>
      <c r="FL58" s="10"/>
      <c r="FM58" s="10">
        <v>4</v>
      </c>
      <c r="FN58" s="10"/>
      <c r="FO58" s="10">
        <v>10</v>
      </c>
      <c r="FP58" s="10"/>
      <c r="FQ58" s="10"/>
      <c r="FR58" s="10">
        <v>1</v>
      </c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>
        <v>5</v>
      </c>
      <c r="GL58" s="10"/>
      <c r="GM58" s="10"/>
      <c r="GN58" s="10"/>
      <c r="GO58" s="10"/>
      <c r="GP58" s="10"/>
      <c r="GQ58" s="10">
        <v>3</v>
      </c>
      <c r="GR58" s="10"/>
      <c r="GS58" s="10"/>
      <c r="GT58" s="10"/>
      <c r="GU58" s="10">
        <v>5</v>
      </c>
      <c r="GV58" s="10"/>
      <c r="GW58" s="10"/>
      <c r="GX58" s="10"/>
      <c r="GY58" s="10"/>
      <c r="GZ58" s="10"/>
      <c r="HA58" s="10"/>
      <c r="HB58" s="10"/>
      <c r="HC58" s="10">
        <v>5</v>
      </c>
      <c r="HD58" s="10"/>
      <c r="HE58" s="10"/>
      <c r="HF58" s="10"/>
      <c r="HG58" s="10">
        <v>0</v>
      </c>
      <c r="HH58" s="10"/>
      <c r="HI58" s="10">
        <v>5</v>
      </c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>
        <v>15</v>
      </c>
      <c r="HU58" s="10"/>
      <c r="HV58" s="10"/>
      <c r="HW58" s="10">
        <v>5</v>
      </c>
      <c r="HX58" s="10"/>
      <c r="HY58" s="10"/>
      <c r="HZ58" s="10"/>
      <c r="IA58" s="10"/>
      <c r="IB58" s="10"/>
      <c r="IC58" s="10"/>
      <c r="ID58" s="10">
        <v>2</v>
      </c>
      <c r="IE58" s="10"/>
      <c r="IF58" s="10"/>
      <c r="IG58" s="10">
        <v>0</v>
      </c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>
        <v>150</v>
      </c>
      <c r="JT58" s="10">
        <v>2300</v>
      </c>
      <c r="JU58" s="10"/>
      <c r="JV58" s="10">
        <v>5000</v>
      </c>
      <c r="JW58" s="10">
        <v>1900</v>
      </c>
      <c r="JX58" s="10">
        <v>200</v>
      </c>
      <c r="JY58" s="10"/>
      <c r="JZ58" s="10"/>
      <c r="KA58" s="10">
        <v>0</v>
      </c>
      <c r="KB58" s="10"/>
      <c r="KC58" s="10"/>
      <c r="KD58" s="10"/>
      <c r="KE58" s="10"/>
      <c r="KF58" s="10">
        <v>1030</v>
      </c>
      <c r="KG58" s="10"/>
      <c r="KH58" s="10"/>
      <c r="KI58" s="10">
        <v>3000</v>
      </c>
      <c r="KJ58" s="10"/>
      <c r="KK58" s="10">
        <v>50</v>
      </c>
      <c r="KL58" s="10"/>
      <c r="KM58" s="10"/>
      <c r="KN58" s="10"/>
      <c r="KO58" s="10">
        <v>110</v>
      </c>
      <c r="KP58" s="10">
        <v>50</v>
      </c>
      <c r="KQ58" s="10">
        <v>6000</v>
      </c>
      <c r="KR58" s="10">
        <v>50</v>
      </c>
      <c r="KS58" s="10">
        <v>10</v>
      </c>
      <c r="KT58" s="10"/>
      <c r="KU58" s="10"/>
      <c r="KV58" s="10"/>
      <c r="KW58" s="10"/>
      <c r="KX58" s="10"/>
      <c r="KY58" s="10"/>
      <c r="KZ58" s="10"/>
      <c r="LA58" s="10">
        <v>15</v>
      </c>
      <c r="LB58" s="10">
        <v>100</v>
      </c>
      <c r="LC58" s="10"/>
      <c r="LD58" s="10"/>
      <c r="LE58" s="10">
        <v>30</v>
      </c>
      <c r="LF58" s="10"/>
      <c r="LG58" s="10">
        <v>200</v>
      </c>
      <c r="LH58" s="10">
        <v>300</v>
      </c>
      <c r="LI58" s="10"/>
      <c r="LJ58" s="10"/>
      <c r="LK58" s="10"/>
      <c r="LL58" s="10"/>
      <c r="LM58" s="10"/>
      <c r="LN58" s="10">
        <v>210</v>
      </c>
      <c r="LO58" s="10"/>
      <c r="LP58" s="10"/>
      <c r="LQ58" s="10">
        <v>1000</v>
      </c>
      <c r="LR58" s="10">
        <v>50</v>
      </c>
      <c r="LS58" s="10">
        <v>100</v>
      </c>
      <c r="LT58" s="10">
        <v>50</v>
      </c>
      <c r="LU58" s="10">
        <v>50</v>
      </c>
      <c r="LV58" s="10">
        <v>100</v>
      </c>
      <c r="LW58" s="10"/>
      <c r="LX58" s="10">
        <v>200</v>
      </c>
      <c r="LY58" s="10">
        <v>50</v>
      </c>
      <c r="LZ58" s="10"/>
      <c r="MA58" s="10"/>
      <c r="MB58" s="10">
        <v>50</v>
      </c>
      <c r="MC58" s="10">
        <v>100</v>
      </c>
      <c r="MD58" s="10"/>
      <c r="ME58" s="10"/>
      <c r="MF58" s="10"/>
      <c r="MG58" s="10">
        <v>50</v>
      </c>
      <c r="MH58" s="10">
        <f t="shared" si="6"/>
        <v>24427</v>
      </c>
    </row>
    <row r="59" spans="1:361" s="7" customFormat="1" ht="24.95" customHeight="1" x14ac:dyDescent="0.25">
      <c r="A59" s="24">
        <v>29.2</v>
      </c>
      <c r="B59" s="6" t="s">
        <v>372</v>
      </c>
      <c r="C59" s="11">
        <f>(C58/12)*9</f>
        <v>0</v>
      </c>
      <c r="D59" s="11">
        <f t="shared" ref="D59:BO59" si="169">(D58/12)*9</f>
        <v>0</v>
      </c>
      <c r="E59" s="11">
        <f t="shared" si="169"/>
        <v>0</v>
      </c>
      <c r="F59" s="11">
        <f t="shared" si="169"/>
        <v>600</v>
      </c>
      <c r="G59" s="11">
        <f t="shared" si="169"/>
        <v>0</v>
      </c>
      <c r="H59" s="11">
        <f t="shared" si="169"/>
        <v>0</v>
      </c>
      <c r="I59" s="11">
        <f t="shared" si="169"/>
        <v>525</v>
      </c>
      <c r="J59" s="11">
        <f t="shared" si="169"/>
        <v>0</v>
      </c>
      <c r="K59" s="11">
        <f t="shared" si="169"/>
        <v>0</v>
      </c>
      <c r="L59" s="11">
        <f t="shared" si="169"/>
        <v>0</v>
      </c>
      <c r="M59" s="11">
        <f t="shared" si="169"/>
        <v>0</v>
      </c>
      <c r="N59" s="11">
        <f t="shared" si="169"/>
        <v>7.5</v>
      </c>
      <c r="O59" s="11">
        <f t="shared" si="169"/>
        <v>7.5</v>
      </c>
      <c r="P59" s="11">
        <f t="shared" si="169"/>
        <v>3.75</v>
      </c>
      <c r="Q59" s="11">
        <f t="shared" si="169"/>
        <v>3.75</v>
      </c>
      <c r="R59" s="11">
        <f t="shared" si="169"/>
        <v>0</v>
      </c>
      <c r="S59" s="11">
        <f t="shared" si="169"/>
        <v>0</v>
      </c>
      <c r="T59" s="11">
        <f t="shared" si="169"/>
        <v>0</v>
      </c>
      <c r="U59" s="11">
        <f t="shared" si="169"/>
        <v>0</v>
      </c>
      <c r="V59" s="11">
        <f t="shared" si="169"/>
        <v>0</v>
      </c>
      <c r="W59" s="11">
        <f t="shared" si="169"/>
        <v>3.75</v>
      </c>
      <c r="X59" s="11">
        <f t="shared" si="169"/>
        <v>3.75</v>
      </c>
      <c r="Y59" s="11">
        <f t="shared" si="169"/>
        <v>3.75</v>
      </c>
      <c r="Z59" s="11">
        <f t="shared" si="169"/>
        <v>0</v>
      </c>
      <c r="AA59" s="11">
        <f t="shared" si="169"/>
        <v>0</v>
      </c>
      <c r="AB59" s="11">
        <f t="shared" si="169"/>
        <v>0</v>
      </c>
      <c r="AC59" s="11">
        <f t="shared" si="169"/>
        <v>0</v>
      </c>
      <c r="AD59" s="11">
        <f t="shared" si="169"/>
        <v>0</v>
      </c>
      <c r="AE59" s="11">
        <f t="shared" si="169"/>
        <v>0</v>
      </c>
      <c r="AF59" s="11">
        <f t="shared" si="169"/>
        <v>0</v>
      </c>
      <c r="AG59" s="11">
        <f t="shared" si="169"/>
        <v>0</v>
      </c>
      <c r="AH59" s="11">
        <f t="shared" si="169"/>
        <v>22.5</v>
      </c>
      <c r="AI59" s="11">
        <f t="shared" si="169"/>
        <v>0</v>
      </c>
      <c r="AJ59" s="11">
        <f t="shared" si="169"/>
        <v>37.5</v>
      </c>
      <c r="AK59" s="11">
        <f t="shared" si="169"/>
        <v>7.5</v>
      </c>
      <c r="AL59" s="11">
        <f t="shared" si="169"/>
        <v>0</v>
      </c>
      <c r="AM59" s="11">
        <f t="shared" si="169"/>
        <v>0</v>
      </c>
      <c r="AN59" s="11">
        <f t="shared" si="169"/>
        <v>0</v>
      </c>
      <c r="AO59" s="11">
        <f t="shared" si="169"/>
        <v>0</v>
      </c>
      <c r="AP59" s="11">
        <f t="shared" si="169"/>
        <v>0</v>
      </c>
      <c r="AQ59" s="11">
        <f t="shared" si="169"/>
        <v>0</v>
      </c>
      <c r="AR59" s="11">
        <f t="shared" si="169"/>
        <v>0</v>
      </c>
      <c r="AS59" s="11">
        <f t="shared" si="169"/>
        <v>0</v>
      </c>
      <c r="AT59" s="11">
        <f t="shared" si="169"/>
        <v>0</v>
      </c>
      <c r="AU59" s="11">
        <f t="shared" si="169"/>
        <v>0</v>
      </c>
      <c r="AV59" s="11">
        <f t="shared" si="169"/>
        <v>1.5</v>
      </c>
      <c r="AW59" s="11">
        <f t="shared" si="169"/>
        <v>0</v>
      </c>
      <c r="AX59" s="11">
        <f t="shared" si="169"/>
        <v>0</v>
      </c>
      <c r="AY59" s="11">
        <f t="shared" si="169"/>
        <v>0</v>
      </c>
      <c r="AZ59" s="11">
        <f t="shared" si="169"/>
        <v>0</v>
      </c>
      <c r="BA59" s="11">
        <f t="shared" si="169"/>
        <v>0</v>
      </c>
      <c r="BB59" s="11">
        <f t="shared" si="169"/>
        <v>0</v>
      </c>
      <c r="BC59" s="11">
        <f t="shared" si="169"/>
        <v>7.5</v>
      </c>
      <c r="BD59" s="11">
        <f t="shared" si="169"/>
        <v>0</v>
      </c>
      <c r="BE59" s="11">
        <f t="shared" si="169"/>
        <v>0</v>
      </c>
      <c r="BF59" s="11">
        <f t="shared" si="169"/>
        <v>0</v>
      </c>
      <c r="BG59" s="11">
        <f t="shared" si="169"/>
        <v>0</v>
      </c>
      <c r="BH59" s="11">
        <f t="shared" si="169"/>
        <v>4.5</v>
      </c>
      <c r="BI59" s="11">
        <f t="shared" si="169"/>
        <v>0</v>
      </c>
      <c r="BJ59" s="11">
        <f t="shared" si="169"/>
        <v>3.75</v>
      </c>
      <c r="BK59" s="11">
        <f t="shared" si="169"/>
        <v>7.5</v>
      </c>
      <c r="BL59" s="11">
        <f t="shared" si="169"/>
        <v>0</v>
      </c>
      <c r="BM59" s="11">
        <f t="shared" si="169"/>
        <v>0</v>
      </c>
      <c r="BN59" s="11">
        <f t="shared" si="169"/>
        <v>0</v>
      </c>
      <c r="BO59" s="11">
        <f t="shared" si="169"/>
        <v>0</v>
      </c>
      <c r="BP59" s="11">
        <f t="shared" ref="BP59:EA59" si="170">(BP58/12)*9</f>
        <v>0</v>
      </c>
      <c r="BQ59" s="11">
        <f t="shared" si="170"/>
        <v>0</v>
      </c>
      <c r="BR59" s="11">
        <f t="shared" si="170"/>
        <v>0</v>
      </c>
      <c r="BS59" s="11">
        <f t="shared" si="170"/>
        <v>0</v>
      </c>
      <c r="BT59" s="11">
        <f t="shared" si="170"/>
        <v>3.75</v>
      </c>
      <c r="BU59" s="11">
        <f t="shared" si="170"/>
        <v>0</v>
      </c>
      <c r="BV59" s="11">
        <f t="shared" si="170"/>
        <v>0</v>
      </c>
      <c r="BW59" s="11">
        <f t="shared" si="170"/>
        <v>0</v>
      </c>
      <c r="BX59" s="11">
        <f t="shared" si="170"/>
        <v>0</v>
      </c>
      <c r="BY59" s="11">
        <f t="shared" si="170"/>
        <v>0</v>
      </c>
      <c r="BZ59" s="11">
        <f t="shared" si="170"/>
        <v>0</v>
      </c>
      <c r="CA59" s="11">
        <f t="shared" si="170"/>
        <v>0</v>
      </c>
      <c r="CB59" s="11">
        <f t="shared" si="170"/>
        <v>0</v>
      </c>
      <c r="CC59" s="11">
        <f t="shared" si="170"/>
        <v>0</v>
      </c>
      <c r="CD59" s="11">
        <f t="shared" si="170"/>
        <v>0</v>
      </c>
      <c r="CE59" s="11">
        <f t="shared" si="170"/>
        <v>0</v>
      </c>
      <c r="CF59" s="11">
        <f t="shared" si="170"/>
        <v>0</v>
      </c>
      <c r="CG59" s="11">
        <f t="shared" si="170"/>
        <v>0</v>
      </c>
      <c r="CH59" s="11">
        <f t="shared" si="170"/>
        <v>0</v>
      </c>
      <c r="CI59" s="11">
        <f t="shared" si="170"/>
        <v>0</v>
      </c>
      <c r="CJ59" s="11">
        <f t="shared" si="170"/>
        <v>0</v>
      </c>
      <c r="CK59" s="11">
        <f t="shared" si="170"/>
        <v>2.25</v>
      </c>
      <c r="CL59" s="11">
        <f t="shared" si="170"/>
        <v>0</v>
      </c>
      <c r="CM59" s="11">
        <f t="shared" si="170"/>
        <v>0</v>
      </c>
      <c r="CN59" s="11">
        <f t="shared" si="170"/>
        <v>0</v>
      </c>
      <c r="CO59" s="11">
        <f t="shared" si="170"/>
        <v>0</v>
      </c>
      <c r="CP59" s="11">
        <f t="shared" si="170"/>
        <v>2.25</v>
      </c>
      <c r="CQ59" s="11">
        <f t="shared" si="170"/>
        <v>0</v>
      </c>
      <c r="CR59" s="11">
        <f t="shared" si="170"/>
        <v>0</v>
      </c>
      <c r="CS59" s="11">
        <f t="shared" si="170"/>
        <v>0</v>
      </c>
      <c r="CT59" s="11">
        <f t="shared" si="170"/>
        <v>0</v>
      </c>
      <c r="CU59" s="11">
        <f t="shared" si="170"/>
        <v>7.5</v>
      </c>
      <c r="CV59" s="11">
        <f t="shared" si="170"/>
        <v>3.75</v>
      </c>
      <c r="CW59" s="11">
        <f t="shared" si="170"/>
        <v>0</v>
      </c>
      <c r="CX59" s="11">
        <f t="shared" si="170"/>
        <v>0</v>
      </c>
      <c r="CY59" s="11">
        <f t="shared" si="170"/>
        <v>0</v>
      </c>
      <c r="CZ59" s="11">
        <f t="shared" si="170"/>
        <v>0</v>
      </c>
      <c r="DA59" s="11">
        <f t="shared" si="170"/>
        <v>0</v>
      </c>
      <c r="DB59" s="11">
        <f t="shared" si="170"/>
        <v>0</v>
      </c>
      <c r="DC59" s="11">
        <f t="shared" si="170"/>
        <v>0</v>
      </c>
      <c r="DD59" s="11">
        <f t="shared" si="170"/>
        <v>0</v>
      </c>
      <c r="DE59" s="11">
        <f t="shared" si="170"/>
        <v>0</v>
      </c>
      <c r="DF59" s="11">
        <f t="shared" si="170"/>
        <v>0</v>
      </c>
      <c r="DG59" s="11">
        <f t="shared" si="170"/>
        <v>0</v>
      </c>
      <c r="DH59" s="11">
        <f t="shared" si="170"/>
        <v>5.25</v>
      </c>
      <c r="DI59" s="11">
        <f t="shared" si="170"/>
        <v>0</v>
      </c>
      <c r="DJ59" s="11">
        <f t="shared" si="170"/>
        <v>0</v>
      </c>
      <c r="DK59" s="11">
        <f t="shared" si="170"/>
        <v>0</v>
      </c>
      <c r="DL59" s="11">
        <f t="shared" si="170"/>
        <v>0</v>
      </c>
      <c r="DM59" s="11">
        <f t="shared" si="170"/>
        <v>0</v>
      </c>
      <c r="DN59" s="11">
        <f t="shared" si="170"/>
        <v>0</v>
      </c>
      <c r="DO59" s="11">
        <f t="shared" si="170"/>
        <v>15</v>
      </c>
      <c r="DP59" s="11">
        <f t="shared" si="170"/>
        <v>0</v>
      </c>
      <c r="DQ59" s="11">
        <f t="shared" si="170"/>
        <v>0</v>
      </c>
      <c r="DR59" s="11">
        <f t="shared" si="170"/>
        <v>0</v>
      </c>
      <c r="DS59" s="11">
        <f t="shared" si="170"/>
        <v>0</v>
      </c>
      <c r="DT59" s="11">
        <f t="shared" si="170"/>
        <v>0</v>
      </c>
      <c r="DU59" s="11">
        <f t="shared" si="170"/>
        <v>0</v>
      </c>
      <c r="DV59" s="11">
        <f t="shared" si="170"/>
        <v>0</v>
      </c>
      <c r="DW59" s="11">
        <f t="shared" si="170"/>
        <v>0</v>
      </c>
      <c r="DX59" s="11">
        <f t="shared" si="170"/>
        <v>0</v>
      </c>
      <c r="DY59" s="11">
        <f t="shared" si="170"/>
        <v>0</v>
      </c>
      <c r="DZ59" s="11">
        <f t="shared" si="170"/>
        <v>0</v>
      </c>
      <c r="EA59" s="11">
        <f t="shared" si="170"/>
        <v>0</v>
      </c>
      <c r="EB59" s="11">
        <f t="shared" ref="EB59:GM59" si="171">(EB58/12)*9</f>
        <v>0</v>
      </c>
      <c r="EC59" s="11">
        <f t="shared" si="171"/>
        <v>0</v>
      </c>
      <c r="ED59" s="11">
        <f t="shared" si="171"/>
        <v>0</v>
      </c>
      <c r="EE59" s="11">
        <f t="shared" si="171"/>
        <v>0</v>
      </c>
      <c r="EF59" s="11">
        <f t="shared" si="171"/>
        <v>0</v>
      </c>
      <c r="EG59" s="11">
        <f t="shared" si="171"/>
        <v>0</v>
      </c>
      <c r="EH59" s="11">
        <f t="shared" si="171"/>
        <v>0</v>
      </c>
      <c r="EI59" s="11">
        <f t="shared" si="171"/>
        <v>0</v>
      </c>
      <c r="EJ59" s="11">
        <f t="shared" si="171"/>
        <v>0</v>
      </c>
      <c r="EK59" s="11">
        <f t="shared" si="171"/>
        <v>22.5</v>
      </c>
      <c r="EL59" s="11">
        <f t="shared" si="171"/>
        <v>0</v>
      </c>
      <c r="EM59" s="11">
        <f t="shared" si="171"/>
        <v>37.5</v>
      </c>
      <c r="EN59" s="11">
        <f t="shared" si="171"/>
        <v>0</v>
      </c>
      <c r="EO59" s="11">
        <f t="shared" si="171"/>
        <v>0</v>
      </c>
      <c r="EP59" s="11">
        <f t="shared" si="171"/>
        <v>0</v>
      </c>
      <c r="EQ59" s="11">
        <f t="shared" si="171"/>
        <v>0</v>
      </c>
      <c r="ER59" s="11">
        <f t="shared" si="171"/>
        <v>0</v>
      </c>
      <c r="ES59" s="11">
        <f t="shared" si="171"/>
        <v>0</v>
      </c>
      <c r="ET59" s="11">
        <f t="shared" si="171"/>
        <v>0</v>
      </c>
      <c r="EU59" s="11">
        <f t="shared" si="171"/>
        <v>37.5</v>
      </c>
      <c r="EV59" s="11">
        <f t="shared" si="171"/>
        <v>0</v>
      </c>
      <c r="EW59" s="11">
        <f t="shared" si="171"/>
        <v>4.5</v>
      </c>
      <c r="EX59" s="11">
        <f t="shared" si="171"/>
        <v>0</v>
      </c>
      <c r="EY59" s="11">
        <f t="shared" si="171"/>
        <v>0</v>
      </c>
      <c r="EZ59" s="11">
        <f t="shared" si="171"/>
        <v>0</v>
      </c>
      <c r="FA59" s="11">
        <f t="shared" si="171"/>
        <v>0</v>
      </c>
      <c r="FB59" s="11">
        <f t="shared" si="171"/>
        <v>0</v>
      </c>
      <c r="FC59" s="11">
        <f t="shared" si="171"/>
        <v>0</v>
      </c>
      <c r="FD59" s="11">
        <f t="shared" si="171"/>
        <v>0</v>
      </c>
      <c r="FE59" s="11">
        <f t="shared" si="171"/>
        <v>0</v>
      </c>
      <c r="FF59" s="11">
        <f t="shared" si="171"/>
        <v>0</v>
      </c>
      <c r="FG59" s="11">
        <f t="shared" si="171"/>
        <v>0</v>
      </c>
      <c r="FH59" s="11">
        <f t="shared" si="171"/>
        <v>0</v>
      </c>
      <c r="FI59" s="11">
        <f t="shared" si="171"/>
        <v>0</v>
      </c>
      <c r="FJ59" s="11">
        <f t="shared" si="171"/>
        <v>0</v>
      </c>
      <c r="FK59" s="11">
        <f t="shared" si="171"/>
        <v>3.75</v>
      </c>
      <c r="FL59" s="11">
        <f t="shared" si="171"/>
        <v>0</v>
      </c>
      <c r="FM59" s="11">
        <f t="shared" si="171"/>
        <v>3</v>
      </c>
      <c r="FN59" s="11">
        <f t="shared" si="171"/>
        <v>0</v>
      </c>
      <c r="FO59" s="11">
        <f t="shared" si="171"/>
        <v>7.5</v>
      </c>
      <c r="FP59" s="11">
        <f t="shared" si="171"/>
        <v>0</v>
      </c>
      <c r="FQ59" s="11">
        <f t="shared" si="171"/>
        <v>0</v>
      </c>
      <c r="FR59" s="11">
        <f t="shared" si="171"/>
        <v>0.75</v>
      </c>
      <c r="FS59" s="11">
        <f t="shared" si="171"/>
        <v>0</v>
      </c>
      <c r="FT59" s="11">
        <f t="shared" si="171"/>
        <v>0</v>
      </c>
      <c r="FU59" s="11">
        <f t="shared" si="171"/>
        <v>0</v>
      </c>
      <c r="FV59" s="11">
        <f t="shared" si="171"/>
        <v>0</v>
      </c>
      <c r="FW59" s="11">
        <f t="shared" si="171"/>
        <v>0</v>
      </c>
      <c r="FX59" s="11">
        <f t="shared" si="171"/>
        <v>0</v>
      </c>
      <c r="FY59" s="11">
        <f t="shared" si="171"/>
        <v>0</v>
      </c>
      <c r="FZ59" s="11">
        <f t="shared" si="171"/>
        <v>0</v>
      </c>
      <c r="GA59" s="11">
        <f t="shared" si="171"/>
        <v>0</v>
      </c>
      <c r="GB59" s="11">
        <f t="shared" si="171"/>
        <v>0</v>
      </c>
      <c r="GC59" s="11">
        <f t="shared" si="171"/>
        <v>0</v>
      </c>
      <c r="GD59" s="11">
        <f t="shared" si="171"/>
        <v>0</v>
      </c>
      <c r="GE59" s="11">
        <f t="shared" si="171"/>
        <v>0</v>
      </c>
      <c r="GF59" s="11">
        <f t="shared" si="171"/>
        <v>0</v>
      </c>
      <c r="GG59" s="11">
        <f t="shared" si="171"/>
        <v>0</v>
      </c>
      <c r="GH59" s="11">
        <f t="shared" si="171"/>
        <v>0</v>
      </c>
      <c r="GI59" s="11">
        <f t="shared" si="171"/>
        <v>0</v>
      </c>
      <c r="GJ59" s="11">
        <f t="shared" si="171"/>
        <v>0</v>
      </c>
      <c r="GK59" s="11">
        <f t="shared" si="171"/>
        <v>3.75</v>
      </c>
      <c r="GL59" s="11">
        <f t="shared" si="171"/>
        <v>0</v>
      </c>
      <c r="GM59" s="11">
        <f t="shared" si="171"/>
        <v>0</v>
      </c>
      <c r="GN59" s="11">
        <f t="shared" ref="GN59:IY59" si="172">(GN58/12)*9</f>
        <v>0</v>
      </c>
      <c r="GO59" s="11">
        <f t="shared" si="172"/>
        <v>0</v>
      </c>
      <c r="GP59" s="11">
        <f t="shared" si="172"/>
        <v>0</v>
      </c>
      <c r="GQ59" s="11">
        <f t="shared" si="172"/>
        <v>2.25</v>
      </c>
      <c r="GR59" s="11">
        <f t="shared" si="172"/>
        <v>0</v>
      </c>
      <c r="GS59" s="11">
        <f t="shared" si="172"/>
        <v>0</v>
      </c>
      <c r="GT59" s="11">
        <f t="shared" si="172"/>
        <v>0</v>
      </c>
      <c r="GU59" s="11">
        <f t="shared" si="172"/>
        <v>3.75</v>
      </c>
      <c r="GV59" s="11">
        <f t="shared" si="172"/>
        <v>0</v>
      </c>
      <c r="GW59" s="11">
        <f t="shared" si="172"/>
        <v>0</v>
      </c>
      <c r="GX59" s="11">
        <f t="shared" si="172"/>
        <v>0</v>
      </c>
      <c r="GY59" s="11">
        <f t="shared" si="172"/>
        <v>0</v>
      </c>
      <c r="GZ59" s="11">
        <f t="shared" si="172"/>
        <v>0</v>
      </c>
      <c r="HA59" s="11">
        <f t="shared" si="172"/>
        <v>0</v>
      </c>
      <c r="HB59" s="11">
        <f t="shared" si="172"/>
        <v>0</v>
      </c>
      <c r="HC59" s="11">
        <f t="shared" si="172"/>
        <v>3.75</v>
      </c>
      <c r="HD59" s="11">
        <f t="shared" si="172"/>
        <v>0</v>
      </c>
      <c r="HE59" s="11">
        <f t="shared" si="172"/>
        <v>0</v>
      </c>
      <c r="HF59" s="11">
        <f t="shared" si="172"/>
        <v>0</v>
      </c>
      <c r="HG59" s="11">
        <f t="shared" si="172"/>
        <v>0</v>
      </c>
      <c r="HH59" s="11">
        <f t="shared" si="172"/>
        <v>0</v>
      </c>
      <c r="HI59" s="11">
        <f t="shared" si="172"/>
        <v>3.75</v>
      </c>
      <c r="HJ59" s="11">
        <f t="shared" si="172"/>
        <v>0</v>
      </c>
      <c r="HK59" s="11">
        <f t="shared" si="172"/>
        <v>0</v>
      </c>
      <c r="HL59" s="11">
        <f t="shared" si="172"/>
        <v>0</v>
      </c>
      <c r="HM59" s="11">
        <f t="shared" si="172"/>
        <v>0</v>
      </c>
      <c r="HN59" s="11">
        <f t="shared" si="172"/>
        <v>0</v>
      </c>
      <c r="HO59" s="11">
        <f t="shared" si="172"/>
        <v>0</v>
      </c>
      <c r="HP59" s="11">
        <f t="shared" si="172"/>
        <v>0</v>
      </c>
      <c r="HQ59" s="11">
        <f t="shared" si="172"/>
        <v>0</v>
      </c>
      <c r="HR59" s="11">
        <f t="shared" si="172"/>
        <v>0</v>
      </c>
      <c r="HS59" s="11">
        <f t="shared" si="172"/>
        <v>0</v>
      </c>
      <c r="HT59" s="11">
        <f t="shared" si="172"/>
        <v>11.25</v>
      </c>
      <c r="HU59" s="11">
        <f t="shared" si="172"/>
        <v>0</v>
      </c>
      <c r="HV59" s="11">
        <f t="shared" si="172"/>
        <v>0</v>
      </c>
      <c r="HW59" s="11">
        <f t="shared" si="172"/>
        <v>3.75</v>
      </c>
      <c r="HX59" s="11">
        <f t="shared" si="172"/>
        <v>0</v>
      </c>
      <c r="HY59" s="11">
        <f t="shared" si="172"/>
        <v>0</v>
      </c>
      <c r="HZ59" s="11">
        <f t="shared" si="172"/>
        <v>0</v>
      </c>
      <c r="IA59" s="11">
        <f t="shared" si="172"/>
        <v>0</v>
      </c>
      <c r="IB59" s="11">
        <f t="shared" si="172"/>
        <v>0</v>
      </c>
      <c r="IC59" s="11">
        <f t="shared" si="172"/>
        <v>0</v>
      </c>
      <c r="ID59" s="11">
        <f t="shared" si="172"/>
        <v>1.5</v>
      </c>
      <c r="IE59" s="11">
        <f t="shared" si="172"/>
        <v>0</v>
      </c>
      <c r="IF59" s="11">
        <f t="shared" si="172"/>
        <v>0</v>
      </c>
      <c r="IG59" s="11">
        <f t="shared" si="172"/>
        <v>0</v>
      </c>
      <c r="IH59" s="11">
        <f t="shared" si="172"/>
        <v>0</v>
      </c>
      <c r="II59" s="11">
        <f t="shared" si="172"/>
        <v>0</v>
      </c>
      <c r="IJ59" s="11">
        <f t="shared" si="172"/>
        <v>0</v>
      </c>
      <c r="IK59" s="11">
        <f t="shared" si="172"/>
        <v>0</v>
      </c>
      <c r="IL59" s="11">
        <f t="shared" si="172"/>
        <v>0</v>
      </c>
      <c r="IM59" s="11">
        <f t="shared" si="172"/>
        <v>0</v>
      </c>
      <c r="IN59" s="11">
        <f t="shared" si="172"/>
        <v>0</v>
      </c>
      <c r="IO59" s="11">
        <f t="shared" si="172"/>
        <v>0</v>
      </c>
      <c r="IP59" s="11">
        <f t="shared" si="172"/>
        <v>0</v>
      </c>
      <c r="IQ59" s="11">
        <f t="shared" si="172"/>
        <v>0</v>
      </c>
      <c r="IR59" s="11">
        <f t="shared" si="172"/>
        <v>0</v>
      </c>
      <c r="IS59" s="11">
        <f t="shared" si="172"/>
        <v>0</v>
      </c>
      <c r="IT59" s="11">
        <f t="shared" si="172"/>
        <v>0</v>
      </c>
      <c r="IU59" s="11">
        <f t="shared" si="172"/>
        <v>0</v>
      </c>
      <c r="IV59" s="11">
        <f t="shared" si="172"/>
        <v>0</v>
      </c>
      <c r="IW59" s="11">
        <f t="shared" si="172"/>
        <v>0</v>
      </c>
      <c r="IX59" s="11">
        <f t="shared" si="172"/>
        <v>0</v>
      </c>
      <c r="IY59" s="11">
        <f t="shared" si="172"/>
        <v>0</v>
      </c>
      <c r="IZ59" s="11">
        <f t="shared" ref="IZ59:LK59" si="173">(IZ58/12)*9</f>
        <v>0</v>
      </c>
      <c r="JA59" s="11">
        <f t="shared" si="173"/>
        <v>0</v>
      </c>
      <c r="JB59" s="11">
        <f t="shared" si="173"/>
        <v>0</v>
      </c>
      <c r="JC59" s="11">
        <f t="shared" si="173"/>
        <v>0</v>
      </c>
      <c r="JD59" s="11">
        <f t="shared" si="173"/>
        <v>0</v>
      </c>
      <c r="JE59" s="11">
        <f t="shared" si="173"/>
        <v>0</v>
      </c>
      <c r="JF59" s="11">
        <f t="shared" si="173"/>
        <v>0</v>
      </c>
      <c r="JG59" s="11">
        <f t="shared" si="173"/>
        <v>0</v>
      </c>
      <c r="JH59" s="11">
        <f t="shared" si="173"/>
        <v>0</v>
      </c>
      <c r="JI59" s="11">
        <f t="shared" si="173"/>
        <v>0</v>
      </c>
      <c r="JJ59" s="11">
        <f t="shared" si="173"/>
        <v>0</v>
      </c>
      <c r="JK59" s="11">
        <f t="shared" si="173"/>
        <v>0</v>
      </c>
      <c r="JL59" s="11">
        <f t="shared" si="173"/>
        <v>0</v>
      </c>
      <c r="JM59" s="11">
        <f t="shared" si="173"/>
        <v>0</v>
      </c>
      <c r="JN59" s="11">
        <f t="shared" si="173"/>
        <v>0</v>
      </c>
      <c r="JO59" s="11">
        <f t="shared" si="173"/>
        <v>0</v>
      </c>
      <c r="JP59" s="11">
        <f t="shared" si="173"/>
        <v>0</v>
      </c>
      <c r="JQ59" s="11">
        <f t="shared" si="173"/>
        <v>0</v>
      </c>
      <c r="JR59" s="11">
        <f t="shared" si="173"/>
        <v>0</v>
      </c>
      <c r="JS59" s="11">
        <f t="shared" si="173"/>
        <v>112.5</v>
      </c>
      <c r="JT59" s="11">
        <f t="shared" si="173"/>
        <v>1725</v>
      </c>
      <c r="JU59" s="11">
        <f t="shared" si="173"/>
        <v>0</v>
      </c>
      <c r="JV59" s="11">
        <f t="shared" si="173"/>
        <v>3750</v>
      </c>
      <c r="JW59" s="11">
        <f t="shared" si="173"/>
        <v>1425</v>
      </c>
      <c r="JX59" s="11">
        <f t="shared" si="173"/>
        <v>150</v>
      </c>
      <c r="JY59" s="11">
        <f t="shared" si="173"/>
        <v>0</v>
      </c>
      <c r="JZ59" s="11">
        <f t="shared" si="173"/>
        <v>0</v>
      </c>
      <c r="KA59" s="11">
        <f t="shared" si="173"/>
        <v>0</v>
      </c>
      <c r="KB59" s="11">
        <f t="shared" si="173"/>
        <v>0</v>
      </c>
      <c r="KC59" s="11">
        <f t="shared" si="173"/>
        <v>0</v>
      </c>
      <c r="KD59" s="11">
        <f t="shared" si="173"/>
        <v>0</v>
      </c>
      <c r="KE59" s="11">
        <f t="shared" si="173"/>
        <v>0</v>
      </c>
      <c r="KF59" s="11">
        <f t="shared" si="173"/>
        <v>772.5</v>
      </c>
      <c r="KG59" s="11">
        <f t="shared" si="173"/>
        <v>0</v>
      </c>
      <c r="KH59" s="11">
        <f t="shared" si="173"/>
        <v>0</v>
      </c>
      <c r="KI59" s="11">
        <f t="shared" si="173"/>
        <v>2250</v>
      </c>
      <c r="KJ59" s="11">
        <f t="shared" si="173"/>
        <v>0</v>
      </c>
      <c r="KK59" s="11">
        <f t="shared" si="173"/>
        <v>37.5</v>
      </c>
      <c r="KL59" s="11">
        <f t="shared" si="173"/>
        <v>0</v>
      </c>
      <c r="KM59" s="11">
        <f t="shared" si="173"/>
        <v>0</v>
      </c>
      <c r="KN59" s="11">
        <f t="shared" si="173"/>
        <v>0</v>
      </c>
      <c r="KO59" s="11">
        <f t="shared" si="173"/>
        <v>82.5</v>
      </c>
      <c r="KP59" s="11">
        <f t="shared" si="173"/>
        <v>37.5</v>
      </c>
      <c r="KQ59" s="11">
        <f t="shared" si="173"/>
        <v>4500</v>
      </c>
      <c r="KR59" s="11">
        <f t="shared" si="173"/>
        <v>37.5</v>
      </c>
      <c r="KS59" s="11">
        <f t="shared" si="173"/>
        <v>7.5</v>
      </c>
      <c r="KT59" s="11">
        <f t="shared" si="173"/>
        <v>0</v>
      </c>
      <c r="KU59" s="11">
        <f t="shared" si="173"/>
        <v>0</v>
      </c>
      <c r="KV59" s="11">
        <f t="shared" si="173"/>
        <v>0</v>
      </c>
      <c r="KW59" s="11">
        <f t="shared" si="173"/>
        <v>0</v>
      </c>
      <c r="KX59" s="11">
        <f t="shared" si="173"/>
        <v>0</v>
      </c>
      <c r="KY59" s="11">
        <f t="shared" si="173"/>
        <v>0</v>
      </c>
      <c r="KZ59" s="11">
        <f t="shared" si="173"/>
        <v>0</v>
      </c>
      <c r="LA59" s="11">
        <f t="shared" si="173"/>
        <v>11.25</v>
      </c>
      <c r="LB59" s="11">
        <f t="shared" si="173"/>
        <v>75</v>
      </c>
      <c r="LC59" s="11">
        <f t="shared" si="173"/>
        <v>0</v>
      </c>
      <c r="LD59" s="11">
        <f t="shared" si="173"/>
        <v>0</v>
      </c>
      <c r="LE59" s="11">
        <f t="shared" si="173"/>
        <v>22.5</v>
      </c>
      <c r="LF59" s="11">
        <f t="shared" si="173"/>
        <v>0</v>
      </c>
      <c r="LG59" s="11">
        <f t="shared" si="173"/>
        <v>150</v>
      </c>
      <c r="LH59" s="11">
        <f t="shared" si="173"/>
        <v>225</v>
      </c>
      <c r="LI59" s="11">
        <f t="shared" si="173"/>
        <v>0</v>
      </c>
      <c r="LJ59" s="11">
        <f t="shared" si="173"/>
        <v>0</v>
      </c>
      <c r="LK59" s="11">
        <f t="shared" si="173"/>
        <v>0</v>
      </c>
      <c r="LL59" s="11">
        <f t="shared" ref="LL59:MG59" si="174">(LL58/12)*9</f>
        <v>0</v>
      </c>
      <c r="LM59" s="11">
        <f t="shared" si="174"/>
        <v>0</v>
      </c>
      <c r="LN59" s="11">
        <f t="shared" si="174"/>
        <v>157.5</v>
      </c>
      <c r="LO59" s="11">
        <f t="shared" si="174"/>
        <v>0</v>
      </c>
      <c r="LP59" s="11">
        <f t="shared" si="174"/>
        <v>0</v>
      </c>
      <c r="LQ59" s="11">
        <f t="shared" si="174"/>
        <v>750</v>
      </c>
      <c r="LR59" s="11">
        <f t="shared" si="174"/>
        <v>37.5</v>
      </c>
      <c r="LS59" s="11">
        <f t="shared" si="174"/>
        <v>75</v>
      </c>
      <c r="LT59" s="11">
        <f t="shared" si="174"/>
        <v>37.5</v>
      </c>
      <c r="LU59" s="11">
        <f t="shared" si="174"/>
        <v>37.5</v>
      </c>
      <c r="LV59" s="11">
        <f t="shared" si="174"/>
        <v>75</v>
      </c>
      <c r="LW59" s="11">
        <f t="shared" si="174"/>
        <v>0</v>
      </c>
      <c r="LX59" s="11">
        <f t="shared" si="174"/>
        <v>150</v>
      </c>
      <c r="LY59" s="11">
        <f t="shared" si="174"/>
        <v>37.5</v>
      </c>
      <c r="LZ59" s="11">
        <f t="shared" si="174"/>
        <v>0</v>
      </c>
      <c r="MA59" s="11">
        <f t="shared" si="174"/>
        <v>0</v>
      </c>
      <c r="MB59" s="11">
        <f t="shared" si="174"/>
        <v>37.5</v>
      </c>
      <c r="MC59" s="11">
        <f t="shared" si="174"/>
        <v>75</v>
      </c>
      <c r="MD59" s="11">
        <f t="shared" si="174"/>
        <v>0</v>
      </c>
      <c r="ME59" s="11">
        <f t="shared" si="174"/>
        <v>0</v>
      </c>
      <c r="MF59" s="11">
        <f t="shared" si="174"/>
        <v>0</v>
      </c>
      <c r="MG59" s="11">
        <f t="shared" si="174"/>
        <v>37.5</v>
      </c>
      <c r="MH59" s="11">
        <f t="shared" si="6"/>
        <v>18320.25</v>
      </c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</row>
    <row r="60" spans="1:361" ht="24.95" customHeight="1" x14ac:dyDescent="0.25">
      <c r="A60" s="25">
        <v>29.7</v>
      </c>
      <c r="B60" s="1" t="s">
        <v>373</v>
      </c>
      <c r="C60" s="10"/>
      <c r="D60" s="10"/>
      <c r="E60" s="10"/>
      <c r="F60" s="10">
        <v>50</v>
      </c>
      <c r="G60" s="10"/>
      <c r="H60" s="10"/>
      <c r="I60" s="10"/>
      <c r="J60" s="10"/>
      <c r="K60" s="10"/>
      <c r="L60" s="10"/>
      <c r="M60" s="10"/>
      <c r="N60" s="10"/>
      <c r="O60" s="10"/>
      <c r="P60" s="10">
        <v>2</v>
      </c>
      <c r="Q60" s="10">
        <v>2</v>
      </c>
      <c r="R60" s="10">
        <v>0</v>
      </c>
      <c r="S60" s="10"/>
      <c r="T60" s="10"/>
      <c r="U60" s="10"/>
      <c r="V60" s="10"/>
      <c r="W60" s="10"/>
      <c r="X60" s="10">
        <v>2</v>
      </c>
      <c r="Y60" s="10"/>
      <c r="Z60" s="10"/>
      <c r="AA60" s="10"/>
      <c r="AB60" s="10"/>
      <c r="AC60" s="10">
        <v>500</v>
      </c>
      <c r="AD60" s="10"/>
      <c r="AE60" s="10"/>
      <c r="AF60" s="10"/>
      <c r="AG60" s="10"/>
      <c r="AH60" s="10"/>
      <c r="AI60" s="10"/>
      <c r="AJ60" s="10">
        <v>50</v>
      </c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>
        <v>10</v>
      </c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>
        <v>20</v>
      </c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>
        <v>20</v>
      </c>
      <c r="DL60" s="10"/>
      <c r="DM60" s="10"/>
      <c r="DN60" s="10">
        <v>50</v>
      </c>
      <c r="DO60" s="10"/>
      <c r="DP60" s="10"/>
      <c r="DQ60" s="10"/>
      <c r="DR60" s="10"/>
      <c r="DS60" s="10"/>
      <c r="DT60" s="10"/>
      <c r="DU60" s="10"/>
      <c r="DV60" s="10"/>
      <c r="DW60" s="10"/>
      <c r="DX60" s="10">
        <v>10</v>
      </c>
      <c r="DY60" s="10"/>
      <c r="DZ60" s="10"/>
      <c r="EA60" s="10"/>
      <c r="EB60" s="10">
        <v>4</v>
      </c>
      <c r="EC60" s="10"/>
      <c r="ED60" s="10"/>
      <c r="EE60" s="10"/>
      <c r="EF60" s="10"/>
      <c r="EG60" s="10"/>
      <c r="EH60" s="10"/>
      <c r="EI60" s="10"/>
      <c r="EJ60" s="10"/>
      <c r="EK60" s="10">
        <v>30</v>
      </c>
      <c r="EL60" s="10"/>
      <c r="EM60" s="10">
        <v>60</v>
      </c>
      <c r="EN60" s="10"/>
      <c r="EO60" s="10"/>
      <c r="EP60" s="10"/>
      <c r="EQ60" s="10"/>
      <c r="ER60" s="10"/>
      <c r="ES60" s="10">
        <v>5</v>
      </c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>
        <v>100</v>
      </c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>
        <v>24</v>
      </c>
      <c r="FW60" s="10"/>
      <c r="FX60" s="10">
        <v>10</v>
      </c>
      <c r="FY60" s="10">
        <v>40</v>
      </c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>
        <v>0</v>
      </c>
      <c r="GL60" s="10"/>
      <c r="GM60" s="10"/>
      <c r="GN60" s="10"/>
      <c r="GO60" s="10"/>
      <c r="GP60" s="10"/>
      <c r="GQ60" s="10">
        <v>2</v>
      </c>
      <c r="GR60" s="10"/>
      <c r="GS60" s="10"/>
      <c r="GT60" s="10"/>
      <c r="GU60" s="10"/>
      <c r="GV60" s="10">
        <v>30</v>
      </c>
      <c r="GW60" s="10"/>
      <c r="GX60" s="10"/>
      <c r="GY60" s="10"/>
      <c r="GZ60" s="10"/>
      <c r="HA60" s="10"/>
      <c r="HB60" s="10"/>
      <c r="HC60" s="10">
        <v>5</v>
      </c>
      <c r="HD60" s="10"/>
      <c r="HE60" s="10"/>
      <c r="HF60" s="10"/>
      <c r="HG60" s="10">
        <v>0</v>
      </c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>
        <v>0</v>
      </c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>
        <v>200</v>
      </c>
      <c r="JV60" s="10">
        <v>1000</v>
      </c>
      <c r="JW60" s="10">
        <v>14820</v>
      </c>
      <c r="JX60" s="10">
        <v>400</v>
      </c>
      <c r="JY60" s="10"/>
      <c r="JZ60" s="10"/>
      <c r="KA60" s="10">
        <v>0</v>
      </c>
      <c r="KB60" s="10"/>
      <c r="KC60" s="10"/>
      <c r="KD60" s="10">
        <v>1000</v>
      </c>
      <c r="KE60" s="10"/>
      <c r="KF60" s="10"/>
      <c r="KG60" s="10">
        <v>2300</v>
      </c>
      <c r="KH60" s="10"/>
      <c r="KI60" s="10">
        <v>1000</v>
      </c>
      <c r="KJ60" s="10">
        <v>50</v>
      </c>
      <c r="KK60" s="10">
        <v>50</v>
      </c>
      <c r="KL60" s="10"/>
      <c r="KM60" s="10">
        <v>50</v>
      </c>
      <c r="KN60" s="10"/>
      <c r="KO60" s="10">
        <v>100</v>
      </c>
      <c r="KP60" s="10">
        <v>50</v>
      </c>
      <c r="KQ60" s="10">
        <v>10000</v>
      </c>
      <c r="KR60" s="10">
        <v>150</v>
      </c>
      <c r="KS60" s="10"/>
      <c r="KT60" s="10"/>
      <c r="KU60" s="10"/>
      <c r="KV60" s="10"/>
      <c r="KW60" s="10">
        <v>50</v>
      </c>
      <c r="KX60" s="10"/>
      <c r="KY60" s="10"/>
      <c r="KZ60" s="10">
        <v>100</v>
      </c>
      <c r="LA60" s="10">
        <v>30</v>
      </c>
      <c r="LB60" s="10">
        <v>100</v>
      </c>
      <c r="LC60" s="10">
        <v>280</v>
      </c>
      <c r="LD60" s="10"/>
      <c r="LE60" s="10">
        <v>50</v>
      </c>
      <c r="LF60" s="10">
        <v>50</v>
      </c>
      <c r="LG60" s="10"/>
      <c r="LH60" s="10">
        <v>150</v>
      </c>
      <c r="LI60" s="10"/>
      <c r="LJ60" s="10"/>
      <c r="LK60" s="10">
        <v>50</v>
      </c>
      <c r="LL60" s="10"/>
      <c r="LM60" s="10"/>
      <c r="LN60" s="10">
        <v>120</v>
      </c>
      <c r="LO60" s="10"/>
      <c r="LP60" s="10"/>
      <c r="LQ60" s="10">
        <v>1500</v>
      </c>
      <c r="LR60" s="10">
        <v>50</v>
      </c>
      <c r="LS60" s="10"/>
      <c r="LT60" s="10">
        <v>100</v>
      </c>
      <c r="LU60" s="10"/>
      <c r="LV60" s="10">
        <v>100</v>
      </c>
      <c r="LW60" s="10"/>
      <c r="LX60" s="10">
        <v>90</v>
      </c>
      <c r="LY60" s="10">
        <v>600</v>
      </c>
      <c r="LZ60" s="10"/>
      <c r="MA60" s="10"/>
      <c r="MB60" s="10">
        <v>100</v>
      </c>
      <c r="MC60" s="10">
        <v>100</v>
      </c>
      <c r="MD60" s="10"/>
      <c r="ME60" s="10"/>
      <c r="MF60" s="10"/>
      <c r="MG60" s="10">
        <v>50</v>
      </c>
      <c r="MH60" s="10">
        <f t="shared" si="6"/>
        <v>35866</v>
      </c>
    </row>
    <row r="61" spans="1:361" s="21" customFormat="1" ht="24.95" customHeight="1" x14ac:dyDescent="0.25">
      <c r="A61" s="24">
        <v>30.2</v>
      </c>
      <c r="B61" s="20" t="s">
        <v>373</v>
      </c>
      <c r="C61" s="14">
        <f>(C60/12)*9</f>
        <v>0</v>
      </c>
      <c r="D61" s="14">
        <f t="shared" ref="D61:BO61" si="175">(D60/12)*9</f>
        <v>0</v>
      </c>
      <c r="E61" s="14">
        <f t="shared" si="175"/>
        <v>0</v>
      </c>
      <c r="F61" s="14">
        <f t="shared" si="175"/>
        <v>37.5</v>
      </c>
      <c r="G61" s="14">
        <f t="shared" si="175"/>
        <v>0</v>
      </c>
      <c r="H61" s="14">
        <f t="shared" si="175"/>
        <v>0</v>
      </c>
      <c r="I61" s="14">
        <f t="shared" si="175"/>
        <v>0</v>
      </c>
      <c r="J61" s="14">
        <f t="shared" si="175"/>
        <v>0</v>
      </c>
      <c r="K61" s="14">
        <f t="shared" si="175"/>
        <v>0</v>
      </c>
      <c r="L61" s="14">
        <f t="shared" si="175"/>
        <v>0</v>
      </c>
      <c r="M61" s="14">
        <f t="shared" si="175"/>
        <v>0</v>
      </c>
      <c r="N61" s="14">
        <f t="shared" si="175"/>
        <v>0</v>
      </c>
      <c r="O61" s="14">
        <f t="shared" si="175"/>
        <v>0</v>
      </c>
      <c r="P61" s="14">
        <f t="shared" si="175"/>
        <v>1.5</v>
      </c>
      <c r="Q61" s="14">
        <f t="shared" si="175"/>
        <v>1.5</v>
      </c>
      <c r="R61" s="14">
        <f t="shared" si="175"/>
        <v>0</v>
      </c>
      <c r="S61" s="14">
        <f t="shared" si="175"/>
        <v>0</v>
      </c>
      <c r="T61" s="14">
        <f t="shared" si="175"/>
        <v>0</v>
      </c>
      <c r="U61" s="14">
        <f t="shared" si="175"/>
        <v>0</v>
      </c>
      <c r="V61" s="14">
        <f t="shared" si="175"/>
        <v>0</v>
      </c>
      <c r="W61" s="14">
        <f t="shared" si="175"/>
        <v>0</v>
      </c>
      <c r="X61" s="14">
        <f t="shared" si="175"/>
        <v>1.5</v>
      </c>
      <c r="Y61" s="14">
        <f t="shared" si="175"/>
        <v>0</v>
      </c>
      <c r="Z61" s="14">
        <f t="shared" si="175"/>
        <v>0</v>
      </c>
      <c r="AA61" s="14">
        <f t="shared" si="175"/>
        <v>0</v>
      </c>
      <c r="AB61" s="14">
        <f t="shared" si="175"/>
        <v>0</v>
      </c>
      <c r="AC61" s="14">
        <f t="shared" si="175"/>
        <v>375</v>
      </c>
      <c r="AD61" s="14">
        <f t="shared" si="175"/>
        <v>0</v>
      </c>
      <c r="AE61" s="14">
        <f t="shared" si="175"/>
        <v>0</v>
      </c>
      <c r="AF61" s="14">
        <f t="shared" si="175"/>
        <v>0</v>
      </c>
      <c r="AG61" s="14">
        <f t="shared" si="175"/>
        <v>0</v>
      </c>
      <c r="AH61" s="14">
        <f t="shared" si="175"/>
        <v>0</v>
      </c>
      <c r="AI61" s="14">
        <f t="shared" si="175"/>
        <v>0</v>
      </c>
      <c r="AJ61" s="14">
        <f t="shared" si="175"/>
        <v>37.5</v>
      </c>
      <c r="AK61" s="14">
        <f t="shared" si="175"/>
        <v>0</v>
      </c>
      <c r="AL61" s="14">
        <f t="shared" si="175"/>
        <v>0</v>
      </c>
      <c r="AM61" s="14">
        <f t="shared" si="175"/>
        <v>0</v>
      </c>
      <c r="AN61" s="14">
        <f t="shared" si="175"/>
        <v>0</v>
      </c>
      <c r="AO61" s="14">
        <f t="shared" si="175"/>
        <v>0</v>
      </c>
      <c r="AP61" s="14">
        <f t="shared" si="175"/>
        <v>0</v>
      </c>
      <c r="AQ61" s="14">
        <f t="shared" si="175"/>
        <v>0</v>
      </c>
      <c r="AR61" s="14">
        <f t="shared" si="175"/>
        <v>0</v>
      </c>
      <c r="AS61" s="14">
        <f t="shared" si="175"/>
        <v>0</v>
      </c>
      <c r="AT61" s="14">
        <f t="shared" si="175"/>
        <v>0</v>
      </c>
      <c r="AU61" s="14">
        <f t="shared" si="175"/>
        <v>0</v>
      </c>
      <c r="AV61" s="14">
        <f t="shared" si="175"/>
        <v>0</v>
      </c>
      <c r="AW61" s="14">
        <f t="shared" si="175"/>
        <v>0</v>
      </c>
      <c r="AX61" s="14">
        <f t="shared" si="175"/>
        <v>0</v>
      </c>
      <c r="AY61" s="14">
        <f t="shared" si="175"/>
        <v>0</v>
      </c>
      <c r="AZ61" s="14">
        <f t="shared" si="175"/>
        <v>0</v>
      </c>
      <c r="BA61" s="14">
        <f t="shared" si="175"/>
        <v>0</v>
      </c>
      <c r="BB61" s="14">
        <f t="shared" si="175"/>
        <v>0</v>
      </c>
      <c r="BC61" s="14">
        <f t="shared" si="175"/>
        <v>7.5</v>
      </c>
      <c r="BD61" s="14">
        <f t="shared" si="175"/>
        <v>0</v>
      </c>
      <c r="BE61" s="14">
        <f t="shared" si="175"/>
        <v>0</v>
      </c>
      <c r="BF61" s="14">
        <f t="shared" si="175"/>
        <v>0</v>
      </c>
      <c r="BG61" s="14">
        <f t="shared" si="175"/>
        <v>0</v>
      </c>
      <c r="BH61" s="14">
        <f t="shared" si="175"/>
        <v>0</v>
      </c>
      <c r="BI61" s="14">
        <f t="shared" si="175"/>
        <v>0</v>
      </c>
      <c r="BJ61" s="14">
        <f t="shared" si="175"/>
        <v>0</v>
      </c>
      <c r="BK61" s="14">
        <f t="shared" si="175"/>
        <v>0</v>
      </c>
      <c r="BL61" s="14">
        <f t="shared" si="175"/>
        <v>0</v>
      </c>
      <c r="BM61" s="14">
        <f t="shared" si="175"/>
        <v>0</v>
      </c>
      <c r="BN61" s="14">
        <f t="shared" si="175"/>
        <v>0</v>
      </c>
      <c r="BO61" s="14">
        <f t="shared" si="175"/>
        <v>0</v>
      </c>
      <c r="BP61" s="14">
        <f t="shared" ref="BP61:EA61" si="176">(BP60/12)*9</f>
        <v>0</v>
      </c>
      <c r="BQ61" s="14">
        <f t="shared" si="176"/>
        <v>0</v>
      </c>
      <c r="BR61" s="14">
        <f t="shared" si="176"/>
        <v>0</v>
      </c>
      <c r="BS61" s="14">
        <f t="shared" si="176"/>
        <v>0</v>
      </c>
      <c r="BT61" s="14">
        <f t="shared" si="176"/>
        <v>0</v>
      </c>
      <c r="BU61" s="14">
        <f t="shared" si="176"/>
        <v>0</v>
      </c>
      <c r="BV61" s="14">
        <f t="shared" si="176"/>
        <v>15</v>
      </c>
      <c r="BW61" s="14">
        <f t="shared" si="176"/>
        <v>0</v>
      </c>
      <c r="BX61" s="14">
        <f t="shared" si="176"/>
        <v>0</v>
      </c>
      <c r="BY61" s="14">
        <f t="shared" si="176"/>
        <v>0</v>
      </c>
      <c r="BZ61" s="14">
        <f t="shared" si="176"/>
        <v>0</v>
      </c>
      <c r="CA61" s="14">
        <f t="shared" si="176"/>
        <v>0</v>
      </c>
      <c r="CB61" s="14">
        <f t="shared" si="176"/>
        <v>0</v>
      </c>
      <c r="CC61" s="14">
        <f t="shared" si="176"/>
        <v>0</v>
      </c>
      <c r="CD61" s="14">
        <f t="shared" si="176"/>
        <v>0</v>
      </c>
      <c r="CE61" s="14">
        <f t="shared" si="176"/>
        <v>0</v>
      </c>
      <c r="CF61" s="14">
        <f t="shared" si="176"/>
        <v>0</v>
      </c>
      <c r="CG61" s="14">
        <f t="shared" si="176"/>
        <v>0</v>
      </c>
      <c r="CH61" s="14">
        <f t="shared" si="176"/>
        <v>0</v>
      </c>
      <c r="CI61" s="14">
        <f t="shared" si="176"/>
        <v>0</v>
      </c>
      <c r="CJ61" s="14">
        <f t="shared" si="176"/>
        <v>0</v>
      </c>
      <c r="CK61" s="14">
        <f t="shared" si="176"/>
        <v>0</v>
      </c>
      <c r="CL61" s="14">
        <f t="shared" si="176"/>
        <v>0</v>
      </c>
      <c r="CM61" s="14">
        <f t="shared" si="176"/>
        <v>0</v>
      </c>
      <c r="CN61" s="14">
        <f t="shared" si="176"/>
        <v>0</v>
      </c>
      <c r="CO61" s="14">
        <f t="shared" si="176"/>
        <v>0</v>
      </c>
      <c r="CP61" s="14">
        <f t="shared" si="176"/>
        <v>0</v>
      </c>
      <c r="CQ61" s="14">
        <f t="shared" si="176"/>
        <v>0</v>
      </c>
      <c r="CR61" s="14">
        <f t="shared" si="176"/>
        <v>0</v>
      </c>
      <c r="CS61" s="14">
        <f t="shared" si="176"/>
        <v>0</v>
      </c>
      <c r="CT61" s="14">
        <f t="shared" si="176"/>
        <v>0</v>
      </c>
      <c r="CU61" s="14">
        <f t="shared" si="176"/>
        <v>0</v>
      </c>
      <c r="CV61" s="14">
        <f t="shared" si="176"/>
        <v>0</v>
      </c>
      <c r="CW61" s="14">
        <f t="shared" si="176"/>
        <v>0</v>
      </c>
      <c r="CX61" s="14">
        <f t="shared" si="176"/>
        <v>0</v>
      </c>
      <c r="CY61" s="14">
        <f t="shared" si="176"/>
        <v>0</v>
      </c>
      <c r="CZ61" s="14">
        <f t="shared" si="176"/>
        <v>0</v>
      </c>
      <c r="DA61" s="14">
        <f t="shared" si="176"/>
        <v>0</v>
      </c>
      <c r="DB61" s="14">
        <f t="shared" si="176"/>
        <v>0</v>
      </c>
      <c r="DC61" s="14">
        <f t="shared" si="176"/>
        <v>0</v>
      </c>
      <c r="DD61" s="14">
        <f t="shared" si="176"/>
        <v>0</v>
      </c>
      <c r="DE61" s="14">
        <f t="shared" si="176"/>
        <v>0</v>
      </c>
      <c r="DF61" s="14">
        <f t="shared" si="176"/>
        <v>0</v>
      </c>
      <c r="DG61" s="14">
        <f t="shared" si="176"/>
        <v>0</v>
      </c>
      <c r="DH61" s="14">
        <f t="shared" si="176"/>
        <v>0</v>
      </c>
      <c r="DI61" s="14">
        <f t="shared" si="176"/>
        <v>0</v>
      </c>
      <c r="DJ61" s="14">
        <f t="shared" si="176"/>
        <v>0</v>
      </c>
      <c r="DK61" s="14">
        <f t="shared" si="176"/>
        <v>15</v>
      </c>
      <c r="DL61" s="14">
        <f t="shared" si="176"/>
        <v>0</v>
      </c>
      <c r="DM61" s="14">
        <f t="shared" si="176"/>
        <v>0</v>
      </c>
      <c r="DN61" s="14">
        <f t="shared" si="176"/>
        <v>37.5</v>
      </c>
      <c r="DO61" s="14">
        <f t="shared" si="176"/>
        <v>0</v>
      </c>
      <c r="DP61" s="14">
        <f t="shared" si="176"/>
        <v>0</v>
      </c>
      <c r="DQ61" s="14">
        <f t="shared" si="176"/>
        <v>0</v>
      </c>
      <c r="DR61" s="14">
        <f t="shared" si="176"/>
        <v>0</v>
      </c>
      <c r="DS61" s="14">
        <f t="shared" si="176"/>
        <v>0</v>
      </c>
      <c r="DT61" s="14">
        <f t="shared" si="176"/>
        <v>0</v>
      </c>
      <c r="DU61" s="14">
        <f t="shared" si="176"/>
        <v>0</v>
      </c>
      <c r="DV61" s="14">
        <f t="shared" si="176"/>
        <v>0</v>
      </c>
      <c r="DW61" s="14">
        <f t="shared" si="176"/>
        <v>0</v>
      </c>
      <c r="DX61" s="14">
        <f t="shared" si="176"/>
        <v>7.5</v>
      </c>
      <c r="DY61" s="14">
        <f t="shared" si="176"/>
        <v>0</v>
      </c>
      <c r="DZ61" s="14">
        <f t="shared" si="176"/>
        <v>0</v>
      </c>
      <c r="EA61" s="14">
        <f t="shared" si="176"/>
        <v>0</v>
      </c>
      <c r="EB61" s="14">
        <f t="shared" ref="EB61:GM61" si="177">(EB60/12)*9</f>
        <v>3</v>
      </c>
      <c r="EC61" s="14">
        <f t="shared" si="177"/>
        <v>0</v>
      </c>
      <c r="ED61" s="14">
        <f t="shared" si="177"/>
        <v>0</v>
      </c>
      <c r="EE61" s="14">
        <f t="shared" si="177"/>
        <v>0</v>
      </c>
      <c r="EF61" s="14">
        <f t="shared" si="177"/>
        <v>0</v>
      </c>
      <c r="EG61" s="14">
        <f t="shared" si="177"/>
        <v>0</v>
      </c>
      <c r="EH61" s="14">
        <f t="shared" si="177"/>
        <v>0</v>
      </c>
      <c r="EI61" s="14">
        <f t="shared" si="177"/>
        <v>0</v>
      </c>
      <c r="EJ61" s="14">
        <f t="shared" si="177"/>
        <v>0</v>
      </c>
      <c r="EK61" s="14">
        <f t="shared" si="177"/>
        <v>22.5</v>
      </c>
      <c r="EL61" s="14">
        <f t="shared" si="177"/>
        <v>0</v>
      </c>
      <c r="EM61" s="14">
        <f t="shared" si="177"/>
        <v>45</v>
      </c>
      <c r="EN61" s="14">
        <f t="shared" si="177"/>
        <v>0</v>
      </c>
      <c r="EO61" s="14">
        <f t="shared" si="177"/>
        <v>0</v>
      </c>
      <c r="EP61" s="14">
        <f t="shared" si="177"/>
        <v>0</v>
      </c>
      <c r="EQ61" s="14">
        <f t="shared" si="177"/>
        <v>0</v>
      </c>
      <c r="ER61" s="14">
        <f t="shared" si="177"/>
        <v>0</v>
      </c>
      <c r="ES61" s="14">
        <f t="shared" si="177"/>
        <v>3.75</v>
      </c>
      <c r="ET61" s="14">
        <f t="shared" si="177"/>
        <v>0</v>
      </c>
      <c r="EU61" s="14">
        <f t="shared" si="177"/>
        <v>0</v>
      </c>
      <c r="EV61" s="14">
        <f t="shared" si="177"/>
        <v>0</v>
      </c>
      <c r="EW61" s="14">
        <f t="shared" si="177"/>
        <v>0</v>
      </c>
      <c r="EX61" s="14">
        <f t="shared" si="177"/>
        <v>0</v>
      </c>
      <c r="EY61" s="14">
        <f t="shared" si="177"/>
        <v>0</v>
      </c>
      <c r="EZ61" s="14">
        <f t="shared" si="177"/>
        <v>0</v>
      </c>
      <c r="FA61" s="14">
        <f t="shared" si="177"/>
        <v>0</v>
      </c>
      <c r="FB61" s="14">
        <f t="shared" si="177"/>
        <v>0</v>
      </c>
      <c r="FC61" s="14">
        <f t="shared" si="177"/>
        <v>0</v>
      </c>
      <c r="FD61" s="14">
        <f t="shared" si="177"/>
        <v>0</v>
      </c>
      <c r="FE61" s="14">
        <f t="shared" si="177"/>
        <v>0</v>
      </c>
      <c r="FF61" s="14">
        <f t="shared" si="177"/>
        <v>75</v>
      </c>
      <c r="FG61" s="14">
        <f t="shared" si="177"/>
        <v>0</v>
      </c>
      <c r="FH61" s="14">
        <f t="shared" si="177"/>
        <v>0</v>
      </c>
      <c r="FI61" s="14">
        <f t="shared" si="177"/>
        <v>0</v>
      </c>
      <c r="FJ61" s="14">
        <f t="shared" si="177"/>
        <v>0</v>
      </c>
      <c r="FK61" s="14">
        <f t="shared" si="177"/>
        <v>0</v>
      </c>
      <c r="FL61" s="14">
        <f t="shared" si="177"/>
        <v>0</v>
      </c>
      <c r="FM61" s="14">
        <f t="shared" si="177"/>
        <v>0</v>
      </c>
      <c r="FN61" s="14">
        <f t="shared" si="177"/>
        <v>0</v>
      </c>
      <c r="FO61" s="14">
        <f t="shared" si="177"/>
        <v>0</v>
      </c>
      <c r="FP61" s="14">
        <f t="shared" si="177"/>
        <v>0</v>
      </c>
      <c r="FQ61" s="14">
        <f t="shared" si="177"/>
        <v>0</v>
      </c>
      <c r="FR61" s="14">
        <f t="shared" si="177"/>
        <v>0</v>
      </c>
      <c r="FS61" s="14">
        <f t="shared" si="177"/>
        <v>0</v>
      </c>
      <c r="FT61" s="14">
        <f t="shared" si="177"/>
        <v>0</v>
      </c>
      <c r="FU61" s="14">
        <f t="shared" si="177"/>
        <v>0</v>
      </c>
      <c r="FV61" s="14">
        <f t="shared" si="177"/>
        <v>18</v>
      </c>
      <c r="FW61" s="14">
        <f t="shared" si="177"/>
        <v>0</v>
      </c>
      <c r="FX61" s="14">
        <f t="shared" si="177"/>
        <v>7.5</v>
      </c>
      <c r="FY61" s="14">
        <f t="shared" si="177"/>
        <v>30</v>
      </c>
      <c r="FZ61" s="14">
        <f t="shared" si="177"/>
        <v>0</v>
      </c>
      <c r="GA61" s="14">
        <f t="shared" si="177"/>
        <v>0</v>
      </c>
      <c r="GB61" s="14">
        <f t="shared" si="177"/>
        <v>0</v>
      </c>
      <c r="GC61" s="14">
        <f t="shared" si="177"/>
        <v>0</v>
      </c>
      <c r="GD61" s="14">
        <f t="shared" si="177"/>
        <v>0</v>
      </c>
      <c r="GE61" s="14">
        <f t="shared" si="177"/>
        <v>0</v>
      </c>
      <c r="GF61" s="14">
        <f t="shared" si="177"/>
        <v>0</v>
      </c>
      <c r="GG61" s="14">
        <f t="shared" si="177"/>
        <v>0</v>
      </c>
      <c r="GH61" s="14">
        <f t="shared" si="177"/>
        <v>0</v>
      </c>
      <c r="GI61" s="14">
        <f t="shared" si="177"/>
        <v>0</v>
      </c>
      <c r="GJ61" s="14">
        <f t="shared" si="177"/>
        <v>0</v>
      </c>
      <c r="GK61" s="14">
        <f t="shared" si="177"/>
        <v>0</v>
      </c>
      <c r="GL61" s="14">
        <f t="shared" si="177"/>
        <v>0</v>
      </c>
      <c r="GM61" s="14">
        <f t="shared" si="177"/>
        <v>0</v>
      </c>
      <c r="GN61" s="14">
        <f t="shared" ref="GN61:IY61" si="178">(GN60/12)*9</f>
        <v>0</v>
      </c>
      <c r="GO61" s="14">
        <f t="shared" si="178"/>
        <v>0</v>
      </c>
      <c r="GP61" s="14">
        <f t="shared" si="178"/>
        <v>0</v>
      </c>
      <c r="GQ61" s="14">
        <f t="shared" si="178"/>
        <v>1.5</v>
      </c>
      <c r="GR61" s="14">
        <f t="shared" si="178"/>
        <v>0</v>
      </c>
      <c r="GS61" s="14">
        <f t="shared" si="178"/>
        <v>0</v>
      </c>
      <c r="GT61" s="14">
        <f t="shared" si="178"/>
        <v>0</v>
      </c>
      <c r="GU61" s="14">
        <f t="shared" si="178"/>
        <v>0</v>
      </c>
      <c r="GV61" s="14">
        <f t="shared" si="178"/>
        <v>22.5</v>
      </c>
      <c r="GW61" s="14">
        <f t="shared" si="178"/>
        <v>0</v>
      </c>
      <c r="GX61" s="14">
        <f t="shared" si="178"/>
        <v>0</v>
      </c>
      <c r="GY61" s="14">
        <f t="shared" si="178"/>
        <v>0</v>
      </c>
      <c r="GZ61" s="14">
        <f t="shared" si="178"/>
        <v>0</v>
      </c>
      <c r="HA61" s="14">
        <f t="shared" si="178"/>
        <v>0</v>
      </c>
      <c r="HB61" s="14">
        <f t="shared" si="178"/>
        <v>0</v>
      </c>
      <c r="HC61" s="14">
        <f t="shared" si="178"/>
        <v>3.75</v>
      </c>
      <c r="HD61" s="14">
        <f t="shared" si="178"/>
        <v>0</v>
      </c>
      <c r="HE61" s="14">
        <f t="shared" si="178"/>
        <v>0</v>
      </c>
      <c r="HF61" s="14">
        <f t="shared" si="178"/>
        <v>0</v>
      </c>
      <c r="HG61" s="14">
        <f t="shared" si="178"/>
        <v>0</v>
      </c>
      <c r="HH61" s="14">
        <f t="shared" si="178"/>
        <v>0</v>
      </c>
      <c r="HI61" s="14">
        <f t="shared" si="178"/>
        <v>0</v>
      </c>
      <c r="HJ61" s="14">
        <f t="shared" si="178"/>
        <v>0</v>
      </c>
      <c r="HK61" s="14">
        <f t="shared" si="178"/>
        <v>0</v>
      </c>
      <c r="HL61" s="14">
        <f t="shared" si="178"/>
        <v>0</v>
      </c>
      <c r="HM61" s="14">
        <f t="shared" si="178"/>
        <v>0</v>
      </c>
      <c r="HN61" s="14">
        <f t="shared" si="178"/>
        <v>0</v>
      </c>
      <c r="HO61" s="14">
        <f t="shared" si="178"/>
        <v>0</v>
      </c>
      <c r="HP61" s="14">
        <f t="shared" si="178"/>
        <v>0</v>
      </c>
      <c r="HQ61" s="14">
        <f t="shared" si="178"/>
        <v>0</v>
      </c>
      <c r="HR61" s="14">
        <f t="shared" si="178"/>
        <v>0</v>
      </c>
      <c r="HS61" s="14">
        <f t="shared" si="178"/>
        <v>0</v>
      </c>
      <c r="HT61" s="14">
        <f t="shared" si="178"/>
        <v>0</v>
      </c>
      <c r="HU61" s="14">
        <f t="shared" si="178"/>
        <v>0</v>
      </c>
      <c r="HV61" s="14">
        <f t="shared" si="178"/>
        <v>0</v>
      </c>
      <c r="HW61" s="14">
        <f t="shared" si="178"/>
        <v>0</v>
      </c>
      <c r="HX61" s="14">
        <f t="shared" si="178"/>
        <v>0</v>
      </c>
      <c r="HY61" s="14">
        <f t="shared" si="178"/>
        <v>0</v>
      </c>
      <c r="HZ61" s="14">
        <f t="shared" si="178"/>
        <v>0</v>
      </c>
      <c r="IA61" s="14">
        <f t="shared" si="178"/>
        <v>0</v>
      </c>
      <c r="IB61" s="14">
        <f t="shared" si="178"/>
        <v>0</v>
      </c>
      <c r="IC61" s="14">
        <f t="shared" si="178"/>
        <v>0</v>
      </c>
      <c r="ID61" s="14">
        <f t="shared" si="178"/>
        <v>0</v>
      </c>
      <c r="IE61" s="14">
        <f t="shared" si="178"/>
        <v>0</v>
      </c>
      <c r="IF61" s="14">
        <f t="shared" si="178"/>
        <v>0</v>
      </c>
      <c r="IG61" s="14">
        <f t="shared" si="178"/>
        <v>0</v>
      </c>
      <c r="IH61" s="14">
        <f t="shared" si="178"/>
        <v>0</v>
      </c>
      <c r="II61" s="14">
        <f t="shared" si="178"/>
        <v>0</v>
      </c>
      <c r="IJ61" s="14">
        <f t="shared" si="178"/>
        <v>0</v>
      </c>
      <c r="IK61" s="14">
        <f t="shared" si="178"/>
        <v>0</v>
      </c>
      <c r="IL61" s="14">
        <f t="shared" si="178"/>
        <v>0</v>
      </c>
      <c r="IM61" s="14">
        <f t="shared" si="178"/>
        <v>0</v>
      </c>
      <c r="IN61" s="14">
        <f t="shared" si="178"/>
        <v>0</v>
      </c>
      <c r="IO61" s="14">
        <f t="shared" si="178"/>
        <v>0</v>
      </c>
      <c r="IP61" s="14">
        <f t="shared" si="178"/>
        <v>0</v>
      </c>
      <c r="IQ61" s="14">
        <f t="shared" si="178"/>
        <v>0</v>
      </c>
      <c r="IR61" s="14">
        <f t="shared" si="178"/>
        <v>0</v>
      </c>
      <c r="IS61" s="14">
        <f t="shared" si="178"/>
        <v>0</v>
      </c>
      <c r="IT61" s="14">
        <f t="shared" si="178"/>
        <v>0</v>
      </c>
      <c r="IU61" s="14">
        <f t="shared" si="178"/>
        <v>0</v>
      </c>
      <c r="IV61" s="14">
        <f t="shared" si="178"/>
        <v>0</v>
      </c>
      <c r="IW61" s="14">
        <f t="shared" si="178"/>
        <v>0</v>
      </c>
      <c r="IX61" s="14">
        <f t="shared" si="178"/>
        <v>0</v>
      </c>
      <c r="IY61" s="14">
        <f t="shared" si="178"/>
        <v>0</v>
      </c>
      <c r="IZ61" s="14">
        <f t="shared" ref="IZ61:LK61" si="179">(IZ60/12)*9</f>
        <v>0</v>
      </c>
      <c r="JA61" s="14">
        <f t="shared" si="179"/>
        <v>0</v>
      </c>
      <c r="JB61" s="14">
        <f t="shared" si="179"/>
        <v>0</v>
      </c>
      <c r="JC61" s="14">
        <f t="shared" si="179"/>
        <v>0</v>
      </c>
      <c r="JD61" s="14">
        <f t="shared" si="179"/>
        <v>0</v>
      </c>
      <c r="JE61" s="14">
        <f t="shared" si="179"/>
        <v>0</v>
      </c>
      <c r="JF61" s="14">
        <f t="shared" si="179"/>
        <v>0</v>
      </c>
      <c r="JG61" s="14">
        <f t="shared" si="179"/>
        <v>0</v>
      </c>
      <c r="JH61" s="14">
        <f t="shared" si="179"/>
        <v>0</v>
      </c>
      <c r="JI61" s="14">
        <f t="shared" si="179"/>
        <v>0</v>
      </c>
      <c r="JJ61" s="14">
        <f t="shared" si="179"/>
        <v>0</v>
      </c>
      <c r="JK61" s="14">
        <f t="shared" si="179"/>
        <v>0</v>
      </c>
      <c r="JL61" s="14">
        <f t="shared" si="179"/>
        <v>0</v>
      </c>
      <c r="JM61" s="14">
        <f t="shared" si="179"/>
        <v>0</v>
      </c>
      <c r="JN61" s="14">
        <f t="shared" si="179"/>
        <v>0</v>
      </c>
      <c r="JO61" s="14">
        <f t="shared" si="179"/>
        <v>0</v>
      </c>
      <c r="JP61" s="14">
        <f t="shared" si="179"/>
        <v>0</v>
      </c>
      <c r="JQ61" s="14">
        <f t="shared" si="179"/>
        <v>0</v>
      </c>
      <c r="JR61" s="14">
        <f t="shared" si="179"/>
        <v>0</v>
      </c>
      <c r="JS61" s="14">
        <f t="shared" si="179"/>
        <v>0</v>
      </c>
      <c r="JT61" s="14">
        <f t="shared" si="179"/>
        <v>0</v>
      </c>
      <c r="JU61" s="14">
        <f t="shared" si="179"/>
        <v>150</v>
      </c>
      <c r="JV61" s="14">
        <f t="shared" si="179"/>
        <v>750</v>
      </c>
      <c r="JW61" s="14">
        <f t="shared" si="179"/>
        <v>11115</v>
      </c>
      <c r="JX61" s="14">
        <f t="shared" si="179"/>
        <v>300</v>
      </c>
      <c r="JY61" s="14">
        <f t="shared" si="179"/>
        <v>0</v>
      </c>
      <c r="JZ61" s="14">
        <f t="shared" si="179"/>
        <v>0</v>
      </c>
      <c r="KA61" s="14">
        <f t="shared" si="179"/>
        <v>0</v>
      </c>
      <c r="KB61" s="14">
        <f t="shared" si="179"/>
        <v>0</v>
      </c>
      <c r="KC61" s="14">
        <f t="shared" si="179"/>
        <v>0</v>
      </c>
      <c r="KD61" s="14">
        <f t="shared" si="179"/>
        <v>750</v>
      </c>
      <c r="KE61" s="14">
        <f t="shared" si="179"/>
        <v>0</v>
      </c>
      <c r="KF61" s="14">
        <f t="shared" si="179"/>
        <v>0</v>
      </c>
      <c r="KG61" s="14">
        <f t="shared" si="179"/>
        <v>1725</v>
      </c>
      <c r="KH61" s="14">
        <f t="shared" si="179"/>
        <v>0</v>
      </c>
      <c r="KI61" s="14">
        <f t="shared" si="179"/>
        <v>750</v>
      </c>
      <c r="KJ61" s="14">
        <f t="shared" si="179"/>
        <v>37.5</v>
      </c>
      <c r="KK61" s="14">
        <f t="shared" si="179"/>
        <v>37.5</v>
      </c>
      <c r="KL61" s="14">
        <f t="shared" si="179"/>
        <v>0</v>
      </c>
      <c r="KM61" s="14">
        <f t="shared" si="179"/>
        <v>37.5</v>
      </c>
      <c r="KN61" s="14">
        <f t="shared" si="179"/>
        <v>0</v>
      </c>
      <c r="KO61" s="14">
        <f t="shared" si="179"/>
        <v>75</v>
      </c>
      <c r="KP61" s="14">
        <f t="shared" si="179"/>
        <v>37.5</v>
      </c>
      <c r="KQ61" s="14">
        <f t="shared" si="179"/>
        <v>7500</v>
      </c>
      <c r="KR61" s="14">
        <f t="shared" si="179"/>
        <v>112.5</v>
      </c>
      <c r="KS61" s="14">
        <f t="shared" si="179"/>
        <v>0</v>
      </c>
      <c r="KT61" s="14">
        <f t="shared" si="179"/>
        <v>0</v>
      </c>
      <c r="KU61" s="14">
        <f t="shared" si="179"/>
        <v>0</v>
      </c>
      <c r="KV61" s="14">
        <f t="shared" si="179"/>
        <v>0</v>
      </c>
      <c r="KW61" s="14">
        <f t="shared" si="179"/>
        <v>37.5</v>
      </c>
      <c r="KX61" s="14">
        <f t="shared" si="179"/>
        <v>0</v>
      </c>
      <c r="KY61" s="14">
        <f t="shared" si="179"/>
        <v>0</v>
      </c>
      <c r="KZ61" s="14">
        <f t="shared" si="179"/>
        <v>75</v>
      </c>
      <c r="LA61" s="14">
        <f t="shared" si="179"/>
        <v>22.5</v>
      </c>
      <c r="LB61" s="14">
        <f t="shared" si="179"/>
        <v>75</v>
      </c>
      <c r="LC61" s="14">
        <f t="shared" si="179"/>
        <v>210</v>
      </c>
      <c r="LD61" s="14">
        <f t="shared" si="179"/>
        <v>0</v>
      </c>
      <c r="LE61" s="14">
        <f t="shared" si="179"/>
        <v>37.5</v>
      </c>
      <c r="LF61" s="14">
        <f t="shared" si="179"/>
        <v>37.5</v>
      </c>
      <c r="LG61" s="14">
        <f t="shared" si="179"/>
        <v>0</v>
      </c>
      <c r="LH61" s="14">
        <f t="shared" si="179"/>
        <v>112.5</v>
      </c>
      <c r="LI61" s="14">
        <f t="shared" si="179"/>
        <v>0</v>
      </c>
      <c r="LJ61" s="14">
        <f t="shared" si="179"/>
        <v>0</v>
      </c>
      <c r="LK61" s="14">
        <f t="shared" si="179"/>
        <v>37.5</v>
      </c>
      <c r="LL61" s="14">
        <f t="shared" ref="LL61:MG61" si="180">(LL60/12)*9</f>
        <v>0</v>
      </c>
      <c r="LM61" s="14">
        <f t="shared" si="180"/>
        <v>0</v>
      </c>
      <c r="LN61" s="14">
        <f t="shared" si="180"/>
        <v>90</v>
      </c>
      <c r="LO61" s="14">
        <f t="shared" si="180"/>
        <v>0</v>
      </c>
      <c r="LP61" s="14">
        <f t="shared" si="180"/>
        <v>0</v>
      </c>
      <c r="LQ61" s="14">
        <f t="shared" si="180"/>
        <v>1125</v>
      </c>
      <c r="LR61" s="14">
        <f t="shared" si="180"/>
        <v>37.5</v>
      </c>
      <c r="LS61" s="14">
        <f t="shared" si="180"/>
        <v>0</v>
      </c>
      <c r="LT61" s="14">
        <f t="shared" si="180"/>
        <v>75</v>
      </c>
      <c r="LU61" s="14">
        <f t="shared" si="180"/>
        <v>0</v>
      </c>
      <c r="LV61" s="14">
        <f t="shared" si="180"/>
        <v>75</v>
      </c>
      <c r="LW61" s="14">
        <f t="shared" si="180"/>
        <v>0</v>
      </c>
      <c r="LX61" s="14">
        <f t="shared" si="180"/>
        <v>67.5</v>
      </c>
      <c r="LY61" s="14">
        <f t="shared" si="180"/>
        <v>450</v>
      </c>
      <c r="LZ61" s="14">
        <f t="shared" si="180"/>
        <v>0</v>
      </c>
      <c r="MA61" s="14">
        <f t="shared" si="180"/>
        <v>0</v>
      </c>
      <c r="MB61" s="14">
        <f t="shared" si="180"/>
        <v>75</v>
      </c>
      <c r="MC61" s="14">
        <f t="shared" si="180"/>
        <v>75</v>
      </c>
      <c r="MD61" s="14">
        <f t="shared" si="180"/>
        <v>0</v>
      </c>
      <c r="ME61" s="14">
        <f t="shared" si="180"/>
        <v>0</v>
      </c>
      <c r="MF61" s="14">
        <f t="shared" si="180"/>
        <v>0</v>
      </c>
      <c r="MG61" s="14">
        <f t="shared" si="180"/>
        <v>37.5</v>
      </c>
      <c r="MH61" s="14">
        <f t="shared" si="6"/>
        <v>26899.5</v>
      </c>
      <c r="MJ61" s="21">
        <f>MO61-MH61</f>
        <v>0.5</v>
      </c>
      <c r="ML61" s="22">
        <v>30</v>
      </c>
      <c r="MM61" s="22" t="s">
        <v>410</v>
      </c>
      <c r="MN61" s="22" t="s">
        <v>373</v>
      </c>
      <c r="MO61" s="22">
        <v>26900</v>
      </c>
      <c r="MP61" s="22">
        <v>4</v>
      </c>
      <c r="MQ61" s="22">
        <v>4.32</v>
      </c>
      <c r="MR61" s="22">
        <v>107600</v>
      </c>
      <c r="MS61" s="22">
        <v>116208</v>
      </c>
      <c r="MT61" s="22" t="s">
        <v>417</v>
      </c>
      <c r="MU61" s="22" t="s">
        <v>411</v>
      </c>
      <c r="MV61" s="22"/>
    </row>
    <row r="62" spans="1:361" ht="24.95" customHeight="1" x14ac:dyDescent="0.25">
      <c r="A62" s="25">
        <v>30.7</v>
      </c>
      <c r="B62" s="1" t="s">
        <v>374</v>
      </c>
      <c r="C62" s="10">
        <v>310</v>
      </c>
      <c r="D62" s="10"/>
      <c r="E62" s="10"/>
      <c r="F62" s="10"/>
      <c r="G62" s="10"/>
      <c r="H62" s="10"/>
      <c r="I62" s="10">
        <v>24000</v>
      </c>
      <c r="J62" s="10">
        <v>300</v>
      </c>
      <c r="K62" s="10"/>
      <c r="L62" s="10"/>
      <c r="M62" s="10"/>
      <c r="N62" s="10">
        <v>10</v>
      </c>
      <c r="O62" s="10">
        <v>100</v>
      </c>
      <c r="P62" s="10"/>
      <c r="Q62" s="10">
        <v>50</v>
      </c>
      <c r="R62" s="10"/>
      <c r="S62" s="10">
        <v>2000</v>
      </c>
      <c r="T62" s="10"/>
      <c r="U62" s="10"/>
      <c r="V62" s="10">
        <v>2500</v>
      </c>
      <c r="W62" s="10"/>
      <c r="X62" s="10"/>
      <c r="Y62" s="10"/>
      <c r="Z62" s="10">
        <v>70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>
        <v>1000</v>
      </c>
      <c r="AX62" s="10"/>
      <c r="AY62" s="10"/>
      <c r="AZ62" s="10"/>
      <c r="BA62" s="10"/>
      <c r="BB62" s="10">
        <v>300</v>
      </c>
      <c r="BC62" s="10"/>
      <c r="BD62" s="10">
        <v>100</v>
      </c>
      <c r="BE62" s="10"/>
      <c r="BF62" s="10"/>
      <c r="BG62" s="10"/>
      <c r="BH62" s="10">
        <v>300</v>
      </c>
      <c r="BI62" s="10"/>
      <c r="BJ62" s="10"/>
      <c r="BK62" s="10">
        <v>200</v>
      </c>
      <c r="BL62" s="10"/>
      <c r="BM62" s="10"/>
      <c r="BN62" s="10"/>
      <c r="BO62" s="10"/>
      <c r="BP62" s="10"/>
      <c r="BQ62" s="10"/>
      <c r="BR62" s="10"/>
      <c r="BS62" s="10"/>
      <c r="BT62" s="10">
        <v>200</v>
      </c>
      <c r="BU62" s="10"/>
      <c r="BV62" s="10"/>
      <c r="BW62" s="10"/>
      <c r="BX62" s="10"/>
      <c r="BY62" s="10">
        <v>100</v>
      </c>
      <c r="BZ62" s="10"/>
      <c r="CA62" s="10">
        <v>1000</v>
      </c>
      <c r="CB62" s="10"/>
      <c r="CC62" s="10">
        <v>300</v>
      </c>
      <c r="CD62" s="10"/>
      <c r="CE62" s="10"/>
      <c r="CF62" s="10">
        <v>1000</v>
      </c>
      <c r="CG62" s="10"/>
      <c r="CH62" s="10"/>
      <c r="CI62" s="10"/>
      <c r="CJ62" s="10">
        <v>100</v>
      </c>
      <c r="CK62" s="10"/>
      <c r="CL62" s="10">
        <v>100</v>
      </c>
      <c r="CM62" s="10">
        <v>50</v>
      </c>
      <c r="CN62" s="10"/>
      <c r="CO62" s="10"/>
      <c r="CP62" s="10">
        <v>50</v>
      </c>
      <c r="CQ62" s="10"/>
      <c r="CR62" s="10"/>
      <c r="CS62" s="10"/>
      <c r="CT62" s="10"/>
      <c r="CU62" s="10"/>
      <c r="CV62" s="10">
        <v>200</v>
      </c>
      <c r="CW62" s="10"/>
      <c r="CX62" s="10"/>
      <c r="CY62" s="10">
        <v>100</v>
      </c>
      <c r="CZ62" s="10"/>
      <c r="DA62" s="10"/>
      <c r="DB62" s="10"/>
      <c r="DC62" s="10"/>
      <c r="DD62" s="10"/>
      <c r="DE62" s="10"/>
      <c r="DF62" s="10"/>
      <c r="DG62" s="10">
        <v>300</v>
      </c>
      <c r="DH62" s="10"/>
      <c r="DI62" s="10"/>
      <c r="DJ62" s="10">
        <v>500</v>
      </c>
      <c r="DK62" s="10"/>
      <c r="DL62" s="10"/>
      <c r="DM62" s="10"/>
      <c r="DN62" s="10"/>
      <c r="DO62" s="10"/>
      <c r="DP62" s="10"/>
      <c r="DQ62" s="10"/>
      <c r="DR62" s="10"/>
      <c r="DS62" s="10">
        <v>2000</v>
      </c>
      <c r="DT62" s="10"/>
      <c r="DU62" s="10"/>
      <c r="DV62" s="10"/>
      <c r="DW62" s="10"/>
      <c r="DX62" s="10"/>
      <c r="DY62" s="10"/>
      <c r="DZ62" s="10"/>
      <c r="EA62" s="10">
        <v>10</v>
      </c>
      <c r="EB62" s="10">
        <v>700</v>
      </c>
      <c r="EC62" s="10">
        <v>300</v>
      </c>
      <c r="ED62" s="10"/>
      <c r="EE62" s="10"/>
      <c r="EF62" s="10"/>
      <c r="EG62" s="10"/>
      <c r="EH62" s="10"/>
      <c r="EI62" s="10"/>
      <c r="EJ62" s="10"/>
      <c r="EK62" s="10">
        <v>5000</v>
      </c>
      <c r="EL62" s="10"/>
      <c r="EM62" s="10">
        <v>500</v>
      </c>
      <c r="EN62" s="10">
        <v>400</v>
      </c>
      <c r="EO62" s="10"/>
      <c r="EP62" s="10"/>
      <c r="EQ62" s="10"/>
      <c r="ER62" s="10"/>
      <c r="ES62" s="10">
        <v>70</v>
      </c>
      <c r="ET62" s="10"/>
      <c r="EU62" s="10">
        <v>50</v>
      </c>
      <c r="EV62" s="10"/>
      <c r="EW62" s="10">
        <v>6</v>
      </c>
      <c r="EX62" s="10">
        <v>200</v>
      </c>
      <c r="EY62" s="10"/>
      <c r="EZ62" s="10"/>
      <c r="FA62" s="10">
        <v>200</v>
      </c>
      <c r="FB62" s="10"/>
      <c r="FC62" s="10">
        <v>100</v>
      </c>
      <c r="FD62" s="10"/>
      <c r="FE62" s="10"/>
      <c r="FF62" s="10">
        <v>100</v>
      </c>
      <c r="FG62" s="10"/>
      <c r="FH62" s="10"/>
      <c r="FI62" s="10"/>
      <c r="FJ62" s="10"/>
      <c r="FK62" s="10">
        <v>30</v>
      </c>
      <c r="FL62" s="10"/>
      <c r="FM62" s="10"/>
      <c r="FN62" s="10"/>
      <c r="FO62" s="10">
        <v>1700</v>
      </c>
      <c r="FP62" s="10"/>
      <c r="FQ62" s="10">
        <v>1000</v>
      </c>
      <c r="FR62" s="10"/>
      <c r="FS62" s="10"/>
      <c r="FT62" s="10">
        <v>1500</v>
      </c>
      <c r="FU62" s="10">
        <v>400</v>
      </c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>
        <v>600</v>
      </c>
      <c r="GH62" s="10"/>
      <c r="GI62" s="10"/>
      <c r="GJ62" s="10"/>
      <c r="GK62" s="10">
        <v>0</v>
      </c>
      <c r="GL62" s="10"/>
      <c r="GM62" s="10"/>
      <c r="GN62" s="10"/>
      <c r="GO62" s="10"/>
      <c r="GP62" s="10"/>
      <c r="GQ62" s="10"/>
      <c r="GR62" s="10"/>
      <c r="GS62" s="10"/>
      <c r="GT62" s="10">
        <v>400</v>
      </c>
      <c r="GU62" s="10">
        <v>200</v>
      </c>
      <c r="GV62" s="10"/>
      <c r="GW62" s="10"/>
      <c r="GX62" s="10"/>
      <c r="GY62" s="10"/>
      <c r="GZ62" s="10"/>
      <c r="HA62" s="10"/>
      <c r="HB62" s="10">
        <v>20</v>
      </c>
      <c r="HC62" s="10">
        <v>200</v>
      </c>
      <c r="HD62" s="10"/>
      <c r="HE62" s="10"/>
      <c r="HF62" s="10"/>
      <c r="HG62" s="10">
        <v>0</v>
      </c>
      <c r="HH62" s="10"/>
      <c r="HI62" s="10"/>
      <c r="HJ62" s="10">
        <v>600</v>
      </c>
      <c r="HK62" s="10">
        <v>900</v>
      </c>
      <c r="HL62" s="10"/>
      <c r="HM62" s="10">
        <v>100</v>
      </c>
      <c r="HN62" s="10"/>
      <c r="HO62" s="10"/>
      <c r="HP62" s="10"/>
      <c r="HQ62" s="10"/>
      <c r="HR62" s="10">
        <v>300</v>
      </c>
      <c r="HS62" s="10"/>
      <c r="HT62" s="10">
        <v>1000</v>
      </c>
      <c r="HU62" s="10"/>
      <c r="HV62" s="10"/>
      <c r="HW62" s="10">
        <v>100</v>
      </c>
      <c r="HX62" s="10"/>
      <c r="HY62" s="10"/>
      <c r="HZ62" s="10"/>
      <c r="IA62" s="10"/>
      <c r="IB62" s="10">
        <v>2</v>
      </c>
      <c r="IC62" s="10"/>
      <c r="ID62" s="10"/>
      <c r="IE62" s="10"/>
      <c r="IF62" s="10"/>
      <c r="IG62" s="10">
        <v>0</v>
      </c>
      <c r="IH62" s="10"/>
      <c r="II62" s="10"/>
      <c r="IJ62" s="10"/>
      <c r="IK62" s="10"/>
      <c r="IL62" s="10"/>
      <c r="IM62" s="10"/>
      <c r="IN62" s="10">
        <v>400</v>
      </c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>
        <v>6200</v>
      </c>
      <c r="JX62" s="10">
        <v>3000</v>
      </c>
      <c r="JY62" s="10"/>
      <c r="JZ62" s="10"/>
      <c r="KA62" s="10">
        <v>0</v>
      </c>
      <c r="KB62" s="10"/>
      <c r="KC62" s="10"/>
      <c r="KD62" s="10">
        <v>1500</v>
      </c>
      <c r="KE62" s="10"/>
      <c r="KF62" s="10"/>
      <c r="KG62" s="10">
        <v>850</v>
      </c>
      <c r="KH62" s="10"/>
      <c r="KI62" s="10"/>
      <c r="KJ62" s="10"/>
      <c r="KK62" s="10">
        <v>200</v>
      </c>
      <c r="KL62" s="10"/>
      <c r="KM62" s="10"/>
      <c r="KN62" s="10"/>
      <c r="KO62" s="10">
        <v>9000</v>
      </c>
      <c r="KP62" s="10">
        <v>100</v>
      </c>
      <c r="KQ62" s="10">
        <v>500</v>
      </c>
      <c r="KR62" s="10"/>
      <c r="KS62" s="10"/>
      <c r="KT62" s="10"/>
      <c r="KU62" s="10">
        <v>800</v>
      </c>
      <c r="KV62" s="10"/>
      <c r="KW62" s="10"/>
      <c r="KX62" s="10">
        <v>50</v>
      </c>
      <c r="KY62" s="10"/>
      <c r="KZ62" s="10">
        <v>50</v>
      </c>
      <c r="LA62" s="10"/>
      <c r="LB62" s="10">
        <v>2000</v>
      </c>
      <c r="LC62" s="10">
        <v>200</v>
      </c>
      <c r="LD62" s="10"/>
      <c r="LE62" s="10">
        <v>0</v>
      </c>
      <c r="LF62" s="10">
        <v>4100</v>
      </c>
      <c r="LG62" s="10">
        <v>100</v>
      </c>
      <c r="LH62" s="10"/>
      <c r="LI62" s="10">
        <v>50</v>
      </c>
      <c r="LJ62" s="10"/>
      <c r="LK62" s="10"/>
      <c r="LL62" s="10"/>
      <c r="LM62" s="10">
        <v>300</v>
      </c>
      <c r="LN62" s="10">
        <v>500</v>
      </c>
      <c r="LO62" s="10"/>
      <c r="LP62" s="10"/>
      <c r="LQ62" s="10"/>
      <c r="LR62" s="10">
        <v>600</v>
      </c>
      <c r="LS62" s="10">
        <v>100</v>
      </c>
      <c r="LT62" s="10">
        <v>100</v>
      </c>
      <c r="LU62" s="10"/>
      <c r="LV62" s="10">
        <v>0</v>
      </c>
      <c r="LW62" s="10"/>
      <c r="LX62" s="10"/>
      <c r="LY62" s="10"/>
      <c r="LZ62" s="10"/>
      <c r="MA62" s="10">
        <v>50</v>
      </c>
      <c r="MB62" s="10">
        <v>1000</v>
      </c>
      <c r="MC62" s="10">
        <v>500</v>
      </c>
      <c r="MD62" s="10"/>
      <c r="ME62" s="10">
        <v>500</v>
      </c>
      <c r="MF62" s="10"/>
      <c r="MG62" s="10"/>
      <c r="MH62" s="10">
        <f t="shared" si="6"/>
        <v>86678</v>
      </c>
      <c r="MW62" s="7"/>
    </row>
    <row r="63" spans="1:361" s="7" customFormat="1" ht="24.95" customHeight="1" x14ac:dyDescent="0.25">
      <c r="A63" s="25">
        <v>31.2</v>
      </c>
      <c r="B63" s="6" t="s">
        <v>374</v>
      </c>
      <c r="C63" s="11">
        <f>(C62/12)*9</f>
        <v>232.5</v>
      </c>
      <c r="D63" s="11">
        <f t="shared" ref="D63:BO63" si="181">(D62/12)*9</f>
        <v>0</v>
      </c>
      <c r="E63" s="11">
        <f t="shared" si="181"/>
        <v>0</v>
      </c>
      <c r="F63" s="11">
        <f t="shared" si="181"/>
        <v>0</v>
      </c>
      <c r="G63" s="11">
        <f t="shared" si="181"/>
        <v>0</v>
      </c>
      <c r="H63" s="11">
        <f t="shared" si="181"/>
        <v>0</v>
      </c>
      <c r="I63" s="11">
        <f t="shared" si="181"/>
        <v>18000</v>
      </c>
      <c r="J63" s="11">
        <f t="shared" si="181"/>
        <v>225</v>
      </c>
      <c r="K63" s="11">
        <f t="shared" si="181"/>
        <v>0</v>
      </c>
      <c r="L63" s="11">
        <f t="shared" si="181"/>
        <v>0</v>
      </c>
      <c r="M63" s="11">
        <f t="shared" si="181"/>
        <v>0</v>
      </c>
      <c r="N63" s="11">
        <f t="shared" si="181"/>
        <v>7.5</v>
      </c>
      <c r="O63" s="11">
        <f t="shared" si="181"/>
        <v>75</v>
      </c>
      <c r="P63" s="11">
        <f t="shared" si="181"/>
        <v>0</v>
      </c>
      <c r="Q63" s="11">
        <f t="shared" si="181"/>
        <v>37.5</v>
      </c>
      <c r="R63" s="11">
        <f t="shared" si="181"/>
        <v>0</v>
      </c>
      <c r="S63" s="11">
        <f t="shared" si="181"/>
        <v>1500</v>
      </c>
      <c r="T63" s="11">
        <f t="shared" si="181"/>
        <v>0</v>
      </c>
      <c r="U63" s="11">
        <f t="shared" si="181"/>
        <v>0</v>
      </c>
      <c r="V63" s="11">
        <f t="shared" si="181"/>
        <v>1875</v>
      </c>
      <c r="W63" s="11">
        <f t="shared" si="181"/>
        <v>0</v>
      </c>
      <c r="X63" s="11">
        <f t="shared" si="181"/>
        <v>0</v>
      </c>
      <c r="Y63" s="11">
        <f t="shared" si="181"/>
        <v>0</v>
      </c>
      <c r="Z63" s="11">
        <f t="shared" si="181"/>
        <v>52.5</v>
      </c>
      <c r="AA63" s="11">
        <f t="shared" si="181"/>
        <v>0</v>
      </c>
      <c r="AB63" s="11">
        <f t="shared" si="181"/>
        <v>0</v>
      </c>
      <c r="AC63" s="11">
        <f t="shared" si="181"/>
        <v>0</v>
      </c>
      <c r="AD63" s="11">
        <f t="shared" si="181"/>
        <v>0</v>
      </c>
      <c r="AE63" s="11">
        <f t="shared" si="181"/>
        <v>0</v>
      </c>
      <c r="AF63" s="11">
        <f t="shared" si="181"/>
        <v>0</v>
      </c>
      <c r="AG63" s="11">
        <f t="shared" si="181"/>
        <v>0</v>
      </c>
      <c r="AH63" s="11">
        <f t="shared" si="181"/>
        <v>0</v>
      </c>
      <c r="AI63" s="11">
        <f t="shared" si="181"/>
        <v>0</v>
      </c>
      <c r="AJ63" s="11">
        <f t="shared" si="181"/>
        <v>0</v>
      </c>
      <c r="AK63" s="11">
        <f t="shared" si="181"/>
        <v>0</v>
      </c>
      <c r="AL63" s="11">
        <f t="shared" si="181"/>
        <v>0</v>
      </c>
      <c r="AM63" s="11">
        <f t="shared" si="181"/>
        <v>0</v>
      </c>
      <c r="AN63" s="11">
        <f t="shared" si="181"/>
        <v>0</v>
      </c>
      <c r="AO63" s="11">
        <f t="shared" si="181"/>
        <v>0</v>
      </c>
      <c r="AP63" s="11">
        <f t="shared" si="181"/>
        <v>0</v>
      </c>
      <c r="AQ63" s="11">
        <f t="shared" si="181"/>
        <v>0</v>
      </c>
      <c r="AR63" s="11">
        <f t="shared" si="181"/>
        <v>0</v>
      </c>
      <c r="AS63" s="11">
        <f t="shared" si="181"/>
        <v>0</v>
      </c>
      <c r="AT63" s="11">
        <f t="shared" si="181"/>
        <v>0</v>
      </c>
      <c r="AU63" s="11">
        <f t="shared" si="181"/>
        <v>0</v>
      </c>
      <c r="AV63" s="11">
        <f t="shared" si="181"/>
        <v>0</v>
      </c>
      <c r="AW63" s="11">
        <f t="shared" si="181"/>
        <v>750</v>
      </c>
      <c r="AX63" s="11">
        <f t="shared" si="181"/>
        <v>0</v>
      </c>
      <c r="AY63" s="11">
        <f t="shared" si="181"/>
        <v>0</v>
      </c>
      <c r="AZ63" s="11">
        <f t="shared" si="181"/>
        <v>0</v>
      </c>
      <c r="BA63" s="11">
        <f t="shared" si="181"/>
        <v>0</v>
      </c>
      <c r="BB63" s="11">
        <f t="shared" si="181"/>
        <v>225</v>
      </c>
      <c r="BC63" s="11">
        <f t="shared" si="181"/>
        <v>0</v>
      </c>
      <c r="BD63" s="11">
        <f t="shared" si="181"/>
        <v>75</v>
      </c>
      <c r="BE63" s="11">
        <f t="shared" si="181"/>
        <v>0</v>
      </c>
      <c r="BF63" s="11">
        <f t="shared" si="181"/>
        <v>0</v>
      </c>
      <c r="BG63" s="11">
        <f t="shared" si="181"/>
        <v>0</v>
      </c>
      <c r="BH63" s="11">
        <f t="shared" si="181"/>
        <v>225</v>
      </c>
      <c r="BI63" s="11">
        <f t="shared" si="181"/>
        <v>0</v>
      </c>
      <c r="BJ63" s="11">
        <f t="shared" si="181"/>
        <v>0</v>
      </c>
      <c r="BK63" s="11">
        <f t="shared" si="181"/>
        <v>150</v>
      </c>
      <c r="BL63" s="11">
        <f t="shared" si="181"/>
        <v>0</v>
      </c>
      <c r="BM63" s="11">
        <f t="shared" si="181"/>
        <v>0</v>
      </c>
      <c r="BN63" s="11">
        <f t="shared" si="181"/>
        <v>0</v>
      </c>
      <c r="BO63" s="11">
        <f t="shared" si="181"/>
        <v>0</v>
      </c>
      <c r="BP63" s="11">
        <f t="shared" ref="BP63:EA63" si="182">(BP62/12)*9</f>
        <v>0</v>
      </c>
      <c r="BQ63" s="11">
        <f t="shared" si="182"/>
        <v>0</v>
      </c>
      <c r="BR63" s="11">
        <f t="shared" si="182"/>
        <v>0</v>
      </c>
      <c r="BS63" s="11">
        <f t="shared" si="182"/>
        <v>0</v>
      </c>
      <c r="BT63" s="11">
        <f t="shared" si="182"/>
        <v>150</v>
      </c>
      <c r="BU63" s="11">
        <f t="shared" si="182"/>
        <v>0</v>
      </c>
      <c r="BV63" s="11">
        <f t="shared" si="182"/>
        <v>0</v>
      </c>
      <c r="BW63" s="11">
        <f t="shared" si="182"/>
        <v>0</v>
      </c>
      <c r="BX63" s="11">
        <f t="shared" si="182"/>
        <v>0</v>
      </c>
      <c r="BY63" s="11">
        <f t="shared" si="182"/>
        <v>75</v>
      </c>
      <c r="BZ63" s="11">
        <f t="shared" si="182"/>
        <v>0</v>
      </c>
      <c r="CA63" s="11">
        <f t="shared" si="182"/>
        <v>750</v>
      </c>
      <c r="CB63" s="11">
        <f t="shared" si="182"/>
        <v>0</v>
      </c>
      <c r="CC63" s="11">
        <f t="shared" si="182"/>
        <v>225</v>
      </c>
      <c r="CD63" s="11">
        <f t="shared" si="182"/>
        <v>0</v>
      </c>
      <c r="CE63" s="11">
        <f t="shared" si="182"/>
        <v>0</v>
      </c>
      <c r="CF63" s="11">
        <f t="shared" si="182"/>
        <v>750</v>
      </c>
      <c r="CG63" s="11">
        <f t="shared" si="182"/>
        <v>0</v>
      </c>
      <c r="CH63" s="11">
        <f t="shared" si="182"/>
        <v>0</v>
      </c>
      <c r="CI63" s="11">
        <f t="shared" si="182"/>
        <v>0</v>
      </c>
      <c r="CJ63" s="11">
        <f t="shared" si="182"/>
        <v>75</v>
      </c>
      <c r="CK63" s="11">
        <f t="shared" si="182"/>
        <v>0</v>
      </c>
      <c r="CL63" s="11">
        <f t="shared" si="182"/>
        <v>75</v>
      </c>
      <c r="CM63" s="11">
        <f t="shared" si="182"/>
        <v>37.5</v>
      </c>
      <c r="CN63" s="11">
        <f t="shared" si="182"/>
        <v>0</v>
      </c>
      <c r="CO63" s="11">
        <f t="shared" si="182"/>
        <v>0</v>
      </c>
      <c r="CP63" s="11">
        <f t="shared" si="182"/>
        <v>37.5</v>
      </c>
      <c r="CQ63" s="11">
        <f t="shared" si="182"/>
        <v>0</v>
      </c>
      <c r="CR63" s="11">
        <f t="shared" si="182"/>
        <v>0</v>
      </c>
      <c r="CS63" s="11">
        <f t="shared" si="182"/>
        <v>0</v>
      </c>
      <c r="CT63" s="11">
        <f t="shared" si="182"/>
        <v>0</v>
      </c>
      <c r="CU63" s="11">
        <f t="shared" si="182"/>
        <v>0</v>
      </c>
      <c r="CV63" s="11">
        <f t="shared" si="182"/>
        <v>150</v>
      </c>
      <c r="CW63" s="11">
        <f t="shared" si="182"/>
        <v>0</v>
      </c>
      <c r="CX63" s="11">
        <f t="shared" si="182"/>
        <v>0</v>
      </c>
      <c r="CY63" s="11">
        <f t="shared" si="182"/>
        <v>75</v>
      </c>
      <c r="CZ63" s="11">
        <f t="shared" si="182"/>
        <v>0</v>
      </c>
      <c r="DA63" s="11">
        <f t="shared" si="182"/>
        <v>0</v>
      </c>
      <c r="DB63" s="11">
        <f t="shared" si="182"/>
        <v>0</v>
      </c>
      <c r="DC63" s="11">
        <f t="shared" si="182"/>
        <v>0</v>
      </c>
      <c r="DD63" s="11">
        <f t="shared" si="182"/>
        <v>0</v>
      </c>
      <c r="DE63" s="11">
        <f t="shared" si="182"/>
        <v>0</v>
      </c>
      <c r="DF63" s="11">
        <f t="shared" si="182"/>
        <v>0</v>
      </c>
      <c r="DG63" s="11">
        <f t="shared" si="182"/>
        <v>225</v>
      </c>
      <c r="DH63" s="11">
        <f t="shared" si="182"/>
        <v>0</v>
      </c>
      <c r="DI63" s="11">
        <f t="shared" si="182"/>
        <v>0</v>
      </c>
      <c r="DJ63" s="11">
        <f t="shared" si="182"/>
        <v>375</v>
      </c>
      <c r="DK63" s="11">
        <f t="shared" si="182"/>
        <v>0</v>
      </c>
      <c r="DL63" s="11">
        <f t="shared" si="182"/>
        <v>0</v>
      </c>
      <c r="DM63" s="11">
        <f t="shared" si="182"/>
        <v>0</v>
      </c>
      <c r="DN63" s="11">
        <f t="shared" si="182"/>
        <v>0</v>
      </c>
      <c r="DO63" s="11">
        <f t="shared" si="182"/>
        <v>0</v>
      </c>
      <c r="DP63" s="11">
        <f t="shared" si="182"/>
        <v>0</v>
      </c>
      <c r="DQ63" s="11">
        <f t="shared" si="182"/>
        <v>0</v>
      </c>
      <c r="DR63" s="11">
        <f t="shared" si="182"/>
        <v>0</v>
      </c>
      <c r="DS63" s="11">
        <f t="shared" si="182"/>
        <v>1500</v>
      </c>
      <c r="DT63" s="11">
        <f t="shared" si="182"/>
        <v>0</v>
      </c>
      <c r="DU63" s="11">
        <f t="shared" si="182"/>
        <v>0</v>
      </c>
      <c r="DV63" s="11">
        <f t="shared" si="182"/>
        <v>0</v>
      </c>
      <c r="DW63" s="11">
        <f t="shared" si="182"/>
        <v>0</v>
      </c>
      <c r="DX63" s="11">
        <f t="shared" si="182"/>
        <v>0</v>
      </c>
      <c r="DY63" s="11">
        <f t="shared" si="182"/>
        <v>0</v>
      </c>
      <c r="DZ63" s="11">
        <f t="shared" si="182"/>
        <v>0</v>
      </c>
      <c r="EA63" s="11">
        <f t="shared" si="182"/>
        <v>7.5</v>
      </c>
      <c r="EB63" s="11">
        <f t="shared" ref="EB63:GM63" si="183">(EB62/12)*9</f>
        <v>525</v>
      </c>
      <c r="EC63" s="11">
        <f t="shared" si="183"/>
        <v>225</v>
      </c>
      <c r="ED63" s="11">
        <f t="shared" si="183"/>
        <v>0</v>
      </c>
      <c r="EE63" s="11">
        <f t="shared" si="183"/>
        <v>0</v>
      </c>
      <c r="EF63" s="11">
        <f t="shared" si="183"/>
        <v>0</v>
      </c>
      <c r="EG63" s="11">
        <f t="shared" si="183"/>
        <v>0</v>
      </c>
      <c r="EH63" s="11">
        <f t="shared" si="183"/>
        <v>0</v>
      </c>
      <c r="EI63" s="11">
        <f t="shared" si="183"/>
        <v>0</v>
      </c>
      <c r="EJ63" s="11">
        <f t="shared" si="183"/>
        <v>0</v>
      </c>
      <c r="EK63" s="11">
        <f t="shared" si="183"/>
        <v>3750</v>
      </c>
      <c r="EL63" s="11">
        <f t="shared" si="183"/>
        <v>0</v>
      </c>
      <c r="EM63" s="11">
        <f t="shared" si="183"/>
        <v>375</v>
      </c>
      <c r="EN63" s="11">
        <f t="shared" si="183"/>
        <v>300</v>
      </c>
      <c r="EO63" s="11">
        <f t="shared" si="183"/>
        <v>0</v>
      </c>
      <c r="EP63" s="11">
        <f t="shared" si="183"/>
        <v>0</v>
      </c>
      <c r="EQ63" s="11">
        <f t="shared" si="183"/>
        <v>0</v>
      </c>
      <c r="ER63" s="11">
        <f t="shared" si="183"/>
        <v>0</v>
      </c>
      <c r="ES63" s="11">
        <f t="shared" si="183"/>
        <v>52.5</v>
      </c>
      <c r="ET63" s="11">
        <f t="shared" si="183"/>
        <v>0</v>
      </c>
      <c r="EU63" s="11">
        <f t="shared" si="183"/>
        <v>37.5</v>
      </c>
      <c r="EV63" s="11">
        <f t="shared" si="183"/>
        <v>0</v>
      </c>
      <c r="EW63" s="11">
        <f t="shared" si="183"/>
        <v>4.5</v>
      </c>
      <c r="EX63" s="11">
        <f t="shared" si="183"/>
        <v>150</v>
      </c>
      <c r="EY63" s="11">
        <f t="shared" si="183"/>
        <v>0</v>
      </c>
      <c r="EZ63" s="11">
        <f t="shared" si="183"/>
        <v>0</v>
      </c>
      <c r="FA63" s="11">
        <f t="shared" si="183"/>
        <v>150</v>
      </c>
      <c r="FB63" s="11">
        <f t="shared" si="183"/>
        <v>0</v>
      </c>
      <c r="FC63" s="11">
        <f t="shared" si="183"/>
        <v>75</v>
      </c>
      <c r="FD63" s="11">
        <f t="shared" si="183"/>
        <v>0</v>
      </c>
      <c r="FE63" s="11">
        <f t="shared" si="183"/>
        <v>0</v>
      </c>
      <c r="FF63" s="11">
        <f t="shared" si="183"/>
        <v>75</v>
      </c>
      <c r="FG63" s="11">
        <f t="shared" si="183"/>
        <v>0</v>
      </c>
      <c r="FH63" s="11">
        <f t="shared" si="183"/>
        <v>0</v>
      </c>
      <c r="FI63" s="11">
        <f t="shared" si="183"/>
        <v>0</v>
      </c>
      <c r="FJ63" s="11">
        <f t="shared" si="183"/>
        <v>0</v>
      </c>
      <c r="FK63" s="11">
        <f t="shared" si="183"/>
        <v>22.5</v>
      </c>
      <c r="FL63" s="11">
        <f t="shared" si="183"/>
        <v>0</v>
      </c>
      <c r="FM63" s="11">
        <f t="shared" si="183"/>
        <v>0</v>
      </c>
      <c r="FN63" s="11">
        <f t="shared" si="183"/>
        <v>0</v>
      </c>
      <c r="FO63" s="11">
        <f t="shared" si="183"/>
        <v>1275</v>
      </c>
      <c r="FP63" s="11">
        <f t="shared" si="183"/>
        <v>0</v>
      </c>
      <c r="FQ63" s="11">
        <f t="shared" si="183"/>
        <v>750</v>
      </c>
      <c r="FR63" s="11">
        <f t="shared" si="183"/>
        <v>0</v>
      </c>
      <c r="FS63" s="11">
        <f t="shared" si="183"/>
        <v>0</v>
      </c>
      <c r="FT63" s="11">
        <f t="shared" si="183"/>
        <v>1125</v>
      </c>
      <c r="FU63" s="11">
        <f t="shared" si="183"/>
        <v>300</v>
      </c>
      <c r="FV63" s="11">
        <f t="shared" si="183"/>
        <v>0</v>
      </c>
      <c r="FW63" s="11">
        <f t="shared" si="183"/>
        <v>0</v>
      </c>
      <c r="FX63" s="11">
        <f t="shared" si="183"/>
        <v>0</v>
      </c>
      <c r="FY63" s="11">
        <f t="shared" si="183"/>
        <v>0</v>
      </c>
      <c r="FZ63" s="11">
        <f t="shared" si="183"/>
        <v>0</v>
      </c>
      <c r="GA63" s="11">
        <f t="shared" si="183"/>
        <v>0</v>
      </c>
      <c r="GB63" s="11">
        <f t="shared" si="183"/>
        <v>0</v>
      </c>
      <c r="GC63" s="11">
        <f t="shared" si="183"/>
        <v>0</v>
      </c>
      <c r="GD63" s="11">
        <f t="shared" si="183"/>
        <v>0</v>
      </c>
      <c r="GE63" s="11">
        <f t="shared" si="183"/>
        <v>0</v>
      </c>
      <c r="GF63" s="11">
        <f t="shared" si="183"/>
        <v>0</v>
      </c>
      <c r="GG63" s="11">
        <f t="shared" si="183"/>
        <v>450</v>
      </c>
      <c r="GH63" s="11">
        <f t="shared" si="183"/>
        <v>0</v>
      </c>
      <c r="GI63" s="11">
        <f t="shared" si="183"/>
        <v>0</v>
      </c>
      <c r="GJ63" s="11">
        <f t="shared" si="183"/>
        <v>0</v>
      </c>
      <c r="GK63" s="11">
        <f t="shared" si="183"/>
        <v>0</v>
      </c>
      <c r="GL63" s="11">
        <f t="shared" si="183"/>
        <v>0</v>
      </c>
      <c r="GM63" s="11">
        <f t="shared" si="183"/>
        <v>0</v>
      </c>
      <c r="GN63" s="11">
        <f t="shared" ref="GN63:IY63" si="184">(GN62/12)*9</f>
        <v>0</v>
      </c>
      <c r="GO63" s="11">
        <f t="shared" si="184"/>
        <v>0</v>
      </c>
      <c r="GP63" s="11">
        <f t="shared" si="184"/>
        <v>0</v>
      </c>
      <c r="GQ63" s="11">
        <f t="shared" si="184"/>
        <v>0</v>
      </c>
      <c r="GR63" s="11">
        <f t="shared" si="184"/>
        <v>0</v>
      </c>
      <c r="GS63" s="11">
        <f t="shared" si="184"/>
        <v>0</v>
      </c>
      <c r="GT63" s="11">
        <f t="shared" si="184"/>
        <v>300</v>
      </c>
      <c r="GU63" s="11">
        <f t="shared" si="184"/>
        <v>150</v>
      </c>
      <c r="GV63" s="11">
        <f t="shared" si="184"/>
        <v>0</v>
      </c>
      <c r="GW63" s="11">
        <f t="shared" si="184"/>
        <v>0</v>
      </c>
      <c r="GX63" s="11">
        <f t="shared" si="184"/>
        <v>0</v>
      </c>
      <c r="GY63" s="11">
        <f t="shared" si="184"/>
        <v>0</v>
      </c>
      <c r="GZ63" s="11">
        <f t="shared" si="184"/>
        <v>0</v>
      </c>
      <c r="HA63" s="11">
        <f t="shared" si="184"/>
        <v>0</v>
      </c>
      <c r="HB63" s="11">
        <f t="shared" si="184"/>
        <v>15</v>
      </c>
      <c r="HC63" s="11">
        <f t="shared" si="184"/>
        <v>150</v>
      </c>
      <c r="HD63" s="11">
        <f t="shared" si="184"/>
        <v>0</v>
      </c>
      <c r="HE63" s="11">
        <f t="shared" si="184"/>
        <v>0</v>
      </c>
      <c r="HF63" s="11">
        <f t="shared" si="184"/>
        <v>0</v>
      </c>
      <c r="HG63" s="11">
        <f t="shared" si="184"/>
        <v>0</v>
      </c>
      <c r="HH63" s="11">
        <f t="shared" si="184"/>
        <v>0</v>
      </c>
      <c r="HI63" s="11">
        <f t="shared" si="184"/>
        <v>0</v>
      </c>
      <c r="HJ63" s="11">
        <f t="shared" si="184"/>
        <v>450</v>
      </c>
      <c r="HK63" s="11">
        <f t="shared" si="184"/>
        <v>675</v>
      </c>
      <c r="HL63" s="11">
        <f t="shared" si="184"/>
        <v>0</v>
      </c>
      <c r="HM63" s="11">
        <f t="shared" si="184"/>
        <v>75</v>
      </c>
      <c r="HN63" s="11">
        <f t="shared" si="184"/>
        <v>0</v>
      </c>
      <c r="HO63" s="11">
        <f t="shared" si="184"/>
        <v>0</v>
      </c>
      <c r="HP63" s="11">
        <f t="shared" si="184"/>
        <v>0</v>
      </c>
      <c r="HQ63" s="11">
        <f t="shared" si="184"/>
        <v>0</v>
      </c>
      <c r="HR63" s="11">
        <f t="shared" si="184"/>
        <v>225</v>
      </c>
      <c r="HS63" s="11">
        <f t="shared" si="184"/>
        <v>0</v>
      </c>
      <c r="HT63" s="11">
        <f t="shared" si="184"/>
        <v>750</v>
      </c>
      <c r="HU63" s="11">
        <f t="shared" si="184"/>
        <v>0</v>
      </c>
      <c r="HV63" s="11">
        <f t="shared" si="184"/>
        <v>0</v>
      </c>
      <c r="HW63" s="11">
        <f t="shared" si="184"/>
        <v>75</v>
      </c>
      <c r="HX63" s="11">
        <f t="shared" si="184"/>
        <v>0</v>
      </c>
      <c r="HY63" s="11">
        <f t="shared" si="184"/>
        <v>0</v>
      </c>
      <c r="HZ63" s="11">
        <f t="shared" si="184"/>
        <v>0</v>
      </c>
      <c r="IA63" s="11">
        <f t="shared" si="184"/>
        <v>0</v>
      </c>
      <c r="IB63" s="11">
        <f t="shared" si="184"/>
        <v>1.5</v>
      </c>
      <c r="IC63" s="11">
        <f t="shared" si="184"/>
        <v>0</v>
      </c>
      <c r="ID63" s="11">
        <f t="shared" si="184"/>
        <v>0</v>
      </c>
      <c r="IE63" s="11">
        <f t="shared" si="184"/>
        <v>0</v>
      </c>
      <c r="IF63" s="11">
        <f t="shared" si="184"/>
        <v>0</v>
      </c>
      <c r="IG63" s="11">
        <f t="shared" si="184"/>
        <v>0</v>
      </c>
      <c r="IH63" s="11">
        <f t="shared" si="184"/>
        <v>0</v>
      </c>
      <c r="II63" s="11">
        <f t="shared" si="184"/>
        <v>0</v>
      </c>
      <c r="IJ63" s="11">
        <f t="shared" si="184"/>
        <v>0</v>
      </c>
      <c r="IK63" s="11">
        <f t="shared" si="184"/>
        <v>0</v>
      </c>
      <c r="IL63" s="11">
        <f t="shared" si="184"/>
        <v>0</v>
      </c>
      <c r="IM63" s="11">
        <f t="shared" si="184"/>
        <v>0</v>
      </c>
      <c r="IN63" s="11">
        <f t="shared" si="184"/>
        <v>300</v>
      </c>
      <c r="IO63" s="11">
        <f t="shared" si="184"/>
        <v>0</v>
      </c>
      <c r="IP63" s="11">
        <f t="shared" si="184"/>
        <v>0</v>
      </c>
      <c r="IQ63" s="11">
        <f t="shared" si="184"/>
        <v>0</v>
      </c>
      <c r="IR63" s="11">
        <f t="shared" si="184"/>
        <v>0</v>
      </c>
      <c r="IS63" s="11">
        <f t="shared" si="184"/>
        <v>0</v>
      </c>
      <c r="IT63" s="11">
        <f t="shared" si="184"/>
        <v>0</v>
      </c>
      <c r="IU63" s="11">
        <f t="shared" si="184"/>
        <v>0</v>
      </c>
      <c r="IV63" s="11">
        <f t="shared" si="184"/>
        <v>0</v>
      </c>
      <c r="IW63" s="11">
        <f t="shared" si="184"/>
        <v>0</v>
      </c>
      <c r="IX63" s="11">
        <f t="shared" si="184"/>
        <v>0</v>
      </c>
      <c r="IY63" s="11">
        <f t="shared" si="184"/>
        <v>0</v>
      </c>
      <c r="IZ63" s="11">
        <f t="shared" ref="IZ63:LK63" si="185">(IZ62/12)*9</f>
        <v>0</v>
      </c>
      <c r="JA63" s="11">
        <f t="shared" si="185"/>
        <v>0</v>
      </c>
      <c r="JB63" s="11">
        <f t="shared" si="185"/>
        <v>0</v>
      </c>
      <c r="JC63" s="11">
        <f t="shared" si="185"/>
        <v>0</v>
      </c>
      <c r="JD63" s="11">
        <f t="shared" si="185"/>
        <v>0</v>
      </c>
      <c r="JE63" s="11">
        <f t="shared" si="185"/>
        <v>0</v>
      </c>
      <c r="JF63" s="11">
        <f t="shared" si="185"/>
        <v>0</v>
      </c>
      <c r="JG63" s="11">
        <f t="shared" si="185"/>
        <v>0</v>
      </c>
      <c r="JH63" s="11">
        <f t="shared" si="185"/>
        <v>0</v>
      </c>
      <c r="JI63" s="11">
        <f t="shared" si="185"/>
        <v>0</v>
      </c>
      <c r="JJ63" s="11">
        <f t="shared" si="185"/>
        <v>0</v>
      </c>
      <c r="JK63" s="11">
        <f t="shared" si="185"/>
        <v>0</v>
      </c>
      <c r="JL63" s="11">
        <f t="shared" si="185"/>
        <v>0</v>
      </c>
      <c r="JM63" s="11">
        <f t="shared" si="185"/>
        <v>0</v>
      </c>
      <c r="JN63" s="11">
        <f t="shared" si="185"/>
        <v>0</v>
      </c>
      <c r="JO63" s="11">
        <f t="shared" si="185"/>
        <v>0</v>
      </c>
      <c r="JP63" s="11">
        <f t="shared" si="185"/>
        <v>0</v>
      </c>
      <c r="JQ63" s="11">
        <f t="shared" si="185"/>
        <v>0</v>
      </c>
      <c r="JR63" s="11">
        <f t="shared" si="185"/>
        <v>0</v>
      </c>
      <c r="JS63" s="11">
        <f t="shared" si="185"/>
        <v>0</v>
      </c>
      <c r="JT63" s="11">
        <f t="shared" si="185"/>
        <v>0</v>
      </c>
      <c r="JU63" s="11">
        <f t="shared" si="185"/>
        <v>0</v>
      </c>
      <c r="JV63" s="11">
        <f t="shared" si="185"/>
        <v>0</v>
      </c>
      <c r="JW63" s="11">
        <f t="shared" si="185"/>
        <v>4650</v>
      </c>
      <c r="JX63" s="11">
        <f t="shared" si="185"/>
        <v>2250</v>
      </c>
      <c r="JY63" s="11">
        <f t="shared" si="185"/>
        <v>0</v>
      </c>
      <c r="JZ63" s="11">
        <f t="shared" si="185"/>
        <v>0</v>
      </c>
      <c r="KA63" s="11">
        <f t="shared" si="185"/>
        <v>0</v>
      </c>
      <c r="KB63" s="11">
        <f t="shared" si="185"/>
        <v>0</v>
      </c>
      <c r="KC63" s="11">
        <f t="shared" si="185"/>
        <v>0</v>
      </c>
      <c r="KD63" s="11">
        <f t="shared" si="185"/>
        <v>1125</v>
      </c>
      <c r="KE63" s="11">
        <f t="shared" si="185"/>
        <v>0</v>
      </c>
      <c r="KF63" s="11">
        <f t="shared" si="185"/>
        <v>0</v>
      </c>
      <c r="KG63" s="11">
        <f t="shared" si="185"/>
        <v>637.5</v>
      </c>
      <c r="KH63" s="11">
        <f t="shared" si="185"/>
        <v>0</v>
      </c>
      <c r="KI63" s="11">
        <f t="shared" si="185"/>
        <v>0</v>
      </c>
      <c r="KJ63" s="11">
        <f t="shared" si="185"/>
        <v>0</v>
      </c>
      <c r="KK63" s="11">
        <f t="shared" si="185"/>
        <v>150</v>
      </c>
      <c r="KL63" s="11">
        <f t="shared" si="185"/>
        <v>0</v>
      </c>
      <c r="KM63" s="11">
        <f t="shared" si="185"/>
        <v>0</v>
      </c>
      <c r="KN63" s="11">
        <f t="shared" si="185"/>
        <v>0</v>
      </c>
      <c r="KO63" s="11">
        <f t="shared" si="185"/>
        <v>6750</v>
      </c>
      <c r="KP63" s="11">
        <f t="shared" si="185"/>
        <v>75</v>
      </c>
      <c r="KQ63" s="11">
        <f t="shared" si="185"/>
        <v>375</v>
      </c>
      <c r="KR63" s="11">
        <f t="shared" si="185"/>
        <v>0</v>
      </c>
      <c r="KS63" s="11">
        <f t="shared" si="185"/>
        <v>0</v>
      </c>
      <c r="KT63" s="11">
        <f t="shared" si="185"/>
        <v>0</v>
      </c>
      <c r="KU63" s="11">
        <f t="shared" si="185"/>
        <v>600</v>
      </c>
      <c r="KV63" s="11">
        <f t="shared" si="185"/>
        <v>0</v>
      </c>
      <c r="KW63" s="11">
        <f t="shared" si="185"/>
        <v>0</v>
      </c>
      <c r="KX63" s="11">
        <f t="shared" si="185"/>
        <v>37.5</v>
      </c>
      <c r="KY63" s="11">
        <f t="shared" si="185"/>
        <v>0</v>
      </c>
      <c r="KZ63" s="11">
        <f t="shared" si="185"/>
        <v>37.5</v>
      </c>
      <c r="LA63" s="11">
        <f t="shared" si="185"/>
        <v>0</v>
      </c>
      <c r="LB63" s="11">
        <f t="shared" si="185"/>
        <v>1500</v>
      </c>
      <c r="LC63" s="11">
        <f t="shared" si="185"/>
        <v>150</v>
      </c>
      <c r="LD63" s="11">
        <f t="shared" si="185"/>
        <v>0</v>
      </c>
      <c r="LE63" s="11">
        <f t="shared" si="185"/>
        <v>0</v>
      </c>
      <c r="LF63" s="11">
        <f t="shared" si="185"/>
        <v>3075</v>
      </c>
      <c r="LG63" s="11">
        <f t="shared" si="185"/>
        <v>75</v>
      </c>
      <c r="LH63" s="11">
        <f t="shared" si="185"/>
        <v>0</v>
      </c>
      <c r="LI63" s="11">
        <f t="shared" si="185"/>
        <v>37.5</v>
      </c>
      <c r="LJ63" s="11">
        <f t="shared" si="185"/>
        <v>0</v>
      </c>
      <c r="LK63" s="11">
        <f t="shared" si="185"/>
        <v>0</v>
      </c>
      <c r="LL63" s="11">
        <f t="shared" ref="LL63:MG63" si="186">(LL62/12)*9</f>
        <v>0</v>
      </c>
      <c r="LM63" s="11">
        <f t="shared" si="186"/>
        <v>225</v>
      </c>
      <c r="LN63" s="11">
        <f t="shared" si="186"/>
        <v>375</v>
      </c>
      <c r="LO63" s="11">
        <f t="shared" si="186"/>
        <v>0</v>
      </c>
      <c r="LP63" s="11">
        <f t="shared" si="186"/>
        <v>0</v>
      </c>
      <c r="LQ63" s="11">
        <f t="shared" si="186"/>
        <v>0</v>
      </c>
      <c r="LR63" s="11">
        <f t="shared" si="186"/>
        <v>450</v>
      </c>
      <c r="LS63" s="11">
        <f t="shared" si="186"/>
        <v>75</v>
      </c>
      <c r="LT63" s="11">
        <f t="shared" si="186"/>
        <v>75</v>
      </c>
      <c r="LU63" s="11">
        <f t="shared" si="186"/>
        <v>0</v>
      </c>
      <c r="LV63" s="11">
        <f t="shared" si="186"/>
        <v>0</v>
      </c>
      <c r="LW63" s="11">
        <f t="shared" si="186"/>
        <v>0</v>
      </c>
      <c r="LX63" s="11">
        <f t="shared" si="186"/>
        <v>0</v>
      </c>
      <c r="LY63" s="11">
        <f t="shared" si="186"/>
        <v>0</v>
      </c>
      <c r="LZ63" s="11">
        <f t="shared" si="186"/>
        <v>0</v>
      </c>
      <c r="MA63" s="11">
        <f t="shared" si="186"/>
        <v>37.5</v>
      </c>
      <c r="MB63" s="11">
        <f t="shared" si="186"/>
        <v>750</v>
      </c>
      <c r="MC63" s="11">
        <f t="shared" si="186"/>
        <v>375</v>
      </c>
      <c r="MD63" s="11">
        <f t="shared" si="186"/>
        <v>0</v>
      </c>
      <c r="ME63" s="11">
        <f t="shared" si="186"/>
        <v>375</v>
      </c>
      <c r="MF63" s="11">
        <f t="shared" si="186"/>
        <v>0</v>
      </c>
      <c r="MG63" s="11">
        <f t="shared" si="186"/>
        <v>0</v>
      </c>
      <c r="MH63" s="11">
        <f t="shared" si="6"/>
        <v>65008.5</v>
      </c>
      <c r="ML63" s="17"/>
      <c r="MM63" s="17"/>
      <c r="MN63" s="17"/>
      <c r="MO63" s="17"/>
      <c r="MP63" s="17"/>
      <c r="MQ63" s="17"/>
      <c r="MR63" s="17"/>
      <c r="MS63" s="17"/>
      <c r="MT63" s="17"/>
      <c r="MU63" s="17"/>
      <c r="MV63" s="17"/>
    </row>
    <row r="64" spans="1:361" ht="24.95" customHeight="1" x14ac:dyDescent="0.25">
      <c r="A64" s="24">
        <v>31.7</v>
      </c>
      <c r="B64" s="1" t="s">
        <v>375</v>
      </c>
      <c r="C64" s="10">
        <v>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>
        <v>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>
        <v>300</v>
      </c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>
        <v>0</v>
      </c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>
        <v>0</v>
      </c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>
        <v>0</v>
      </c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>
        <v>100</v>
      </c>
      <c r="JW64" s="10">
        <v>1500</v>
      </c>
      <c r="JX64" s="10">
        <v>60</v>
      </c>
      <c r="JY64" s="10"/>
      <c r="JZ64" s="10">
        <v>50</v>
      </c>
      <c r="KA64" s="10">
        <v>0</v>
      </c>
      <c r="KB64" s="10"/>
      <c r="KC64" s="10"/>
      <c r="KD64" s="10">
        <v>200</v>
      </c>
      <c r="KE64" s="10"/>
      <c r="KF64" s="10">
        <v>5</v>
      </c>
      <c r="KG64" s="10"/>
      <c r="KH64" s="10"/>
      <c r="KI64" s="10">
        <v>300</v>
      </c>
      <c r="KJ64" s="10"/>
      <c r="KK64" s="10">
        <v>100</v>
      </c>
      <c r="KL64" s="10"/>
      <c r="KM64" s="10"/>
      <c r="KN64" s="10"/>
      <c r="KO64" s="10">
        <v>200</v>
      </c>
      <c r="KP64" s="10"/>
      <c r="KQ64" s="10">
        <v>15</v>
      </c>
      <c r="KR64" s="10"/>
      <c r="KS64" s="10"/>
      <c r="KT64" s="10"/>
      <c r="KU64" s="10">
        <v>10</v>
      </c>
      <c r="KV64" s="10"/>
      <c r="KW64" s="10">
        <v>30</v>
      </c>
      <c r="KX64" s="10"/>
      <c r="KY64" s="10"/>
      <c r="KZ64" s="10"/>
      <c r="LA64" s="10"/>
      <c r="LB64" s="10"/>
      <c r="LC64" s="10">
        <v>110</v>
      </c>
      <c r="LD64" s="10"/>
      <c r="LE64" s="10">
        <v>0</v>
      </c>
      <c r="LF64" s="10">
        <v>5</v>
      </c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>
        <v>100</v>
      </c>
      <c r="LS64" s="10"/>
      <c r="LT64" s="10"/>
      <c r="LU64" s="10"/>
      <c r="LV64" s="10">
        <v>0</v>
      </c>
      <c r="LW64" s="10">
        <v>10</v>
      </c>
      <c r="LX64" s="10"/>
      <c r="LY64" s="10"/>
      <c r="LZ64" s="10"/>
      <c r="MA64" s="10">
        <v>50</v>
      </c>
      <c r="MB64" s="10"/>
      <c r="MC64" s="10"/>
      <c r="MD64" s="10"/>
      <c r="ME64" s="10"/>
      <c r="MF64" s="10"/>
      <c r="MG64" s="10"/>
      <c r="MH64" s="10">
        <f t="shared" si="6"/>
        <v>3175</v>
      </c>
      <c r="MW64" s="7"/>
    </row>
    <row r="65" spans="1:361" s="7" customFormat="1" ht="24.95" customHeight="1" x14ac:dyDescent="0.25">
      <c r="A65" s="25">
        <v>32.200000000000003</v>
      </c>
      <c r="B65" s="6" t="s">
        <v>375</v>
      </c>
      <c r="C65" s="11">
        <f>(C64/12)*9</f>
        <v>22.5</v>
      </c>
      <c r="D65" s="11">
        <f t="shared" ref="D65:BO65" si="187">(D64/12)*9</f>
        <v>0</v>
      </c>
      <c r="E65" s="11">
        <f t="shared" si="187"/>
        <v>0</v>
      </c>
      <c r="F65" s="11">
        <f t="shared" si="187"/>
        <v>0</v>
      </c>
      <c r="G65" s="11">
        <f t="shared" si="187"/>
        <v>0</v>
      </c>
      <c r="H65" s="11">
        <f t="shared" si="187"/>
        <v>0</v>
      </c>
      <c r="I65" s="11">
        <f t="shared" si="187"/>
        <v>0</v>
      </c>
      <c r="J65" s="11">
        <f t="shared" si="187"/>
        <v>0</v>
      </c>
      <c r="K65" s="11">
        <f t="shared" si="187"/>
        <v>0</v>
      </c>
      <c r="L65" s="11">
        <f t="shared" si="187"/>
        <v>0</v>
      </c>
      <c r="M65" s="11">
        <f t="shared" si="187"/>
        <v>0</v>
      </c>
      <c r="N65" s="11">
        <f t="shared" si="187"/>
        <v>0</v>
      </c>
      <c r="O65" s="11">
        <f t="shared" si="187"/>
        <v>0</v>
      </c>
      <c r="P65" s="11">
        <f t="shared" si="187"/>
        <v>0</v>
      </c>
      <c r="Q65" s="11">
        <f t="shared" si="187"/>
        <v>0</v>
      </c>
      <c r="R65" s="11">
        <f t="shared" si="187"/>
        <v>0</v>
      </c>
      <c r="S65" s="11">
        <f t="shared" si="187"/>
        <v>0</v>
      </c>
      <c r="T65" s="11">
        <f t="shared" si="187"/>
        <v>0</v>
      </c>
      <c r="U65" s="11">
        <f t="shared" si="187"/>
        <v>0</v>
      </c>
      <c r="V65" s="11">
        <f t="shared" si="187"/>
        <v>0</v>
      </c>
      <c r="W65" s="11">
        <f t="shared" si="187"/>
        <v>0</v>
      </c>
      <c r="X65" s="11">
        <f t="shared" si="187"/>
        <v>0</v>
      </c>
      <c r="Y65" s="11">
        <f t="shared" si="187"/>
        <v>0</v>
      </c>
      <c r="Z65" s="11">
        <f t="shared" si="187"/>
        <v>0</v>
      </c>
      <c r="AA65" s="11">
        <f t="shared" si="187"/>
        <v>0</v>
      </c>
      <c r="AB65" s="11">
        <f t="shared" si="187"/>
        <v>0</v>
      </c>
      <c r="AC65" s="11">
        <f t="shared" si="187"/>
        <v>0</v>
      </c>
      <c r="AD65" s="11">
        <f t="shared" si="187"/>
        <v>0</v>
      </c>
      <c r="AE65" s="11">
        <f t="shared" si="187"/>
        <v>0</v>
      </c>
      <c r="AF65" s="11">
        <f t="shared" si="187"/>
        <v>0</v>
      </c>
      <c r="AG65" s="11">
        <f t="shared" si="187"/>
        <v>0</v>
      </c>
      <c r="AH65" s="11">
        <f t="shared" si="187"/>
        <v>0</v>
      </c>
      <c r="AI65" s="11">
        <f t="shared" si="187"/>
        <v>0</v>
      </c>
      <c r="AJ65" s="11">
        <f t="shared" si="187"/>
        <v>0</v>
      </c>
      <c r="AK65" s="11">
        <f t="shared" si="187"/>
        <v>0</v>
      </c>
      <c r="AL65" s="11">
        <f t="shared" si="187"/>
        <v>0</v>
      </c>
      <c r="AM65" s="11">
        <f t="shared" si="187"/>
        <v>0</v>
      </c>
      <c r="AN65" s="11">
        <f t="shared" si="187"/>
        <v>0</v>
      </c>
      <c r="AO65" s="11">
        <f t="shared" si="187"/>
        <v>0</v>
      </c>
      <c r="AP65" s="11">
        <f t="shared" si="187"/>
        <v>0</v>
      </c>
      <c r="AQ65" s="11">
        <f t="shared" si="187"/>
        <v>0</v>
      </c>
      <c r="AR65" s="11">
        <f t="shared" si="187"/>
        <v>0</v>
      </c>
      <c r="AS65" s="11">
        <f t="shared" si="187"/>
        <v>0</v>
      </c>
      <c r="AT65" s="11">
        <f t="shared" si="187"/>
        <v>0</v>
      </c>
      <c r="AU65" s="11">
        <f t="shared" si="187"/>
        <v>0</v>
      </c>
      <c r="AV65" s="11">
        <f t="shared" si="187"/>
        <v>0</v>
      </c>
      <c r="AW65" s="11">
        <f t="shared" si="187"/>
        <v>0</v>
      </c>
      <c r="AX65" s="11">
        <f t="shared" si="187"/>
        <v>0</v>
      </c>
      <c r="AY65" s="11">
        <f t="shared" si="187"/>
        <v>0</v>
      </c>
      <c r="AZ65" s="11">
        <f t="shared" si="187"/>
        <v>0</v>
      </c>
      <c r="BA65" s="11">
        <f t="shared" si="187"/>
        <v>0</v>
      </c>
      <c r="BB65" s="11">
        <f t="shared" si="187"/>
        <v>0</v>
      </c>
      <c r="BC65" s="11">
        <f t="shared" si="187"/>
        <v>0</v>
      </c>
      <c r="BD65" s="11">
        <f t="shared" si="187"/>
        <v>0</v>
      </c>
      <c r="BE65" s="11">
        <f t="shared" si="187"/>
        <v>0</v>
      </c>
      <c r="BF65" s="11">
        <f t="shared" si="187"/>
        <v>0</v>
      </c>
      <c r="BG65" s="11">
        <f t="shared" si="187"/>
        <v>0</v>
      </c>
      <c r="BH65" s="11">
        <f t="shared" si="187"/>
        <v>225</v>
      </c>
      <c r="BI65" s="11">
        <f t="shared" si="187"/>
        <v>0</v>
      </c>
      <c r="BJ65" s="11">
        <f t="shared" si="187"/>
        <v>0</v>
      </c>
      <c r="BK65" s="11">
        <f t="shared" si="187"/>
        <v>0</v>
      </c>
      <c r="BL65" s="11">
        <f t="shared" si="187"/>
        <v>0</v>
      </c>
      <c r="BM65" s="11">
        <f t="shared" si="187"/>
        <v>0</v>
      </c>
      <c r="BN65" s="11">
        <f t="shared" si="187"/>
        <v>0</v>
      </c>
      <c r="BO65" s="11">
        <f t="shared" si="187"/>
        <v>0</v>
      </c>
      <c r="BP65" s="11">
        <f t="shared" ref="BP65:EA65" si="188">(BP64/12)*9</f>
        <v>0</v>
      </c>
      <c r="BQ65" s="11">
        <f t="shared" si="188"/>
        <v>0</v>
      </c>
      <c r="BR65" s="11">
        <f t="shared" si="188"/>
        <v>0</v>
      </c>
      <c r="BS65" s="11">
        <f t="shared" si="188"/>
        <v>0</v>
      </c>
      <c r="BT65" s="11">
        <f t="shared" si="188"/>
        <v>0</v>
      </c>
      <c r="BU65" s="11">
        <f t="shared" si="188"/>
        <v>0</v>
      </c>
      <c r="BV65" s="11">
        <f t="shared" si="188"/>
        <v>0</v>
      </c>
      <c r="BW65" s="11">
        <f t="shared" si="188"/>
        <v>0</v>
      </c>
      <c r="BX65" s="11">
        <f t="shared" si="188"/>
        <v>0</v>
      </c>
      <c r="BY65" s="11">
        <f t="shared" si="188"/>
        <v>0</v>
      </c>
      <c r="BZ65" s="11">
        <f t="shared" si="188"/>
        <v>0</v>
      </c>
      <c r="CA65" s="11">
        <f t="shared" si="188"/>
        <v>0</v>
      </c>
      <c r="CB65" s="11">
        <f t="shared" si="188"/>
        <v>0</v>
      </c>
      <c r="CC65" s="11">
        <f t="shared" si="188"/>
        <v>0</v>
      </c>
      <c r="CD65" s="11">
        <f t="shared" si="188"/>
        <v>0</v>
      </c>
      <c r="CE65" s="11">
        <f t="shared" si="188"/>
        <v>0</v>
      </c>
      <c r="CF65" s="11">
        <f t="shared" si="188"/>
        <v>0</v>
      </c>
      <c r="CG65" s="11">
        <f t="shared" si="188"/>
        <v>0</v>
      </c>
      <c r="CH65" s="11">
        <f t="shared" si="188"/>
        <v>0</v>
      </c>
      <c r="CI65" s="11">
        <f t="shared" si="188"/>
        <v>0</v>
      </c>
      <c r="CJ65" s="11">
        <f t="shared" si="188"/>
        <v>0</v>
      </c>
      <c r="CK65" s="11">
        <f t="shared" si="188"/>
        <v>0</v>
      </c>
      <c r="CL65" s="11">
        <f t="shared" si="188"/>
        <v>0</v>
      </c>
      <c r="CM65" s="11">
        <f t="shared" si="188"/>
        <v>0</v>
      </c>
      <c r="CN65" s="11">
        <f t="shared" si="188"/>
        <v>0</v>
      </c>
      <c r="CO65" s="11">
        <f t="shared" si="188"/>
        <v>0</v>
      </c>
      <c r="CP65" s="11">
        <f t="shared" si="188"/>
        <v>0</v>
      </c>
      <c r="CQ65" s="11">
        <f t="shared" si="188"/>
        <v>0</v>
      </c>
      <c r="CR65" s="11">
        <f t="shared" si="188"/>
        <v>0</v>
      </c>
      <c r="CS65" s="11">
        <f t="shared" si="188"/>
        <v>0</v>
      </c>
      <c r="CT65" s="11">
        <f t="shared" si="188"/>
        <v>0</v>
      </c>
      <c r="CU65" s="11">
        <f t="shared" si="188"/>
        <v>0</v>
      </c>
      <c r="CV65" s="11">
        <f t="shared" si="188"/>
        <v>0</v>
      </c>
      <c r="CW65" s="11">
        <f t="shared" si="188"/>
        <v>0</v>
      </c>
      <c r="CX65" s="11">
        <f t="shared" si="188"/>
        <v>0</v>
      </c>
      <c r="CY65" s="11">
        <f t="shared" si="188"/>
        <v>0</v>
      </c>
      <c r="CZ65" s="11">
        <f t="shared" si="188"/>
        <v>0</v>
      </c>
      <c r="DA65" s="11">
        <f t="shared" si="188"/>
        <v>0</v>
      </c>
      <c r="DB65" s="11">
        <f t="shared" si="188"/>
        <v>0</v>
      </c>
      <c r="DC65" s="11">
        <f t="shared" si="188"/>
        <v>0</v>
      </c>
      <c r="DD65" s="11">
        <f t="shared" si="188"/>
        <v>0</v>
      </c>
      <c r="DE65" s="11">
        <f t="shared" si="188"/>
        <v>0</v>
      </c>
      <c r="DF65" s="11">
        <f t="shared" si="188"/>
        <v>0</v>
      </c>
      <c r="DG65" s="11">
        <f t="shared" si="188"/>
        <v>0</v>
      </c>
      <c r="DH65" s="11">
        <f t="shared" si="188"/>
        <v>0</v>
      </c>
      <c r="DI65" s="11">
        <f t="shared" si="188"/>
        <v>0</v>
      </c>
      <c r="DJ65" s="11">
        <f t="shared" si="188"/>
        <v>0</v>
      </c>
      <c r="DK65" s="11">
        <f t="shared" si="188"/>
        <v>0</v>
      </c>
      <c r="DL65" s="11">
        <f t="shared" si="188"/>
        <v>0</v>
      </c>
      <c r="DM65" s="11">
        <f t="shared" si="188"/>
        <v>0</v>
      </c>
      <c r="DN65" s="11">
        <f t="shared" si="188"/>
        <v>0</v>
      </c>
      <c r="DO65" s="11">
        <f t="shared" si="188"/>
        <v>0</v>
      </c>
      <c r="DP65" s="11">
        <f t="shared" si="188"/>
        <v>0</v>
      </c>
      <c r="DQ65" s="11">
        <f t="shared" si="188"/>
        <v>0</v>
      </c>
      <c r="DR65" s="11">
        <f t="shared" si="188"/>
        <v>0</v>
      </c>
      <c r="DS65" s="11">
        <f t="shared" si="188"/>
        <v>0</v>
      </c>
      <c r="DT65" s="11">
        <f t="shared" si="188"/>
        <v>0</v>
      </c>
      <c r="DU65" s="11">
        <f t="shared" si="188"/>
        <v>0</v>
      </c>
      <c r="DV65" s="11">
        <f t="shared" si="188"/>
        <v>0</v>
      </c>
      <c r="DW65" s="11">
        <f t="shared" si="188"/>
        <v>0</v>
      </c>
      <c r="DX65" s="11">
        <f t="shared" si="188"/>
        <v>0</v>
      </c>
      <c r="DY65" s="11">
        <f t="shared" si="188"/>
        <v>0</v>
      </c>
      <c r="DZ65" s="11">
        <f t="shared" si="188"/>
        <v>0</v>
      </c>
      <c r="EA65" s="11">
        <f t="shared" si="188"/>
        <v>0</v>
      </c>
      <c r="EB65" s="11">
        <f t="shared" ref="EB65:GM65" si="189">(EB64/12)*9</f>
        <v>0</v>
      </c>
      <c r="EC65" s="11">
        <f t="shared" si="189"/>
        <v>0</v>
      </c>
      <c r="ED65" s="11">
        <f t="shared" si="189"/>
        <v>0</v>
      </c>
      <c r="EE65" s="11">
        <f t="shared" si="189"/>
        <v>0</v>
      </c>
      <c r="EF65" s="11">
        <f t="shared" si="189"/>
        <v>0</v>
      </c>
      <c r="EG65" s="11">
        <f t="shared" si="189"/>
        <v>0</v>
      </c>
      <c r="EH65" s="11">
        <f t="shared" si="189"/>
        <v>0</v>
      </c>
      <c r="EI65" s="11">
        <f t="shared" si="189"/>
        <v>0</v>
      </c>
      <c r="EJ65" s="11">
        <f t="shared" si="189"/>
        <v>0</v>
      </c>
      <c r="EK65" s="11">
        <f t="shared" si="189"/>
        <v>0</v>
      </c>
      <c r="EL65" s="11">
        <f t="shared" si="189"/>
        <v>0</v>
      </c>
      <c r="EM65" s="11">
        <f t="shared" si="189"/>
        <v>0</v>
      </c>
      <c r="EN65" s="11">
        <f t="shared" si="189"/>
        <v>0</v>
      </c>
      <c r="EO65" s="11">
        <f t="shared" si="189"/>
        <v>0</v>
      </c>
      <c r="EP65" s="11">
        <f t="shared" si="189"/>
        <v>0</v>
      </c>
      <c r="EQ65" s="11">
        <f t="shared" si="189"/>
        <v>0</v>
      </c>
      <c r="ER65" s="11">
        <f t="shared" si="189"/>
        <v>0</v>
      </c>
      <c r="ES65" s="11">
        <f t="shared" si="189"/>
        <v>0</v>
      </c>
      <c r="ET65" s="11">
        <f t="shared" si="189"/>
        <v>0</v>
      </c>
      <c r="EU65" s="11">
        <f t="shared" si="189"/>
        <v>0</v>
      </c>
      <c r="EV65" s="11">
        <f t="shared" si="189"/>
        <v>0</v>
      </c>
      <c r="EW65" s="11">
        <f t="shared" si="189"/>
        <v>0</v>
      </c>
      <c r="EX65" s="11">
        <f t="shared" si="189"/>
        <v>0</v>
      </c>
      <c r="EY65" s="11">
        <f t="shared" si="189"/>
        <v>0</v>
      </c>
      <c r="EZ65" s="11">
        <f t="shared" si="189"/>
        <v>0</v>
      </c>
      <c r="FA65" s="11">
        <f t="shared" si="189"/>
        <v>0</v>
      </c>
      <c r="FB65" s="11">
        <f t="shared" si="189"/>
        <v>0</v>
      </c>
      <c r="FC65" s="11">
        <f t="shared" si="189"/>
        <v>0</v>
      </c>
      <c r="FD65" s="11">
        <f t="shared" si="189"/>
        <v>0</v>
      </c>
      <c r="FE65" s="11">
        <f t="shared" si="189"/>
        <v>0</v>
      </c>
      <c r="FF65" s="11">
        <f t="shared" si="189"/>
        <v>0</v>
      </c>
      <c r="FG65" s="11">
        <f t="shared" si="189"/>
        <v>0</v>
      </c>
      <c r="FH65" s="11">
        <f t="shared" si="189"/>
        <v>0</v>
      </c>
      <c r="FI65" s="11">
        <f t="shared" si="189"/>
        <v>0</v>
      </c>
      <c r="FJ65" s="11">
        <f t="shared" si="189"/>
        <v>0</v>
      </c>
      <c r="FK65" s="11">
        <f t="shared" si="189"/>
        <v>0</v>
      </c>
      <c r="FL65" s="11">
        <f t="shared" si="189"/>
        <v>0</v>
      </c>
      <c r="FM65" s="11">
        <f t="shared" si="189"/>
        <v>0</v>
      </c>
      <c r="FN65" s="11">
        <f t="shared" si="189"/>
        <v>0</v>
      </c>
      <c r="FO65" s="11">
        <f t="shared" si="189"/>
        <v>0</v>
      </c>
      <c r="FP65" s="11">
        <f t="shared" si="189"/>
        <v>0</v>
      </c>
      <c r="FQ65" s="11">
        <f t="shared" si="189"/>
        <v>0</v>
      </c>
      <c r="FR65" s="11">
        <f t="shared" si="189"/>
        <v>0</v>
      </c>
      <c r="FS65" s="11">
        <f t="shared" si="189"/>
        <v>0</v>
      </c>
      <c r="FT65" s="11">
        <f t="shared" si="189"/>
        <v>0</v>
      </c>
      <c r="FU65" s="11">
        <f t="shared" si="189"/>
        <v>0</v>
      </c>
      <c r="FV65" s="11">
        <f t="shared" si="189"/>
        <v>0</v>
      </c>
      <c r="FW65" s="11">
        <f t="shared" si="189"/>
        <v>0</v>
      </c>
      <c r="FX65" s="11">
        <f t="shared" si="189"/>
        <v>0</v>
      </c>
      <c r="FY65" s="11">
        <f t="shared" si="189"/>
        <v>0</v>
      </c>
      <c r="FZ65" s="11">
        <f t="shared" si="189"/>
        <v>0</v>
      </c>
      <c r="GA65" s="11">
        <f t="shared" si="189"/>
        <v>0</v>
      </c>
      <c r="GB65" s="11">
        <f t="shared" si="189"/>
        <v>0</v>
      </c>
      <c r="GC65" s="11">
        <f t="shared" si="189"/>
        <v>0</v>
      </c>
      <c r="GD65" s="11">
        <f t="shared" si="189"/>
        <v>0</v>
      </c>
      <c r="GE65" s="11">
        <f t="shared" si="189"/>
        <v>0</v>
      </c>
      <c r="GF65" s="11">
        <f t="shared" si="189"/>
        <v>0</v>
      </c>
      <c r="GG65" s="11">
        <f t="shared" si="189"/>
        <v>0</v>
      </c>
      <c r="GH65" s="11">
        <f t="shared" si="189"/>
        <v>0</v>
      </c>
      <c r="GI65" s="11">
        <f t="shared" si="189"/>
        <v>0</v>
      </c>
      <c r="GJ65" s="11">
        <f t="shared" si="189"/>
        <v>0</v>
      </c>
      <c r="GK65" s="11">
        <f t="shared" si="189"/>
        <v>0</v>
      </c>
      <c r="GL65" s="11">
        <f t="shared" si="189"/>
        <v>0</v>
      </c>
      <c r="GM65" s="11">
        <f t="shared" si="189"/>
        <v>0</v>
      </c>
      <c r="GN65" s="11">
        <f t="shared" ref="GN65:IY65" si="190">(GN64/12)*9</f>
        <v>0</v>
      </c>
      <c r="GO65" s="11">
        <f t="shared" si="190"/>
        <v>0</v>
      </c>
      <c r="GP65" s="11">
        <f t="shared" si="190"/>
        <v>0</v>
      </c>
      <c r="GQ65" s="11">
        <f t="shared" si="190"/>
        <v>0</v>
      </c>
      <c r="GR65" s="11">
        <f t="shared" si="190"/>
        <v>0</v>
      </c>
      <c r="GS65" s="11">
        <f t="shared" si="190"/>
        <v>0</v>
      </c>
      <c r="GT65" s="11">
        <f t="shared" si="190"/>
        <v>0</v>
      </c>
      <c r="GU65" s="11">
        <f t="shared" si="190"/>
        <v>0</v>
      </c>
      <c r="GV65" s="11">
        <f t="shared" si="190"/>
        <v>0</v>
      </c>
      <c r="GW65" s="11">
        <f t="shared" si="190"/>
        <v>0</v>
      </c>
      <c r="GX65" s="11">
        <f t="shared" si="190"/>
        <v>0</v>
      </c>
      <c r="GY65" s="11">
        <f t="shared" si="190"/>
        <v>0</v>
      </c>
      <c r="GZ65" s="11">
        <f t="shared" si="190"/>
        <v>0</v>
      </c>
      <c r="HA65" s="11">
        <f t="shared" si="190"/>
        <v>0</v>
      </c>
      <c r="HB65" s="11">
        <f t="shared" si="190"/>
        <v>0</v>
      </c>
      <c r="HC65" s="11">
        <f t="shared" si="190"/>
        <v>0</v>
      </c>
      <c r="HD65" s="11">
        <f t="shared" si="190"/>
        <v>0</v>
      </c>
      <c r="HE65" s="11">
        <f t="shared" si="190"/>
        <v>0</v>
      </c>
      <c r="HF65" s="11">
        <f t="shared" si="190"/>
        <v>0</v>
      </c>
      <c r="HG65" s="11">
        <f t="shared" si="190"/>
        <v>0</v>
      </c>
      <c r="HH65" s="11">
        <f t="shared" si="190"/>
        <v>0</v>
      </c>
      <c r="HI65" s="11">
        <f t="shared" si="190"/>
        <v>0</v>
      </c>
      <c r="HJ65" s="11">
        <f t="shared" si="190"/>
        <v>0</v>
      </c>
      <c r="HK65" s="11">
        <f t="shared" si="190"/>
        <v>0</v>
      </c>
      <c r="HL65" s="11">
        <f t="shared" si="190"/>
        <v>0</v>
      </c>
      <c r="HM65" s="11">
        <f t="shared" si="190"/>
        <v>0</v>
      </c>
      <c r="HN65" s="11">
        <f t="shared" si="190"/>
        <v>0</v>
      </c>
      <c r="HO65" s="11">
        <f t="shared" si="190"/>
        <v>0</v>
      </c>
      <c r="HP65" s="11">
        <f t="shared" si="190"/>
        <v>0</v>
      </c>
      <c r="HQ65" s="11">
        <f t="shared" si="190"/>
        <v>0</v>
      </c>
      <c r="HR65" s="11">
        <f t="shared" si="190"/>
        <v>0</v>
      </c>
      <c r="HS65" s="11">
        <f t="shared" si="190"/>
        <v>0</v>
      </c>
      <c r="HT65" s="11">
        <f t="shared" si="190"/>
        <v>0</v>
      </c>
      <c r="HU65" s="11">
        <f t="shared" si="190"/>
        <v>0</v>
      </c>
      <c r="HV65" s="11">
        <f t="shared" si="190"/>
        <v>0</v>
      </c>
      <c r="HW65" s="11">
        <f t="shared" si="190"/>
        <v>0</v>
      </c>
      <c r="HX65" s="11">
        <f t="shared" si="190"/>
        <v>0</v>
      </c>
      <c r="HY65" s="11">
        <f t="shared" si="190"/>
        <v>0</v>
      </c>
      <c r="HZ65" s="11">
        <f t="shared" si="190"/>
        <v>0</v>
      </c>
      <c r="IA65" s="11">
        <f t="shared" si="190"/>
        <v>0</v>
      </c>
      <c r="IB65" s="11">
        <f t="shared" si="190"/>
        <v>0</v>
      </c>
      <c r="IC65" s="11">
        <f t="shared" si="190"/>
        <v>0</v>
      </c>
      <c r="ID65" s="11">
        <f t="shared" si="190"/>
        <v>0</v>
      </c>
      <c r="IE65" s="11">
        <f t="shared" si="190"/>
        <v>0</v>
      </c>
      <c r="IF65" s="11">
        <f t="shared" si="190"/>
        <v>0</v>
      </c>
      <c r="IG65" s="11">
        <f t="shared" si="190"/>
        <v>0</v>
      </c>
      <c r="IH65" s="11">
        <f t="shared" si="190"/>
        <v>0</v>
      </c>
      <c r="II65" s="11">
        <f t="shared" si="190"/>
        <v>0</v>
      </c>
      <c r="IJ65" s="11">
        <f t="shared" si="190"/>
        <v>0</v>
      </c>
      <c r="IK65" s="11">
        <f t="shared" si="190"/>
        <v>0</v>
      </c>
      <c r="IL65" s="11">
        <f t="shared" si="190"/>
        <v>0</v>
      </c>
      <c r="IM65" s="11">
        <f t="shared" si="190"/>
        <v>0</v>
      </c>
      <c r="IN65" s="11">
        <f t="shared" si="190"/>
        <v>0</v>
      </c>
      <c r="IO65" s="11">
        <f t="shared" si="190"/>
        <v>0</v>
      </c>
      <c r="IP65" s="11">
        <f t="shared" si="190"/>
        <v>0</v>
      </c>
      <c r="IQ65" s="11">
        <f t="shared" si="190"/>
        <v>0</v>
      </c>
      <c r="IR65" s="11">
        <f t="shared" si="190"/>
        <v>0</v>
      </c>
      <c r="IS65" s="11">
        <f t="shared" si="190"/>
        <v>0</v>
      </c>
      <c r="IT65" s="11">
        <f t="shared" si="190"/>
        <v>0</v>
      </c>
      <c r="IU65" s="11">
        <f t="shared" si="190"/>
        <v>0</v>
      </c>
      <c r="IV65" s="11">
        <f t="shared" si="190"/>
        <v>0</v>
      </c>
      <c r="IW65" s="11">
        <f t="shared" si="190"/>
        <v>0</v>
      </c>
      <c r="IX65" s="11">
        <f t="shared" si="190"/>
        <v>0</v>
      </c>
      <c r="IY65" s="11">
        <f t="shared" si="190"/>
        <v>0</v>
      </c>
      <c r="IZ65" s="11">
        <f t="shared" ref="IZ65:LK65" si="191">(IZ64/12)*9</f>
        <v>0</v>
      </c>
      <c r="JA65" s="11">
        <f t="shared" si="191"/>
        <v>0</v>
      </c>
      <c r="JB65" s="11">
        <f t="shared" si="191"/>
        <v>0</v>
      </c>
      <c r="JC65" s="11">
        <f t="shared" si="191"/>
        <v>0</v>
      </c>
      <c r="JD65" s="11">
        <f t="shared" si="191"/>
        <v>0</v>
      </c>
      <c r="JE65" s="11">
        <f t="shared" si="191"/>
        <v>0</v>
      </c>
      <c r="JF65" s="11">
        <f t="shared" si="191"/>
        <v>0</v>
      </c>
      <c r="JG65" s="11">
        <f t="shared" si="191"/>
        <v>0</v>
      </c>
      <c r="JH65" s="11">
        <f t="shared" si="191"/>
        <v>0</v>
      </c>
      <c r="JI65" s="11">
        <f t="shared" si="191"/>
        <v>0</v>
      </c>
      <c r="JJ65" s="11">
        <f t="shared" si="191"/>
        <v>0</v>
      </c>
      <c r="JK65" s="11">
        <f t="shared" si="191"/>
        <v>0</v>
      </c>
      <c r="JL65" s="11">
        <f t="shared" si="191"/>
        <v>0</v>
      </c>
      <c r="JM65" s="11">
        <f t="shared" si="191"/>
        <v>0</v>
      </c>
      <c r="JN65" s="11">
        <f t="shared" si="191"/>
        <v>0</v>
      </c>
      <c r="JO65" s="11">
        <f t="shared" si="191"/>
        <v>0</v>
      </c>
      <c r="JP65" s="11">
        <f t="shared" si="191"/>
        <v>0</v>
      </c>
      <c r="JQ65" s="11">
        <f t="shared" si="191"/>
        <v>0</v>
      </c>
      <c r="JR65" s="11">
        <f t="shared" si="191"/>
        <v>0</v>
      </c>
      <c r="JS65" s="11">
        <f t="shared" si="191"/>
        <v>0</v>
      </c>
      <c r="JT65" s="11">
        <f t="shared" si="191"/>
        <v>0</v>
      </c>
      <c r="JU65" s="11">
        <f t="shared" si="191"/>
        <v>0</v>
      </c>
      <c r="JV65" s="11">
        <f t="shared" si="191"/>
        <v>75</v>
      </c>
      <c r="JW65" s="11">
        <f t="shared" si="191"/>
        <v>1125</v>
      </c>
      <c r="JX65" s="11">
        <f t="shared" si="191"/>
        <v>45</v>
      </c>
      <c r="JY65" s="11">
        <f t="shared" si="191"/>
        <v>0</v>
      </c>
      <c r="JZ65" s="11">
        <f t="shared" si="191"/>
        <v>37.5</v>
      </c>
      <c r="KA65" s="11">
        <f t="shared" si="191"/>
        <v>0</v>
      </c>
      <c r="KB65" s="11">
        <f t="shared" si="191"/>
        <v>0</v>
      </c>
      <c r="KC65" s="11">
        <f t="shared" si="191"/>
        <v>0</v>
      </c>
      <c r="KD65" s="11">
        <f t="shared" si="191"/>
        <v>150</v>
      </c>
      <c r="KE65" s="11">
        <f t="shared" si="191"/>
        <v>0</v>
      </c>
      <c r="KF65" s="11">
        <f t="shared" si="191"/>
        <v>3.75</v>
      </c>
      <c r="KG65" s="11">
        <f t="shared" si="191"/>
        <v>0</v>
      </c>
      <c r="KH65" s="11">
        <f t="shared" si="191"/>
        <v>0</v>
      </c>
      <c r="KI65" s="11">
        <f t="shared" si="191"/>
        <v>225</v>
      </c>
      <c r="KJ65" s="11">
        <f t="shared" si="191"/>
        <v>0</v>
      </c>
      <c r="KK65" s="11">
        <f t="shared" si="191"/>
        <v>75</v>
      </c>
      <c r="KL65" s="11">
        <f t="shared" si="191"/>
        <v>0</v>
      </c>
      <c r="KM65" s="11">
        <f t="shared" si="191"/>
        <v>0</v>
      </c>
      <c r="KN65" s="11">
        <f t="shared" si="191"/>
        <v>0</v>
      </c>
      <c r="KO65" s="11">
        <f t="shared" si="191"/>
        <v>150</v>
      </c>
      <c r="KP65" s="11">
        <f t="shared" si="191"/>
        <v>0</v>
      </c>
      <c r="KQ65" s="11">
        <f t="shared" si="191"/>
        <v>11.25</v>
      </c>
      <c r="KR65" s="11">
        <f t="shared" si="191"/>
        <v>0</v>
      </c>
      <c r="KS65" s="11">
        <f t="shared" si="191"/>
        <v>0</v>
      </c>
      <c r="KT65" s="11">
        <f t="shared" si="191"/>
        <v>0</v>
      </c>
      <c r="KU65" s="11">
        <f t="shared" si="191"/>
        <v>7.5</v>
      </c>
      <c r="KV65" s="11">
        <f t="shared" si="191"/>
        <v>0</v>
      </c>
      <c r="KW65" s="11">
        <f t="shared" si="191"/>
        <v>22.5</v>
      </c>
      <c r="KX65" s="11">
        <f t="shared" si="191"/>
        <v>0</v>
      </c>
      <c r="KY65" s="11">
        <f t="shared" si="191"/>
        <v>0</v>
      </c>
      <c r="KZ65" s="11">
        <f t="shared" si="191"/>
        <v>0</v>
      </c>
      <c r="LA65" s="11">
        <f t="shared" si="191"/>
        <v>0</v>
      </c>
      <c r="LB65" s="11">
        <f t="shared" si="191"/>
        <v>0</v>
      </c>
      <c r="LC65" s="11">
        <f t="shared" si="191"/>
        <v>82.5</v>
      </c>
      <c r="LD65" s="11">
        <f t="shared" si="191"/>
        <v>0</v>
      </c>
      <c r="LE65" s="11">
        <f t="shared" si="191"/>
        <v>0</v>
      </c>
      <c r="LF65" s="11">
        <f t="shared" si="191"/>
        <v>3.75</v>
      </c>
      <c r="LG65" s="11">
        <f t="shared" si="191"/>
        <v>0</v>
      </c>
      <c r="LH65" s="11">
        <f t="shared" si="191"/>
        <v>0</v>
      </c>
      <c r="LI65" s="11">
        <f t="shared" si="191"/>
        <v>0</v>
      </c>
      <c r="LJ65" s="11">
        <f t="shared" si="191"/>
        <v>0</v>
      </c>
      <c r="LK65" s="11">
        <f t="shared" si="191"/>
        <v>0</v>
      </c>
      <c r="LL65" s="11">
        <f t="shared" ref="LL65:MG65" si="192">(LL64/12)*9</f>
        <v>0</v>
      </c>
      <c r="LM65" s="11">
        <f t="shared" si="192"/>
        <v>0</v>
      </c>
      <c r="LN65" s="11">
        <f t="shared" si="192"/>
        <v>0</v>
      </c>
      <c r="LO65" s="11">
        <f t="shared" si="192"/>
        <v>0</v>
      </c>
      <c r="LP65" s="11">
        <f t="shared" si="192"/>
        <v>0</v>
      </c>
      <c r="LQ65" s="11">
        <f t="shared" si="192"/>
        <v>0</v>
      </c>
      <c r="LR65" s="11">
        <f t="shared" si="192"/>
        <v>75</v>
      </c>
      <c r="LS65" s="11">
        <f t="shared" si="192"/>
        <v>0</v>
      </c>
      <c r="LT65" s="11">
        <f t="shared" si="192"/>
        <v>0</v>
      </c>
      <c r="LU65" s="11">
        <f t="shared" si="192"/>
        <v>0</v>
      </c>
      <c r="LV65" s="11">
        <f t="shared" si="192"/>
        <v>0</v>
      </c>
      <c r="LW65" s="11">
        <f t="shared" si="192"/>
        <v>7.5</v>
      </c>
      <c r="LX65" s="11">
        <f t="shared" si="192"/>
        <v>0</v>
      </c>
      <c r="LY65" s="11">
        <f t="shared" si="192"/>
        <v>0</v>
      </c>
      <c r="LZ65" s="11">
        <f t="shared" si="192"/>
        <v>0</v>
      </c>
      <c r="MA65" s="11">
        <f t="shared" si="192"/>
        <v>37.5</v>
      </c>
      <c r="MB65" s="11">
        <f t="shared" si="192"/>
        <v>0</v>
      </c>
      <c r="MC65" s="11">
        <f t="shared" si="192"/>
        <v>0</v>
      </c>
      <c r="MD65" s="11">
        <f t="shared" si="192"/>
        <v>0</v>
      </c>
      <c r="ME65" s="11">
        <f t="shared" si="192"/>
        <v>0</v>
      </c>
      <c r="MF65" s="11">
        <f t="shared" si="192"/>
        <v>0</v>
      </c>
      <c r="MG65" s="11">
        <f t="shared" si="192"/>
        <v>0</v>
      </c>
      <c r="MH65" s="11">
        <f t="shared" si="6"/>
        <v>2381.25</v>
      </c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</row>
    <row r="66" spans="1:361" ht="24.95" customHeight="1" x14ac:dyDescent="0.25">
      <c r="A66" s="24">
        <v>32.700000000000003</v>
      </c>
      <c r="B66" s="1" t="s">
        <v>376</v>
      </c>
      <c r="C66" s="10">
        <v>0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>
        <v>0</v>
      </c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>
        <v>0</v>
      </c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>
        <v>0</v>
      </c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>
        <v>50</v>
      </c>
      <c r="JT66" s="10"/>
      <c r="JU66" s="10">
        <v>100</v>
      </c>
      <c r="JV66" s="10">
        <v>8000</v>
      </c>
      <c r="JW66" s="10"/>
      <c r="JX66" s="10">
        <v>60</v>
      </c>
      <c r="JY66" s="10"/>
      <c r="JZ66" s="10"/>
      <c r="KA66" s="10">
        <v>0</v>
      </c>
      <c r="KB66" s="10"/>
      <c r="KC66" s="10"/>
      <c r="KD66" s="10"/>
      <c r="KE66" s="10"/>
      <c r="KF66" s="10">
        <v>100</v>
      </c>
      <c r="KG66" s="10">
        <v>500</v>
      </c>
      <c r="KH66" s="10"/>
      <c r="KI66" s="10">
        <v>2500</v>
      </c>
      <c r="KJ66" s="10"/>
      <c r="KK66" s="10">
        <v>100</v>
      </c>
      <c r="KL66" s="10"/>
      <c r="KM66" s="10">
        <v>10</v>
      </c>
      <c r="KN66" s="10"/>
      <c r="KO66" s="10">
        <v>50</v>
      </c>
      <c r="KP66" s="10"/>
      <c r="KQ66" s="10">
        <v>500</v>
      </c>
      <c r="KR66" s="10"/>
      <c r="KS66" s="10"/>
      <c r="KT66" s="10"/>
      <c r="KU66" s="10">
        <v>5</v>
      </c>
      <c r="KV66" s="10"/>
      <c r="KW66" s="10"/>
      <c r="KX66" s="10"/>
      <c r="KY66" s="10"/>
      <c r="KZ66" s="10">
        <v>300</v>
      </c>
      <c r="LA66" s="10"/>
      <c r="LB66" s="10"/>
      <c r="LC66" s="10">
        <v>200</v>
      </c>
      <c r="LD66" s="10"/>
      <c r="LE66" s="10">
        <v>0</v>
      </c>
      <c r="LF66" s="10"/>
      <c r="LG66" s="10">
        <v>200</v>
      </c>
      <c r="LH66" s="10"/>
      <c r="LI66" s="10">
        <v>20</v>
      </c>
      <c r="LJ66" s="10">
        <v>10</v>
      </c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>
        <v>0</v>
      </c>
      <c r="LW66" s="10"/>
      <c r="LX66" s="10"/>
      <c r="LY66" s="10">
        <v>20</v>
      </c>
      <c r="LZ66" s="10"/>
      <c r="MA66" s="10">
        <v>70</v>
      </c>
      <c r="MB66" s="10"/>
      <c r="MC66" s="10"/>
      <c r="MD66" s="10"/>
      <c r="ME66" s="10"/>
      <c r="MF66" s="10"/>
      <c r="MG66" s="10"/>
      <c r="MH66" s="10">
        <f t="shared" si="6"/>
        <v>12795</v>
      </c>
      <c r="MW66" s="7"/>
    </row>
    <row r="67" spans="1:361" s="7" customFormat="1" ht="24.95" customHeight="1" x14ac:dyDescent="0.25">
      <c r="A67" s="25">
        <v>33.200000000000003</v>
      </c>
      <c r="B67" s="6" t="s">
        <v>376</v>
      </c>
      <c r="C67" s="11">
        <f>(C66/12)*9</f>
        <v>0</v>
      </c>
      <c r="D67" s="11">
        <f t="shared" ref="D67:BO67" si="193">(D66/12)*9</f>
        <v>0</v>
      </c>
      <c r="E67" s="11">
        <f t="shared" si="193"/>
        <v>0</v>
      </c>
      <c r="F67" s="11">
        <f t="shared" si="193"/>
        <v>0</v>
      </c>
      <c r="G67" s="11">
        <f t="shared" si="193"/>
        <v>0</v>
      </c>
      <c r="H67" s="11">
        <f t="shared" si="193"/>
        <v>0</v>
      </c>
      <c r="I67" s="11">
        <f t="shared" si="193"/>
        <v>0</v>
      </c>
      <c r="J67" s="11">
        <f t="shared" si="193"/>
        <v>0</v>
      </c>
      <c r="K67" s="11">
        <f t="shared" si="193"/>
        <v>0</v>
      </c>
      <c r="L67" s="11">
        <f t="shared" si="193"/>
        <v>0</v>
      </c>
      <c r="M67" s="11">
        <f t="shared" si="193"/>
        <v>0</v>
      </c>
      <c r="N67" s="11">
        <f t="shared" si="193"/>
        <v>0</v>
      </c>
      <c r="O67" s="11">
        <f t="shared" si="193"/>
        <v>0</v>
      </c>
      <c r="P67" s="11">
        <f t="shared" si="193"/>
        <v>0</v>
      </c>
      <c r="Q67" s="11">
        <f t="shared" si="193"/>
        <v>0</v>
      </c>
      <c r="R67" s="11">
        <f t="shared" si="193"/>
        <v>0</v>
      </c>
      <c r="S67" s="11">
        <f t="shared" si="193"/>
        <v>0</v>
      </c>
      <c r="T67" s="11">
        <f t="shared" si="193"/>
        <v>0</v>
      </c>
      <c r="U67" s="11">
        <f t="shared" si="193"/>
        <v>0</v>
      </c>
      <c r="V67" s="11">
        <f t="shared" si="193"/>
        <v>0</v>
      </c>
      <c r="W67" s="11">
        <f t="shared" si="193"/>
        <v>0</v>
      </c>
      <c r="X67" s="11">
        <f t="shared" si="193"/>
        <v>0</v>
      </c>
      <c r="Y67" s="11">
        <f t="shared" si="193"/>
        <v>0</v>
      </c>
      <c r="Z67" s="11">
        <f t="shared" si="193"/>
        <v>0</v>
      </c>
      <c r="AA67" s="11">
        <f t="shared" si="193"/>
        <v>0</v>
      </c>
      <c r="AB67" s="11">
        <f t="shared" si="193"/>
        <v>0</v>
      </c>
      <c r="AC67" s="11">
        <f t="shared" si="193"/>
        <v>0</v>
      </c>
      <c r="AD67" s="11">
        <f t="shared" si="193"/>
        <v>0</v>
      </c>
      <c r="AE67" s="11">
        <f t="shared" si="193"/>
        <v>0</v>
      </c>
      <c r="AF67" s="11">
        <f t="shared" si="193"/>
        <v>0</v>
      </c>
      <c r="AG67" s="11">
        <f t="shared" si="193"/>
        <v>0</v>
      </c>
      <c r="AH67" s="11">
        <f t="shared" si="193"/>
        <v>0</v>
      </c>
      <c r="AI67" s="11">
        <f t="shared" si="193"/>
        <v>0</v>
      </c>
      <c r="AJ67" s="11">
        <f t="shared" si="193"/>
        <v>0</v>
      </c>
      <c r="AK67" s="11">
        <f t="shared" si="193"/>
        <v>0</v>
      </c>
      <c r="AL67" s="11">
        <f t="shared" si="193"/>
        <v>0</v>
      </c>
      <c r="AM67" s="11">
        <f t="shared" si="193"/>
        <v>0</v>
      </c>
      <c r="AN67" s="11">
        <f t="shared" si="193"/>
        <v>0</v>
      </c>
      <c r="AO67" s="11">
        <f t="shared" si="193"/>
        <v>0</v>
      </c>
      <c r="AP67" s="11">
        <f t="shared" si="193"/>
        <v>0</v>
      </c>
      <c r="AQ67" s="11">
        <f t="shared" si="193"/>
        <v>0</v>
      </c>
      <c r="AR67" s="11">
        <f t="shared" si="193"/>
        <v>0</v>
      </c>
      <c r="AS67" s="11">
        <f t="shared" si="193"/>
        <v>0</v>
      </c>
      <c r="AT67" s="11">
        <f t="shared" si="193"/>
        <v>0</v>
      </c>
      <c r="AU67" s="11">
        <f t="shared" si="193"/>
        <v>0</v>
      </c>
      <c r="AV67" s="11">
        <f t="shared" si="193"/>
        <v>0</v>
      </c>
      <c r="AW67" s="11">
        <f t="shared" si="193"/>
        <v>0</v>
      </c>
      <c r="AX67" s="11">
        <f t="shared" si="193"/>
        <v>0</v>
      </c>
      <c r="AY67" s="11">
        <f t="shared" si="193"/>
        <v>0</v>
      </c>
      <c r="AZ67" s="11">
        <f t="shared" si="193"/>
        <v>0</v>
      </c>
      <c r="BA67" s="11">
        <f t="shared" si="193"/>
        <v>0</v>
      </c>
      <c r="BB67" s="11">
        <f t="shared" si="193"/>
        <v>0</v>
      </c>
      <c r="BC67" s="11">
        <f t="shared" si="193"/>
        <v>0</v>
      </c>
      <c r="BD67" s="11">
        <f t="shared" si="193"/>
        <v>0</v>
      </c>
      <c r="BE67" s="11">
        <f t="shared" si="193"/>
        <v>0</v>
      </c>
      <c r="BF67" s="11">
        <f t="shared" si="193"/>
        <v>0</v>
      </c>
      <c r="BG67" s="11">
        <f t="shared" si="193"/>
        <v>0</v>
      </c>
      <c r="BH67" s="11">
        <f t="shared" si="193"/>
        <v>0</v>
      </c>
      <c r="BI67" s="11">
        <f t="shared" si="193"/>
        <v>0</v>
      </c>
      <c r="BJ67" s="11">
        <f t="shared" si="193"/>
        <v>0</v>
      </c>
      <c r="BK67" s="11">
        <f t="shared" si="193"/>
        <v>0</v>
      </c>
      <c r="BL67" s="11">
        <f t="shared" si="193"/>
        <v>0</v>
      </c>
      <c r="BM67" s="11">
        <f t="shared" si="193"/>
        <v>0</v>
      </c>
      <c r="BN67" s="11">
        <f t="shared" si="193"/>
        <v>0</v>
      </c>
      <c r="BO67" s="11">
        <f t="shared" si="193"/>
        <v>0</v>
      </c>
      <c r="BP67" s="11">
        <f t="shared" ref="BP67:EA67" si="194">(BP66/12)*9</f>
        <v>0</v>
      </c>
      <c r="BQ67" s="11">
        <f t="shared" si="194"/>
        <v>0</v>
      </c>
      <c r="BR67" s="11">
        <f t="shared" si="194"/>
        <v>0</v>
      </c>
      <c r="BS67" s="11">
        <f t="shared" si="194"/>
        <v>0</v>
      </c>
      <c r="BT67" s="11">
        <f t="shared" si="194"/>
        <v>0</v>
      </c>
      <c r="BU67" s="11">
        <f t="shared" si="194"/>
        <v>0</v>
      </c>
      <c r="BV67" s="11">
        <f t="shared" si="194"/>
        <v>0</v>
      </c>
      <c r="BW67" s="11">
        <f t="shared" si="194"/>
        <v>0</v>
      </c>
      <c r="BX67" s="11">
        <f t="shared" si="194"/>
        <v>0</v>
      </c>
      <c r="BY67" s="11">
        <f t="shared" si="194"/>
        <v>0</v>
      </c>
      <c r="BZ67" s="11">
        <f t="shared" si="194"/>
        <v>0</v>
      </c>
      <c r="CA67" s="11">
        <f t="shared" si="194"/>
        <v>0</v>
      </c>
      <c r="CB67" s="11">
        <f t="shared" si="194"/>
        <v>0</v>
      </c>
      <c r="CC67" s="11">
        <f t="shared" si="194"/>
        <v>0</v>
      </c>
      <c r="CD67" s="11">
        <f t="shared" si="194"/>
        <v>0</v>
      </c>
      <c r="CE67" s="11">
        <f t="shared" si="194"/>
        <v>0</v>
      </c>
      <c r="CF67" s="11">
        <f t="shared" si="194"/>
        <v>0</v>
      </c>
      <c r="CG67" s="11">
        <f t="shared" si="194"/>
        <v>0</v>
      </c>
      <c r="CH67" s="11">
        <f t="shared" si="194"/>
        <v>0</v>
      </c>
      <c r="CI67" s="11">
        <f t="shared" si="194"/>
        <v>0</v>
      </c>
      <c r="CJ67" s="11">
        <f t="shared" si="194"/>
        <v>0</v>
      </c>
      <c r="CK67" s="11">
        <f t="shared" si="194"/>
        <v>0</v>
      </c>
      <c r="CL67" s="11">
        <f t="shared" si="194"/>
        <v>0</v>
      </c>
      <c r="CM67" s="11">
        <f t="shared" si="194"/>
        <v>0</v>
      </c>
      <c r="CN67" s="11">
        <f t="shared" si="194"/>
        <v>0</v>
      </c>
      <c r="CO67" s="11">
        <f t="shared" si="194"/>
        <v>0</v>
      </c>
      <c r="CP67" s="11">
        <f t="shared" si="194"/>
        <v>0</v>
      </c>
      <c r="CQ67" s="11">
        <f t="shared" si="194"/>
        <v>0</v>
      </c>
      <c r="CR67" s="11">
        <f t="shared" si="194"/>
        <v>0</v>
      </c>
      <c r="CS67" s="11">
        <f t="shared" si="194"/>
        <v>0</v>
      </c>
      <c r="CT67" s="11">
        <f t="shared" si="194"/>
        <v>0</v>
      </c>
      <c r="CU67" s="11">
        <f t="shared" si="194"/>
        <v>0</v>
      </c>
      <c r="CV67" s="11">
        <f t="shared" si="194"/>
        <v>0</v>
      </c>
      <c r="CW67" s="11">
        <f t="shared" si="194"/>
        <v>0</v>
      </c>
      <c r="CX67" s="11">
        <f t="shared" si="194"/>
        <v>0</v>
      </c>
      <c r="CY67" s="11">
        <f t="shared" si="194"/>
        <v>0</v>
      </c>
      <c r="CZ67" s="11">
        <f t="shared" si="194"/>
        <v>0</v>
      </c>
      <c r="DA67" s="11">
        <f t="shared" si="194"/>
        <v>0</v>
      </c>
      <c r="DB67" s="11">
        <f t="shared" si="194"/>
        <v>0</v>
      </c>
      <c r="DC67" s="11">
        <f t="shared" si="194"/>
        <v>0</v>
      </c>
      <c r="DD67" s="11">
        <f t="shared" si="194"/>
        <v>0</v>
      </c>
      <c r="DE67" s="11">
        <f t="shared" si="194"/>
        <v>0</v>
      </c>
      <c r="DF67" s="11">
        <f t="shared" si="194"/>
        <v>0</v>
      </c>
      <c r="DG67" s="11">
        <f t="shared" si="194"/>
        <v>0</v>
      </c>
      <c r="DH67" s="11">
        <f t="shared" si="194"/>
        <v>0</v>
      </c>
      <c r="DI67" s="11">
        <f t="shared" si="194"/>
        <v>0</v>
      </c>
      <c r="DJ67" s="11">
        <f t="shared" si="194"/>
        <v>0</v>
      </c>
      <c r="DK67" s="11">
        <f t="shared" si="194"/>
        <v>0</v>
      </c>
      <c r="DL67" s="11">
        <f t="shared" si="194"/>
        <v>0</v>
      </c>
      <c r="DM67" s="11">
        <f t="shared" si="194"/>
        <v>0</v>
      </c>
      <c r="DN67" s="11">
        <f t="shared" si="194"/>
        <v>0</v>
      </c>
      <c r="DO67" s="11">
        <f t="shared" si="194"/>
        <v>0</v>
      </c>
      <c r="DP67" s="11">
        <f t="shared" si="194"/>
        <v>0</v>
      </c>
      <c r="DQ67" s="11">
        <f t="shared" si="194"/>
        <v>0</v>
      </c>
      <c r="DR67" s="11">
        <f t="shared" si="194"/>
        <v>0</v>
      </c>
      <c r="DS67" s="11">
        <f t="shared" si="194"/>
        <v>0</v>
      </c>
      <c r="DT67" s="11">
        <f t="shared" si="194"/>
        <v>0</v>
      </c>
      <c r="DU67" s="11">
        <f t="shared" si="194"/>
        <v>0</v>
      </c>
      <c r="DV67" s="11">
        <f t="shared" si="194"/>
        <v>0</v>
      </c>
      <c r="DW67" s="11">
        <f t="shared" si="194"/>
        <v>0</v>
      </c>
      <c r="DX67" s="11">
        <f t="shared" si="194"/>
        <v>0</v>
      </c>
      <c r="DY67" s="11">
        <f t="shared" si="194"/>
        <v>0</v>
      </c>
      <c r="DZ67" s="11">
        <f t="shared" si="194"/>
        <v>0</v>
      </c>
      <c r="EA67" s="11">
        <f t="shared" si="194"/>
        <v>0</v>
      </c>
      <c r="EB67" s="11">
        <f t="shared" ref="EB67:GM67" si="195">(EB66/12)*9</f>
        <v>0</v>
      </c>
      <c r="EC67" s="11">
        <f t="shared" si="195"/>
        <v>0</v>
      </c>
      <c r="ED67" s="11">
        <f t="shared" si="195"/>
        <v>0</v>
      </c>
      <c r="EE67" s="11">
        <f t="shared" si="195"/>
        <v>0</v>
      </c>
      <c r="EF67" s="11">
        <f t="shared" si="195"/>
        <v>0</v>
      </c>
      <c r="EG67" s="11">
        <f t="shared" si="195"/>
        <v>0</v>
      </c>
      <c r="EH67" s="11">
        <f t="shared" si="195"/>
        <v>0</v>
      </c>
      <c r="EI67" s="11">
        <f t="shared" si="195"/>
        <v>0</v>
      </c>
      <c r="EJ67" s="11">
        <f t="shared" si="195"/>
        <v>0</v>
      </c>
      <c r="EK67" s="11">
        <f t="shared" si="195"/>
        <v>0</v>
      </c>
      <c r="EL67" s="11">
        <f t="shared" si="195"/>
        <v>0</v>
      </c>
      <c r="EM67" s="11">
        <f t="shared" si="195"/>
        <v>0</v>
      </c>
      <c r="EN67" s="11">
        <f t="shared" si="195"/>
        <v>0</v>
      </c>
      <c r="EO67" s="11">
        <f t="shared" si="195"/>
        <v>0</v>
      </c>
      <c r="EP67" s="11">
        <f t="shared" si="195"/>
        <v>0</v>
      </c>
      <c r="EQ67" s="11">
        <f t="shared" si="195"/>
        <v>0</v>
      </c>
      <c r="ER67" s="11">
        <f t="shared" si="195"/>
        <v>0</v>
      </c>
      <c r="ES67" s="11">
        <f t="shared" si="195"/>
        <v>0</v>
      </c>
      <c r="ET67" s="11">
        <f t="shared" si="195"/>
        <v>0</v>
      </c>
      <c r="EU67" s="11">
        <f t="shared" si="195"/>
        <v>0</v>
      </c>
      <c r="EV67" s="11">
        <f t="shared" si="195"/>
        <v>0</v>
      </c>
      <c r="EW67" s="11">
        <f t="shared" si="195"/>
        <v>0</v>
      </c>
      <c r="EX67" s="11">
        <f t="shared" si="195"/>
        <v>0</v>
      </c>
      <c r="EY67" s="11">
        <f t="shared" si="195"/>
        <v>0</v>
      </c>
      <c r="EZ67" s="11">
        <f t="shared" si="195"/>
        <v>0</v>
      </c>
      <c r="FA67" s="11">
        <f t="shared" si="195"/>
        <v>0</v>
      </c>
      <c r="FB67" s="11">
        <f t="shared" si="195"/>
        <v>0</v>
      </c>
      <c r="FC67" s="11">
        <f t="shared" si="195"/>
        <v>0</v>
      </c>
      <c r="FD67" s="11">
        <f t="shared" si="195"/>
        <v>0</v>
      </c>
      <c r="FE67" s="11">
        <f t="shared" si="195"/>
        <v>0</v>
      </c>
      <c r="FF67" s="11">
        <f t="shared" si="195"/>
        <v>0</v>
      </c>
      <c r="FG67" s="11">
        <f t="shared" si="195"/>
        <v>0</v>
      </c>
      <c r="FH67" s="11">
        <f t="shared" si="195"/>
        <v>0</v>
      </c>
      <c r="FI67" s="11">
        <f t="shared" si="195"/>
        <v>0</v>
      </c>
      <c r="FJ67" s="11">
        <f t="shared" si="195"/>
        <v>0</v>
      </c>
      <c r="FK67" s="11">
        <f t="shared" si="195"/>
        <v>0</v>
      </c>
      <c r="FL67" s="11">
        <f t="shared" si="195"/>
        <v>0</v>
      </c>
      <c r="FM67" s="11">
        <f t="shared" si="195"/>
        <v>0</v>
      </c>
      <c r="FN67" s="11">
        <f t="shared" si="195"/>
        <v>0</v>
      </c>
      <c r="FO67" s="11">
        <f t="shared" si="195"/>
        <v>0</v>
      </c>
      <c r="FP67" s="11">
        <f t="shared" si="195"/>
        <v>0</v>
      </c>
      <c r="FQ67" s="11">
        <f t="shared" si="195"/>
        <v>0</v>
      </c>
      <c r="FR67" s="11">
        <f t="shared" si="195"/>
        <v>0</v>
      </c>
      <c r="FS67" s="11">
        <f t="shared" si="195"/>
        <v>0</v>
      </c>
      <c r="FT67" s="11">
        <f t="shared" si="195"/>
        <v>0</v>
      </c>
      <c r="FU67" s="11">
        <f t="shared" si="195"/>
        <v>0</v>
      </c>
      <c r="FV67" s="11">
        <f t="shared" si="195"/>
        <v>0</v>
      </c>
      <c r="FW67" s="11">
        <f t="shared" si="195"/>
        <v>0</v>
      </c>
      <c r="FX67" s="11">
        <f t="shared" si="195"/>
        <v>0</v>
      </c>
      <c r="FY67" s="11">
        <f t="shared" si="195"/>
        <v>0</v>
      </c>
      <c r="FZ67" s="11">
        <f t="shared" si="195"/>
        <v>0</v>
      </c>
      <c r="GA67" s="11">
        <f t="shared" si="195"/>
        <v>0</v>
      </c>
      <c r="GB67" s="11">
        <f t="shared" si="195"/>
        <v>0</v>
      </c>
      <c r="GC67" s="11">
        <f t="shared" si="195"/>
        <v>0</v>
      </c>
      <c r="GD67" s="11">
        <f t="shared" si="195"/>
        <v>0</v>
      </c>
      <c r="GE67" s="11">
        <f t="shared" si="195"/>
        <v>0</v>
      </c>
      <c r="GF67" s="11">
        <f t="shared" si="195"/>
        <v>0</v>
      </c>
      <c r="GG67" s="11">
        <f t="shared" si="195"/>
        <v>0</v>
      </c>
      <c r="GH67" s="11">
        <f t="shared" si="195"/>
        <v>0</v>
      </c>
      <c r="GI67" s="11">
        <f t="shared" si="195"/>
        <v>0</v>
      </c>
      <c r="GJ67" s="11">
        <f t="shared" si="195"/>
        <v>0</v>
      </c>
      <c r="GK67" s="11">
        <f t="shared" si="195"/>
        <v>0</v>
      </c>
      <c r="GL67" s="11">
        <f t="shared" si="195"/>
        <v>0</v>
      </c>
      <c r="GM67" s="11">
        <f t="shared" si="195"/>
        <v>0</v>
      </c>
      <c r="GN67" s="11">
        <f t="shared" ref="GN67:IY67" si="196">(GN66/12)*9</f>
        <v>0</v>
      </c>
      <c r="GO67" s="11">
        <f t="shared" si="196"/>
        <v>0</v>
      </c>
      <c r="GP67" s="11">
        <f t="shared" si="196"/>
        <v>0</v>
      </c>
      <c r="GQ67" s="11">
        <f t="shared" si="196"/>
        <v>0</v>
      </c>
      <c r="GR67" s="11">
        <f t="shared" si="196"/>
        <v>0</v>
      </c>
      <c r="GS67" s="11">
        <f t="shared" si="196"/>
        <v>0</v>
      </c>
      <c r="GT67" s="11">
        <f t="shared" si="196"/>
        <v>0</v>
      </c>
      <c r="GU67" s="11">
        <f t="shared" si="196"/>
        <v>0</v>
      </c>
      <c r="GV67" s="11">
        <f t="shared" si="196"/>
        <v>0</v>
      </c>
      <c r="GW67" s="11">
        <f t="shared" si="196"/>
        <v>0</v>
      </c>
      <c r="GX67" s="11">
        <f t="shared" si="196"/>
        <v>0</v>
      </c>
      <c r="GY67" s="11">
        <f t="shared" si="196"/>
        <v>0</v>
      </c>
      <c r="GZ67" s="11">
        <f t="shared" si="196"/>
        <v>0</v>
      </c>
      <c r="HA67" s="11">
        <f t="shared" si="196"/>
        <v>0</v>
      </c>
      <c r="HB67" s="11">
        <f t="shared" si="196"/>
        <v>0</v>
      </c>
      <c r="HC67" s="11">
        <f t="shared" si="196"/>
        <v>0</v>
      </c>
      <c r="HD67" s="11">
        <f t="shared" si="196"/>
        <v>0</v>
      </c>
      <c r="HE67" s="11">
        <f t="shared" si="196"/>
        <v>0</v>
      </c>
      <c r="HF67" s="11">
        <f t="shared" si="196"/>
        <v>0</v>
      </c>
      <c r="HG67" s="11">
        <f t="shared" si="196"/>
        <v>0</v>
      </c>
      <c r="HH67" s="11">
        <f t="shared" si="196"/>
        <v>0</v>
      </c>
      <c r="HI67" s="11">
        <f t="shared" si="196"/>
        <v>0</v>
      </c>
      <c r="HJ67" s="11">
        <f t="shared" si="196"/>
        <v>0</v>
      </c>
      <c r="HK67" s="11">
        <f t="shared" si="196"/>
        <v>0</v>
      </c>
      <c r="HL67" s="11">
        <f t="shared" si="196"/>
        <v>0</v>
      </c>
      <c r="HM67" s="11">
        <f t="shared" si="196"/>
        <v>0</v>
      </c>
      <c r="HN67" s="11">
        <f t="shared" si="196"/>
        <v>0</v>
      </c>
      <c r="HO67" s="11">
        <f t="shared" si="196"/>
        <v>0</v>
      </c>
      <c r="HP67" s="11">
        <f t="shared" si="196"/>
        <v>0</v>
      </c>
      <c r="HQ67" s="11">
        <f t="shared" si="196"/>
        <v>0</v>
      </c>
      <c r="HR67" s="11">
        <f t="shared" si="196"/>
        <v>0</v>
      </c>
      <c r="HS67" s="11">
        <f t="shared" si="196"/>
        <v>0</v>
      </c>
      <c r="HT67" s="11">
        <f t="shared" si="196"/>
        <v>0</v>
      </c>
      <c r="HU67" s="11">
        <f t="shared" si="196"/>
        <v>0</v>
      </c>
      <c r="HV67" s="11">
        <f t="shared" si="196"/>
        <v>0</v>
      </c>
      <c r="HW67" s="11">
        <f t="shared" si="196"/>
        <v>0</v>
      </c>
      <c r="HX67" s="11">
        <f t="shared" si="196"/>
        <v>0</v>
      </c>
      <c r="HY67" s="11">
        <f t="shared" si="196"/>
        <v>0</v>
      </c>
      <c r="HZ67" s="11">
        <f t="shared" si="196"/>
        <v>0</v>
      </c>
      <c r="IA67" s="11">
        <f t="shared" si="196"/>
        <v>0</v>
      </c>
      <c r="IB67" s="11">
        <f t="shared" si="196"/>
        <v>0</v>
      </c>
      <c r="IC67" s="11">
        <f t="shared" si="196"/>
        <v>0</v>
      </c>
      <c r="ID67" s="11">
        <f t="shared" si="196"/>
        <v>0</v>
      </c>
      <c r="IE67" s="11">
        <f t="shared" si="196"/>
        <v>0</v>
      </c>
      <c r="IF67" s="11">
        <f t="shared" si="196"/>
        <v>0</v>
      </c>
      <c r="IG67" s="11">
        <f t="shared" si="196"/>
        <v>0</v>
      </c>
      <c r="IH67" s="11">
        <f t="shared" si="196"/>
        <v>0</v>
      </c>
      <c r="II67" s="11">
        <f t="shared" si="196"/>
        <v>0</v>
      </c>
      <c r="IJ67" s="11">
        <f t="shared" si="196"/>
        <v>0</v>
      </c>
      <c r="IK67" s="11">
        <f t="shared" si="196"/>
        <v>0</v>
      </c>
      <c r="IL67" s="11">
        <f t="shared" si="196"/>
        <v>0</v>
      </c>
      <c r="IM67" s="11">
        <f t="shared" si="196"/>
        <v>0</v>
      </c>
      <c r="IN67" s="11">
        <f t="shared" si="196"/>
        <v>0</v>
      </c>
      <c r="IO67" s="11">
        <f t="shared" si="196"/>
        <v>0</v>
      </c>
      <c r="IP67" s="11">
        <f t="shared" si="196"/>
        <v>0</v>
      </c>
      <c r="IQ67" s="11">
        <f t="shared" si="196"/>
        <v>0</v>
      </c>
      <c r="IR67" s="11">
        <f t="shared" si="196"/>
        <v>0</v>
      </c>
      <c r="IS67" s="11">
        <f t="shared" si="196"/>
        <v>0</v>
      </c>
      <c r="IT67" s="11">
        <f t="shared" si="196"/>
        <v>0</v>
      </c>
      <c r="IU67" s="11">
        <f t="shared" si="196"/>
        <v>0</v>
      </c>
      <c r="IV67" s="11">
        <f t="shared" si="196"/>
        <v>0</v>
      </c>
      <c r="IW67" s="11">
        <f t="shared" si="196"/>
        <v>0</v>
      </c>
      <c r="IX67" s="11">
        <f t="shared" si="196"/>
        <v>0</v>
      </c>
      <c r="IY67" s="11">
        <f t="shared" si="196"/>
        <v>0</v>
      </c>
      <c r="IZ67" s="11">
        <f t="shared" ref="IZ67:LK67" si="197">(IZ66/12)*9</f>
        <v>0</v>
      </c>
      <c r="JA67" s="11">
        <f t="shared" si="197"/>
        <v>0</v>
      </c>
      <c r="JB67" s="11">
        <f t="shared" si="197"/>
        <v>0</v>
      </c>
      <c r="JC67" s="11">
        <f t="shared" si="197"/>
        <v>0</v>
      </c>
      <c r="JD67" s="11">
        <f t="shared" si="197"/>
        <v>0</v>
      </c>
      <c r="JE67" s="11">
        <f t="shared" si="197"/>
        <v>0</v>
      </c>
      <c r="JF67" s="11">
        <f t="shared" si="197"/>
        <v>0</v>
      </c>
      <c r="JG67" s="11">
        <f t="shared" si="197"/>
        <v>0</v>
      </c>
      <c r="JH67" s="11">
        <f t="shared" si="197"/>
        <v>0</v>
      </c>
      <c r="JI67" s="11">
        <f t="shared" si="197"/>
        <v>0</v>
      </c>
      <c r="JJ67" s="11">
        <f t="shared" si="197"/>
        <v>0</v>
      </c>
      <c r="JK67" s="11">
        <f t="shared" si="197"/>
        <v>0</v>
      </c>
      <c r="JL67" s="11">
        <f t="shared" si="197"/>
        <v>0</v>
      </c>
      <c r="JM67" s="11">
        <f t="shared" si="197"/>
        <v>0</v>
      </c>
      <c r="JN67" s="11">
        <f t="shared" si="197"/>
        <v>0</v>
      </c>
      <c r="JO67" s="11">
        <f t="shared" si="197"/>
        <v>0</v>
      </c>
      <c r="JP67" s="11">
        <f t="shared" si="197"/>
        <v>0</v>
      </c>
      <c r="JQ67" s="11">
        <f t="shared" si="197"/>
        <v>0</v>
      </c>
      <c r="JR67" s="11">
        <f t="shared" si="197"/>
        <v>0</v>
      </c>
      <c r="JS67" s="11">
        <f t="shared" si="197"/>
        <v>37.5</v>
      </c>
      <c r="JT67" s="11">
        <f t="shared" si="197"/>
        <v>0</v>
      </c>
      <c r="JU67" s="11">
        <f t="shared" si="197"/>
        <v>75</v>
      </c>
      <c r="JV67" s="11">
        <f t="shared" si="197"/>
        <v>6000</v>
      </c>
      <c r="JW67" s="11">
        <f t="shared" si="197"/>
        <v>0</v>
      </c>
      <c r="JX67" s="11">
        <f t="shared" si="197"/>
        <v>45</v>
      </c>
      <c r="JY67" s="11">
        <f t="shared" si="197"/>
        <v>0</v>
      </c>
      <c r="JZ67" s="11">
        <f t="shared" si="197"/>
        <v>0</v>
      </c>
      <c r="KA67" s="11">
        <f t="shared" si="197"/>
        <v>0</v>
      </c>
      <c r="KB67" s="11">
        <f t="shared" si="197"/>
        <v>0</v>
      </c>
      <c r="KC67" s="11">
        <f t="shared" si="197"/>
        <v>0</v>
      </c>
      <c r="KD67" s="11">
        <f t="shared" si="197"/>
        <v>0</v>
      </c>
      <c r="KE67" s="11">
        <f t="shared" si="197"/>
        <v>0</v>
      </c>
      <c r="KF67" s="11">
        <f t="shared" si="197"/>
        <v>75</v>
      </c>
      <c r="KG67" s="11">
        <f t="shared" si="197"/>
        <v>375</v>
      </c>
      <c r="KH67" s="11">
        <f t="shared" si="197"/>
        <v>0</v>
      </c>
      <c r="KI67" s="11">
        <f t="shared" si="197"/>
        <v>1875</v>
      </c>
      <c r="KJ67" s="11">
        <f t="shared" si="197"/>
        <v>0</v>
      </c>
      <c r="KK67" s="11">
        <f t="shared" si="197"/>
        <v>75</v>
      </c>
      <c r="KL67" s="11">
        <f t="shared" si="197"/>
        <v>0</v>
      </c>
      <c r="KM67" s="11">
        <f t="shared" si="197"/>
        <v>7.5</v>
      </c>
      <c r="KN67" s="11">
        <f t="shared" si="197"/>
        <v>0</v>
      </c>
      <c r="KO67" s="11">
        <f t="shared" si="197"/>
        <v>37.5</v>
      </c>
      <c r="KP67" s="11">
        <f t="shared" si="197"/>
        <v>0</v>
      </c>
      <c r="KQ67" s="11">
        <f t="shared" si="197"/>
        <v>375</v>
      </c>
      <c r="KR67" s="11">
        <f t="shared" si="197"/>
        <v>0</v>
      </c>
      <c r="KS67" s="11">
        <f t="shared" si="197"/>
        <v>0</v>
      </c>
      <c r="KT67" s="11">
        <f t="shared" si="197"/>
        <v>0</v>
      </c>
      <c r="KU67" s="11">
        <f t="shared" si="197"/>
        <v>3.75</v>
      </c>
      <c r="KV67" s="11">
        <f t="shared" si="197"/>
        <v>0</v>
      </c>
      <c r="KW67" s="11">
        <f t="shared" si="197"/>
        <v>0</v>
      </c>
      <c r="KX67" s="11">
        <f t="shared" si="197"/>
        <v>0</v>
      </c>
      <c r="KY67" s="11">
        <f t="shared" si="197"/>
        <v>0</v>
      </c>
      <c r="KZ67" s="11">
        <f t="shared" si="197"/>
        <v>225</v>
      </c>
      <c r="LA67" s="11">
        <f t="shared" si="197"/>
        <v>0</v>
      </c>
      <c r="LB67" s="11">
        <f t="shared" si="197"/>
        <v>0</v>
      </c>
      <c r="LC67" s="11">
        <f t="shared" si="197"/>
        <v>150</v>
      </c>
      <c r="LD67" s="11">
        <f t="shared" si="197"/>
        <v>0</v>
      </c>
      <c r="LE67" s="11">
        <f t="shared" si="197"/>
        <v>0</v>
      </c>
      <c r="LF67" s="11">
        <f t="shared" si="197"/>
        <v>0</v>
      </c>
      <c r="LG67" s="11">
        <f t="shared" si="197"/>
        <v>150</v>
      </c>
      <c r="LH67" s="11">
        <f t="shared" si="197"/>
        <v>0</v>
      </c>
      <c r="LI67" s="11">
        <f t="shared" si="197"/>
        <v>15</v>
      </c>
      <c r="LJ67" s="11">
        <f t="shared" si="197"/>
        <v>7.5</v>
      </c>
      <c r="LK67" s="11">
        <f t="shared" si="197"/>
        <v>0</v>
      </c>
      <c r="LL67" s="11">
        <f t="shared" ref="LL67:MG67" si="198">(LL66/12)*9</f>
        <v>0</v>
      </c>
      <c r="LM67" s="11">
        <f t="shared" si="198"/>
        <v>0</v>
      </c>
      <c r="LN67" s="11">
        <f t="shared" si="198"/>
        <v>0</v>
      </c>
      <c r="LO67" s="11">
        <f t="shared" si="198"/>
        <v>0</v>
      </c>
      <c r="LP67" s="11">
        <f t="shared" si="198"/>
        <v>0</v>
      </c>
      <c r="LQ67" s="11">
        <f t="shared" si="198"/>
        <v>0</v>
      </c>
      <c r="LR67" s="11">
        <f t="shared" si="198"/>
        <v>0</v>
      </c>
      <c r="LS67" s="11">
        <f t="shared" si="198"/>
        <v>0</v>
      </c>
      <c r="LT67" s="11">
        <f t="shared" si="198"/>
        <v>0</v>
      </c>
      <c r="LU67" s="11">
        <f t="shared" si="198"/>
        <v>0</v>
      </c>
      <c r="LV67" s="11">
        <f t="shared" si="198"/>
        <v>0</v>
      </c>
      <c r="LW67" s="11">
        <f t="shared" si="198"/>
        <v>0</v>
      </c>
      <c r="LX67" s="11">
        <f t="shared" si="198"/>
        <v>0</v>
      </c>
      <c r="LY67" s="11">
        <f t="shared" si="198"/>
        <v>15</v>
      </c>
      <c r="LZ67" s="11">
        <f t="shared" si="198"/>
        <v>0</v>
      </c>
      <c r="MA67" s="11">
        <f t="shared" si="198"/>
        <v>52.5</v>
      </c>
      <c r="MB67" s="11">
        <f t="shared" si="198"/>
        <v>0</v>
      </c>
      <c r="MC67" s="11">
        <f t="shared" si="198"/>
        <v>0</v>
      </c>
      <c r="MD67" s="11">
        <f t="shared" si="198"/>
        <v>0</v>
      </c>
      <c r="ME67" s="11">
        <f t="shared" si="198"/>
        <v>0</v>
      </c>
      <c r="MF67" s="11">
        <f t="shared" si="198"/>
        <v>0</v>
      </c>
      <c r="MG67" s="11">
        <f t="shared" si="198"/>
        <v>0</v>
      </c>
      <c r="MH67" s="11">
        <f t="shared" si="6"/>
        <v>9596.25</v>
      </c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</row>
    <row r="68" spans="1:361" ht="24.95" customHeight="1" x14ac:dyDescent="0.25">
      <c r="A68" s="25">
        <v>33.700000000000003</v>
      </c>
      <c r="B68" s="1" t="s">
        <v>377</v>
      </c>
      <c r="C68" s="10">
        <v>350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>
        <v>150</v>
      </c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>
        <v>0</v>
      </c>
      <c r="DO68" s="10"/>
      <c r="DP68" s="10"/>
      <c r="DQ68" s="10">
        <v>200</v>
      </c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>
        <v>300</v>
      </c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>
        <v>500</v>
      </c>
      <c r="EW68" s="10"/>
      <c r="EX68" s="10"/>
      <c r="EY68" s="10"/>
      <c r="EZ68" s="10"/>
      <c r="FA68" s="10"/>
      <c r="FB68" s="10"/>
      <c r="FC68" s="10"/>
      <c r="FD68" s="10"/>
      <c r="FE68" s="10"/>
      <c r="FF68" s="10">
        <v>100</v>
      </c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>
        <v>0</v>
      </c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>
        <v>500</v>
      </c>
      <c r="HF68" s="10"/>
      <c r="HG68" s="10">
        <v>0</v>
      </c>
      <c r="HH68" s="10"/>
      <c r="HI68" s="10"/>
      <c r="HJ68" s="10">
        <v>300</v>
      </c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>
        <v>0</v>
      </c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>
        <v>500</v>
      </c>
      <c r="JW68" s="10">
        <v>400</v>
      </c>
      <c r="JX68" s="10">
        <v>12000</v>
      </c>
      <c r="JY68" s="10"/>
      <c r="JZ68" s="10"/>
      <c r="KA68" s="10">
        <v>0</v>
      </c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>
        <v>50</v>
      </c>
      <c r="KO68" s="10">
        <v>200</v>
      </c>
      <c r="KP68" s="10">
        <v>100</v>
      </c>
      <c r="KQ68" s="10"/>
      <c r="KR68" s="10">
        <v>10</v>
      </c>
      <c r="KS68" s="10"/>
      <c r="KT68" s="10"/>
      <c r="KU68" s="10">
        <v>400</v>
      </c>
      <c r="KV68" s="10"/>
      <c r="KW68" s="10"/>
      <c r="KX68" s="10"/>
      <c r="KY68" s="10"/>
      <c r="KZ68" s="10">
        <v>500</v>
      </c>
      <c r="LA68" s="10"/>
      <c r="LB68" s="10">
        <v>100</v>
      </c>
      <c r="LC68" s="10">
        <v>650</v>
      </c>
      <c r="LD68" s="10"/>
      <c r="LE68" s="10">
        <v>10</v>
      </c>
      <c r="LF68" s="10">
        <v>50</v>
      </c>
      <c r="LG68" s="10"/>
      <c r="LH68" s="10"/>
      <c r="LI68" s="10"/>
      <c r="LJ68" s="10">
        <v>40</v>
      </c>
      <c r="LK68" s="10"/>
      <c r="LL68" s="10"/>
      <c r="LM68" s="10">
        <v>200</v>
      </c>
      <c r="LN68" s="10"/>
      <c r="LO68" s="10"/>
      <c r="LP68" s="10"/>
      <c r="LQ68" s="10"/>
      <c r="LR68" s="10">
        <v>30</v>
      </c>
      <c r="LS68" s="10"/>
      <c r="LT68" s="10">
        <v>25</v>
      </c>
      <c r="LU68" s="10"/>
      <c r="LV68" s="10">
        <v>0</v>
      </c>
      <c r="LW68" s="10"/>
      <c r="LX68" s="10"/>
      <c r="LY68" s="10">
        <v>150</v>
      </c>
      <c r="LZ68" s="10"/>
      <c r="MA68" s="10">
        <v>20</v>
      </c>
      <c r="MB68" s="10"/>
      <c r="MC68" s="10">
        <v>10</v>
      </c>
      <c r="MD68" s="10"/>
      <c r="ME68" s="10"/>
      <c r="MF68" s="10"/>
      <c r="MG68" s="10"/>
      <c r="MH68" s="10">
        <f t="shared" ref="MH68:MH81" si="199">SUM(C68:MG68)</f>
        <v>17845</v>
      </c>
    </row>
    <row r="69" spans="1:361" s="21" customFormat="1" ht="24.95" customHeight="1" x14ac:dyDescent="0.25">
      <c r="A69" s="24">
        <v>34.200000000000003</v>
      </c>
      <c r="B69" s="20" t="s">
        <v>377</v>
      </c>
      <c r="C69" s="14">
        <v>262</v>
      </c>
      <c r="D69" s="14">
        <f t="shared" ref="D69:BO69" si="200">(D68/12)*9</f>
        <v>0</v>
      </c>
      <c r="E69" s="14">
        <f t="shared" si="200"/>
        <v>0</v>
      </c>
      <c r="F69" s="14">
        <f t="shared" si="200"/>
        <v>0</v>
      </c>
      <c r="G69" s="14">
        <f t="shared" si="200"/>
        <v>0</v>
      </c>
      <c r="H69" s="14">
        <f t="shared" si="200"/>
        <v>0</v>
      </c>
      <c r="I69" s="14">
        <f t="shared" si="200"/>
        <v>0</v>
      </c>
      <c r="J69" s="14">
        <f t="shared" si="200"/>
        <v>0</v>
      </c>
      <c r="K69" s="14">
        <f t="shared" si="200"/>
        <v>0</v>
      </c>
      <c r="L69" s="14">
        <f t="shared" si="200"/>
        <v>0</v>
      </c>
      <c r="M69" s="14">
        <f t="shared" si="200"/>
        <v>0</v>
      </c>
      <c r="N69" s="14">
        <f t="shared" si="200"/>
        <v>0</v>
      </c>
      <c r="O69" s="14">
        <f t="shared" si="200"/>
        <v>0</v>
      </c>
      <c r="P69" s="14">
        <f t="shared" si="200"/>
        <v>0</v>
      </c>
      <c r="Q69" s="14">
        <f t="shared" si="200"/>
        <v>0</v>
      </c>
      <c r="R69" s="14">
        <f t="shared" si="200"/>
        <v>0</v>
      </c>
      <c r="S69" s="14">
        <f t="shared" si="200"/>
        <v>0</v>
      </c>
      <c r="T69" s="14">
        <f t="shared" si="200"/>
        <v>0</v>
      </c>
      <c r="U69" s="14">
        <f t="shared" si="200"/>
        <v>0</v>
      </c>
      <c r="V69" s="14">
        <f t="shared" si="200"/>
        <v>0</v>
      </c>
      <c r="W69" s="14">
        <f t="shared" si="200"/>
        <v>0</v>
      </c>
      <c r="X69" s="14">
        <f t="shared" si="200"/>
        <v>0</v>
      </c>
      <c r="Y69" s="14">
        <f t="shared" si="200"/>
        <v>0</v>
      </c>
      <c r="Z69" s="14">
        <f t="shared" si="200"/>
        <v>0</v>
      </c>
      <c r="AA69" s="14">
        <f t="shared" si="200"/>
        <v>0</v>
      </c>
      <c r="AB69" s="14">
        <f t="shared" si="200"/>
        <v>0</v>
      </c>
      <c r="AC69" s="14">
        <f t="shared" si="200"/>
        <v>0</v>
      </c>
      <c r="AD69" s="14">
        <f t="shared" si="200"/>
        <v>0</v>
      </c>
      <c r="AE69" s="14">
        <f t="shared" si="200"/>
        <v>0</v>
      </c>
      <c r="AF69" s="14">
        <f t="shared" si="200"/>
        <v>0</v>
      </c>
      <c r="AG69" s="14">
        <f t="shared" si="200"/>
        <v>0</v>
      </c>
      <c r="AH69" s="14">
        <f t="shared" si="200"/>
        <v>0</v>
      </c>
      <c r="AI69" s="14">
        <f t="shared" si="200"/>
        <v>0</v>
      </c>
      <c r="AJ69" s="14">
        <f t="shared" si="200"/>
        <v>0</v>
      </c>
      <c r="AK69" s="14">
        <f t="shared" si="200"/>
        <v>0</v>
      </c>
      <c r="AL69" s="14">
        <f t="shared" si="200"/>
        <v>0</v>
      </c>
      <c r="AM69" s="14">
        <f t="shared" si="200"/>
        <v>0</v>
      </c>
      <c r="AN69" s="14">
        <f t="shared" si="200"/>
        <v>0</v>
      </c>
      <c r="AO69" s="14">
        <f t="shared" si="200"/>
        <v>0</v>
      </c>
      <c r="AP69" s="14">
        <f t="shared" si="200"/>
        <v>0</v>
      </c>
      <c r="AQ69" s="14">
        <f t="shared" si="200"/>
        <v>0</v>
      </c>
      <c r="AR69" s="14">
        <f t="shared" si="200"/>
        <v>0</v>
      </c>
      <c r="AS69" s="14">
        <f t="shared" si="200"/>
        <v>0</v>
      </c>
      <c r="AT69" s="14">
        <f t="shared" si="200"/>
        <v>0</v>
      </c>
      <c r="AU69" s="14">
        <f t="shared" si="200"/>
        <v>0</v>
      </c>
      <c r="AV69" s="14">
        <f t="shared" si="200"/>
        <v>0</v>
      </c>
      <c r="AW69" s="14">
        <f t="shared" si="200"/>
        <v>0</v>
      </c>
      <c r="AX69" s="14">
        <f t="shared" si="200"/>
        <v>0</v>
      </c>
      <c r="AY69" s="14">
        <f t="shared" si="200"/>
        <v>0</v>
      </c>
      <c r="AZ69" s="14">
        <f t="shared" si="200"/>
        <v>0</v>
      </c>
      <c r="BA69" s="14">
        <f t="shared" si="200"/>
        <v>0</v>
      </c>
      <c r="BB69" s="14">
        <f t="shared" si="200"/>
        <v>0</v>
      </c>
      <c r="BC69" s="14">
        <f t="shared" si="200"/>
        <v>0</v>
      </c>
      <c r="BD69" s="14">
        <f t="shared" si="200"/>
        <v>0</v>
      </c>
      <c r="BE69" s="14">
        <f t="shared" si="200"/>
        <v>0</v>
      </c>
      <c r="BF69" s="14">
        <f t="shared" si="200"/>
        <v>0</v>
      </c>
      <c r="BG69" s="14">
        <f t="shared" si="200"/>
        <v>0</v>
      </c>
      <c r="BH69" s="14">
        <f t="shared" si="200"/>
        <v>0</v>
      </c>
      <c r="BI69" s="14">
        <f t="shared" si="200"/>
        <v>0</v>
      </c>
      <c r="BJ69" s="14">
        <f t="shared" si="200"/>
        <v>0</v>
      </c>
      <c r="BK69" s="14">
        <f t="shared" si="200"/>
        <v>0</v>
      </c>
      <c r="BL69" s="14">
        <f t="shared" si="200"/>
        <v>0</v>
      </c>
      <c r="BM69" s="14">
        <f t="shared" si="200"/>
        <v>0</v>
      </c>
      <c r="BN69" s="14">
        <f t="shared" si="200"/>
        <v>0</v>
      </c>
      <c r="BO69" s="14">
        <f t="shared" si="200"/>
        <v>0</v>
      </c>
      <c r="BP69" s="14">
        <f t="shared" ref="BP69:EA69" si="201">(BP68/12)*9</f>
        <v>0</v>
      </c>
      <c r="BQ69" s="14">
        <f t="shared" si="201"/>
        <v>0</v>
      </c>
      <c r="BR69" s="14">
        <f t="shared" si="201"/>
        <v>0</v>
      </c>
      <c r="BS69" s="14">
        <f t="shared" si="201"/>
        <v>0</v>
      </c>
      <c r="BT69" s="14">
        <f t="shared" si="201"/>
        <v>0</v>
      </c>
      <c r="BU69" s="14">
        <f t="shared" si="201"/>
        <v>0</v>
      </c>
      <c r="BV69" s="14">
        <f t="shared" si="201"/>
        <v>0</v>
      </c>
      <c r="BW69" s="14">
        <f t="shared" si="201"/>
        <v>0</v>
      </c>
      <c r="BX69" s="14">
        <f t="shared" si="201"/>
        <v>0</v>
      </c>
      <c r="BY69" s="14">
        <f t="shared" si="201"/>
        <v>0</v>
      </c>
      <c r="BZ69" s="14">
        <f t="shared" si="201"/>
        <v>0</v>
      </c>
      <c r="CA69" s="14">
        <f t="shared" si="201"/>
        <v>0</v>
      </c>
      <c r="CB69" s="14">
        <f t="shared" si="201"/>
        <v>0</v>
      </c>
      <c r="CC69" s="14">
        <f t="shared" si="201"/>
        <v>0</v>
      </c>
      <c r="CD69" s="14">
        <f t="shared" si="201"/>
        <v>0</v>
      </c>
      <c r="CE69" s="14">
        <f t="shared" si="201"/>
        <v>0</v>
      </c>
      <c r="CF69" s="14">
        <f t="shared" si="201"/>
        <v>0</v>
      </c>
      <c r="CG69" s="14">
        <f t="shared" si="201"/>
        <v>0</v>
      </c>
      <c r="CH69" s="14">
        <f t="shared" si="201"/>
        <v>0</v>
      </c>
      <c r="CI69" s="14">
        <f t="shared" si="201"/>
        <v>0</v>
      </c>
      <c r="CJ69" s="14">
        <f t="shared" si="201"/>
        <v>0</v>
      </c>
      <c r="CK69" s="14">
        <f t="shared" si="201"/>
        <v>0</v>
      </c>
      <c r="CL69" s="14">
        <v>113</v>
      </c>
      <c r="CM69" s="14">
        <f t="shared" si="201"/>
        <v>0</v>
      </c>
      <c r="CN69" s="14">
        <f t="shared" si="201"/>
        <v>0</v>
      </c>
      <c r="CO69" s="14">
        <f t="shared" si="201"/>
        <v>0</v>
      </c>
      <c r="CP69" s="14">
        <f t="shared" si="201"/>
        <v>0</v>
      </c>
      <c r="CQ69" s="14">
        <f t="shared" si="201"/>
        <v>0</v>
      </c>
      <c r="CR69" s="14">
        <f t="shared" si="201"/>
        <v>0</v>
      </c>
      <c r="CS69" s="14">
        <f t="shared" si="201"/>
        <v>0</v>
      </c>
      <c r="CT69" s="14">
        <f t="shared" si="201"/>
        <v>0</v>
      </c>
      <c r="CU69" s="14">
        <f t="shared" si="201"/>
        <v>0</v>
      </c>
      <c r="CV69" s="14">
        <f t="shared" si="201"/>
        <v>0</v>
      </c>
      <c r="CW69" s="14">
        <f t="shared" si="201"/>
        <v>0</v>
      </c>
      <c r="CX69" s="14">
        <f t="shared" si="201"/>
        <v>0</v>
      </c>
      <c r="CY69" s="14">
        <f t="shared" si="201"/>
        <v>0</v>
      </c>
      <c r="CZ69" s="14">
        <f t="shared" si="201"/>
        <v>0</v>
      </c>
      <c r="DA69" s="14">
        <f t="shared" si="201"/>
        <v>0</v>
      </c>
      <c r="DB69" s="14">
        <f t="shared" si="201"/>
        <v>0</v>
      </c>
      <c r="DC69" s="14">
        <f t="shared" si="201"/>
        <v>0</v>
      </c>
      <c r="DD69" s="14">
        <f t="shared" si="201"/>
        <v>0</v>
      </c>
      <c r="DE69" s="14">
        <f t="shared" si="201"/>
        <v>0</v>
      </c>
      <c r="DF69" s="14">
        <f t="shared" si="201"/>
        <v>0</v>
      </c>
      <c r="DG69" s="14">
        <f t="shared" si="201"/>
        <v>0</v>
      </c>
      <c r="DH69" s="14">
        <f t="shared" si="201"/>
        <v>0</v>
      </c>
      <c r="DI69" s="14">
        <f t="shared" si="201"/>
        <v>0</v>
      </c>
      <c r="DJ69" s="14">
        <f t="shared" si="201"/>
        <v>0</v>
      </c>
      <c r="DK69" s="14">
        <f t="shared" si="201"/>
        <v>0</v>
      </c>
      <c r="DL69" s="14">
        <f t="shared" si="201"/>
        <v>0</v>
      </c>
      <c r="DM69" s="14">
        <f t="shared" si="201"/>
        <v>0</v>
      </c>
      <c r="DN69" s="14">
        <f t="shared" si="201"/>
        <v>0</v>
      </c>
      <c r="DO69" s="14">
        <f t="shared" si="201"/>
        <v>0</v>
      </c>
      <c r="DP69" s="14">
        <f t="shared" si="201"/>
        <v>0</v>
      </c>
      <c r="DQ69" s="14">
        <f t="shared" si="201"/>
        <v>150</v>
      </c>
      <c r="DR69" s="14">
        <f t="shared" si="201"/>
        <v>0</v>
      </c>
      <c r="DS69" s="14">
        <f t="shared" si="201"/>
        <v>0</v>
      </c>
      <c r="DT69" s="14">
        <f t="shared" si="201"/>
        <v>0</v>
      </c>
      <c r="DU69" s="14">
        <f t="shared" si="201"/>
        <v>0</v>
      </c>
      <c r="DV69" s="14">
        <f t="shared" si="201"/>
        <v>0</v>
      </c>
      <c r="DW69" s="14">
        <f t="shared" si="201"/>
        <v>0</v>
      </c>
      <c r="DX69" s="14">
        <f t="shared" si="201"/>
        <v>0</v>
      </c>
      <c r="DY69" s="14">
        <f t="shared" si="201"/>
        <v>0</v>
      </c>
      <c r="DZ69" s="14">
        <f t="shared" si="201"/>
        <v>0</v>
      </c>
      <c r="EA69" s="14">
        <f t="shared" si="201"/>
        <v>0</v>
      </c>
      <c r="EB69" s="14">
        <f t="shared" ref="EB69:GM69" si="202">(EB68/12)*9</f>
        <v>0</v>
      </c>
      <c r="EC69" s="14">
        <f t="shared" si="202"/>
        <v>0</v>
      </c>
      <c r="ED69" s="14">
        <f t="shared" si="202"/>
        <v>0</v>
      </c>
      <c r="EE69" s="14">
        <f t="shared" si="202"/>
        <v>0</v>
      </c>
      <c r="EF69" s="14">
        <f t="shared" si="202"/>
        <v>0</v>
      </c>
      <c r="EG69" s="14">
        <f t="shared" si="202"/>
        <v>0</v>
      </c>
      <c r="EH69" s="14">
        <f t="shared" si="202"/>
        <v>0</v>
      </c>
      <c r="EI69" s="14">
        <f t="shared" si="202"/>
        <v>0</v>
      </c>
      <c r="EJ69" s="14">
        <f t="shared" si="202"/>
        <v>0</v>
      </c>
      <c r="EK69" s="14">
        <f t="shared" si="202"/>
        <v>225</v>
      </c>
      <c r="EL69" s="14">
        <f t="shared" si="202"/>
        <v>0</v>
      </c>
      <c r="EM69" s="14">
        <f t="shared" si="202"/>
        <v>0</v>
      </c>
      <c r="EN69" s="14">
        <f t="shared" si="202"/>
        <v>0</v>
      </c>
      <c r="EO69" s="14">
        <f t="shared" si="202"/>
        <v>0</v>
      </c>
      <c r="EP69" s="14">
        <f t="shared" si="202"/>
        <v>0</v>
      </c>
      <c r="EQ69" s="14">
        <f t="shared" si="202"/>
        <v>0</v>
      </c>
      <c r="ER69" s="14">
        <f t="shared" si="202"/>
        <v>0</v>
      </c>
      <c r="ES69" s="14">
        <f t="shared" si="202"/>
        <v>0</v>
      </c>
      <c r="ET69" s="14">
        <f t="shared" si="202"/>
        <v>0</v>
      </c>
      <c r="EU69" s="14">
        <f t="shared" si="202"/>
        <v>0</v>
      </c>
      <c r="EV69" s="14">
        <f t="shared" si="202"/>
        <v>375</v>
      </c>
      <c r="EW69" s="14">
        <f t="shared" si="202"/>
        <v>0</v>
      </c>
      <c r="EX69" s="14">
        <f t="shared" si="202"/>
        <v>0</v>
      </c>
      <c r="EY69" s="14">
        <f t="shared" si="202"/>
        <v>0</v>
      </c>
      <c r="EZ69" s="14">
        <f t="shared" si="202"/>
        <v>0</v>
      </c>
      <c r="FA69" s="14">
        <f t="shared" si="202"/>
        <v>0</v>
      </c>
      <c r="FB69" s="14">
        <f t="shared" si="202"/>
        <v>0</v>
      </c>
      <c r="FC69" s="14">
        <f t="shared" si="202"/>
        <v>0</v>
      </c>
      <c r="FD69" s="14">
        <f t="shared" si="202"/>
        <v>0</v>
      </c>
      <c r="FE69" s="14">
        <f t="shared" si="202"/>
        <v>0</v>
      </c>
      <c r="FF69" s="14">
        <f t="shared" si="202"/>
        <v>75</v>
      </c>
      <c r="FG69" s="14">
        <f t="shared" si="202"/>
        <v>0</v>
      </c>
      <c r="FH69" s="14">
        <f t="shared" si="202"/>
        <v>0</v>
      </c>
      <c r="FI69" s="14">
        <f t="shared" si="202"/>
        <v>0</v>
      </c>
      <c r="FJ69" s="14">
        <f t="shared" si="202"/>
        <v>0</v>
      </c>
      <c r="FK69" s="14">
        <f t="shared" si="202"/>
        <v>0</v>
      </c>
      <c r="FL69" s="14">
        <f t="shared" si="202"/>
        <v>0</v>
      </c>
      <c r="FM69" s="14">
        <f t="shared" si="202"/>
        <v>0</v>
      </c>
      <c r="FN69" s="14">
        <f t="shared" si="202"/>
        <v>0</v>
      </c>
      <c r="FO69" s="14">
        <f t="shared" si="202"/>
        <v>0</v>
      </c>
      <c r="FP69" s="14">
        <f t="shared" si="202"/>
        <v>0</v>
      </c>
      <c r="FQ69" s="14">
        <f t="shared" si="202"/>
        <v>0</v>
      </c>
      <c r="FR69" s="14">
        <f t="shared" si="202"/>
        <v>0</v>
      </c>
      <c r="FS69" s="14">
        <f t="shared" si="202"/>
        <v>0</v>
      </c>
      <c r="FT69" s="14">
        <f t="shared" si="202"/>
        <v>0</v>
      </c>
      <c r="FU69" s="14">
        <f t="shared" si="202"/>
        <v>0</v>
      </c>
      <c r="FV69" s="14">
        <f t="shared" si="202"/>
        <v>0</v>
      </c>
      <c r="FW69" s="14">
        <f t="shared" si="202"/>
        <v>0</v>
      </c>
      <c r="FX69" s="14">
        <f t="shared" si="202"/>
        <v>0</v>
      </c>
      <c r="FY69" s="14">
        <f t="shared" si="202"/>
        <v>0</v>
      </c>
      <c r="FZ69" s="14">
        <f t="shared" si="202"/>
        <v>0</v>
      </c>
      <c r="GA69" s="14">
        <f t="shared" si="202"/>
        <v>0</v>
      </c>
      <c r="GB69" s="14">
        <f t="shared" si="202"/>
        <v>0</v>
      </c>
      <c r="GC69" s="14">
        <f t="shared" si="202"/>
        <v>0</v>
      </c>
      <c r="GD69" s="14">
        <f t="shared" si="202"/>
        <v>0</v>
      </c>
      <c r="GE69" s="14">
        <f t="shared" si="202"/>
        <v>0</v>
      </c>
      <c r="GF69" s="14">
        <f t="shared" si="202"/>
        <v>0</v>
      </c>
      <c r="GG69" s="14">
        <f t="shared" si="202"/>
        <v>0</v>
      </c>
      <c r="GH69" s="14">
        <f t="shared" si="202"/>
        <v>0</v>
      </c>
      <c r="GI69" s="14">
        <f t="shared" si="202"/>
        <v>0</v>
      </c>
      <c r="GJ69" s="14">
        <f t="shared" si="202"/>
        <v>0</v>
      </c>
      <c r="GK69" s="14">
        <f t="shared" si="202"/>
        <v>0</v>
      </c>
      <c r="GL69" s="14">
        <f t="shared" si="202"/>
        <v>0</v>
      </c>
      <c r="GM69" s="14">
        <f t="shared" si="202"/>
        <v>0</v>
      </c>
      <c r="GN69" s="14">
        <f t="shared" ref="GN69:IY69" si="203">(GN68/12)*9</f>
        <v>0</v>
      </c>
      <c r="GO69" s="14">
        <f t="shared" si="203"/>
        <v>0</v>
      </c>
      <c r="GP69" s="14">
        <f t="shared" si="203"/>
        <v>0</v>
      </c>
      <c r="GQ69" s="14">
        <f t="shared" si="203"/>
        <v>0</v>
      </c>
      <c r="GR69" s="14">
        <f t="shared" si="203"/>
        <v>0</v>
      </c>
      <c r="GS69" s="14">
        <f t="shared" si="203"/>
        <v>0</v>
      </c>
      <c r="GT69" s="14">
        <f t="shared" si="203"/>
        <v>0</v>
      </c>
      <c r="GU69" s="14">
        <f t="shared" si="203"/>
        <v>0</v>
      </c>
      <c r="GV69" s="14">
        <f t="shared" si="203"/>
        <v>0</v>
      </c>
      <c r="GW69" s="14">
        <f t="shared" si="203"/>
        <v>0</v>
      </c>
      <c r="GX69" s="14">
        <f t="shared" si="203"/>
        <v>0</v>
      </c>
      <c r="GY69" s="14">
        <f t="shared" si="203"/>
        <v>0</v>
      </c>
      <c r="GZ69" s="14">
        <f t="shared" si="203"/>
        <v>0</v>
      </c>
      <c r="HA69" s="14">
        <f t="shared" si="203"/>
        <v>0</v>
      </c>
      <c r="HB69" s="14">
        <f t="shared" si="203"/>
        <v>0</v>
      </c>
      <c r="HC69" s="14">
        <f t="shared" si="203"/>
        <v>0</v>
      </c>
      <c r="HD69" s="14">
        <f t="shared" si="203"/>
        <v>0</v>
      </c>
      <c r="HE69" s="14">
        <f t="shared" si="203"/>
        <v>375</v>
      </c>
      <c r="HF69" s="14">
        <f t="shared" si="203"/>
        <v>0</v>
      </c>
      <c r="HG69" s="14">
        <f t="shared" si="203"/>
        <v>0</v>
      </c>
      <c r="HH69" s="14">
        <f t="shared" si="203"/>
        <v>0</v>
      </c>
      <c r="HI69" s="14">
        <f t="shared" si="203"/>
        <v>0</v>
      </c>
      <c r="HJ69" s="14">
        <f t="shared" si="203"/>
        <v>225</v>
      </c>
      <c r="HK69" s="14">
        <f t="shared" si="203"/>
        <v>0</v>
      </c>
      <c r="HL69" s="14">
        <f t="shared" si="203"/>
        <v>0</v>
      </c>
      <c r="HM69" s="14">
        <f t="shared" si="203"/>
        <v>0</v>
      </c>
      <c r="HN69" s="14">
        <f t="shared" si="203"/>
        <v>0</v>
      </c>
      <c r="HO69" s="14">
        <f t="shared" si="203"/>
        <v>0</v>
      </c>
      <c r="HP69" s="14">
        <f t="shared" si="203"/>
        <v>0</v>
      </c>
      <c r="HQ69" s="14">
        <f t="shared" si="203"/>
        <v>0</v>
      </c>
      <c r="HR69" s="14">
        <f t="shared" si="203"/>
        <v>0</v>
      </c>
      <c r="HS69" s="14">
        <f t="shared" si="203"/>
        <v>0</v>
      </c>
      <c r="HT69" s="14">
        <f t="shared" si="203"/>
        <v>0</v>
      </c>
      <c r="HU69" s="14">
        <f t="shared" si="203"/>
        <v>0</v>
      </c>
      <c r="HV69" s="14">
        <f t="shared" si="203"/>
        <v>0</v>
      </c>
      <c r="HW69" s="14">
        <f t="shared" si="203"/>
        <v>0</v>
      </c>
      <c r="HX69" s="14">
        <f t="shared" si="203"/>
        <v>0</v>
      </c>
      <c r="HY69" s="14">
        <f t="shared" si="203"/>
        <v>0</v>
      </c>
      <c r="HZ69" s="14">
        <f t="shared" si="203"/>
        <v>0</v>
      </c>
      <c r="IA69" s="14">
        <f t="shared" si="203"/>
        <v>0</v>
      </c>
      <c r="IB69" s="14">
        <f t="shared" si="203"/>
        <v>0</v>
      </c>
      <c r="IC69" s="14">
        <f t="shared" si="203"/>
        <v>0</v>
      </c>
      <c r="ID69" s="14">
        <f t="shared" si="203"/>
        <v>0</v>
      </c>
      <c r="IE69" s="14">
        <f t="shared" si="203"/>
        <v>0</v>
      </c>
      <c r="IF69" s="14">
        <f t="shared" si="203"/>
        <v>0</v>
      </c>
      <c r="IG69" s="14">
        <f t="shared" si="203"/>
        <v>0</v>
      </c>
      <c r="IH69" s="14">
        <f t="shared" si="203"/>
        <v>0</v>
      </c>
      <c r="II69" s="14">
        <f t="shared" si="203"/>
        <v>0</v>
      </c>
      <c r="IJ69" s="14">
        <f t="shared" si="203"/>
        <v>0</v>
      </c>
      <c r="IK69" s="14">
        <f t="shared" si="203"/>
        <v>0</v>
      </c>
      <c r="IL69" s="14">
        <f t="shared" si="203"/>
        <v>0</v>
      </c>
      <c r="IM69" s="14">
        <f t="shared" si="203"/>
        <v>0</v>
      </c>
      <c r="IN69" s="14">
        <f t="shared" si="203"/>
        <v>0</v>
      </c>
      <c r="IO69" s="14">
        <f t="shared" si="203"/>
        <v>0</v>
      </c>
      <c r="IP69" s="14">
        <f t="shared" si="203"/>
        <v>0</v>
      </c>
      <c r="IQ69" s="14">
        <f t="shared" si="203"/>
        <v>0</v>
      </c>
      <c r="IR69" s="14">
        <f t="shared" si="203"/>
        <v>0</v>
      </c>
      <c r="IS69" s="14">
        <f t="shared" si="203"/>
        <v>0</v>
      </c>
      <c r="IT69" s="14">
        <f t="shared" si="203"/>
        <v>0</v>
      </c>
      <c r="IU69" s="14">
        <f t="shared" si="203"/>
        <v>0</v>
      </c>
      <c r="IV69" s="14">
        <f t="shared" si="203"/>
        <v>0</v>
      </c>
      <c r="IW69" s="14">
        <f t="shared" si="203"/>
        <v>0</v>
      </c>
      <c r="IX69" s="14">
        <f t="shared" si="203"/>
        <v>0</v>
      </c>
      <c r="IY69" s="14">
        <f t="shared" si="203"/>
        <v>0</v>
      </c>
      <c r="IZ69" s="14">
        <f t="shared" ref="IZ69:LK69" si="204">(IZ68/12)*9</f>
        <v>0</v>
      </c>
      <c r="JA69" s="14">
        <f t="shared" si="204"/>
        <v>0</v>
      </c>
      <c r="JB69" s="14">
        <f t="shared" si="204"/>
        <v>0</v>
      </c>
      <c r="JC69" s="14">
        <f t="shared" si="204"/>
        <v>0</v>
      </c>
      <c r="JD69" s="14">
        <f t="shared" si="204"/>
        <v>0</v>
      </c>
      <c r="JE69" s="14">
        <f t="shared" si="204"/>
        <v>0</v>
      </c>
      <c r="JF69" s="14">
        <f t="shared" si="204"/>
        <v>0</v>
      </c>
      <c r="JG69" s="14">
        <f t="shared" si="204"/>
        <v>0</v>
      </c>
      <c r="JH69" s="14">
        <f t="shared" si="204"/>
        <v>0</v>
      </c>
      <c r="JI69" s="14">
        <f t="shared" si="204"/>
        <v>0</v>
      </c>
      <c r="JJ69" s="14">
        <f t="shared" si="204"/>
        <v>0</v>
      </c>
      <c r="JK69" s="14">
        <f t="shared" si="204"/>
        <v>0</v>
      </c>
      <c r="JL69" s="14">
        <f t="shared" si="204"/>
        <v>0</v>
      </c>
      <c r="JM69" s="14">
        <f t="shared" si="204"/>
        <v>0</v>
      </c>
      <c r="JN69" s="14">
        <f t="shared" si="204"/>
        <v>0</v>
      </c>
      <c r="JO69" s="14">
        <f t="shared" si="204"/>
        <v>0</v>
      </c>
      <c r="JP69" s="14">
        <f t="shared" si="204"/>
        <v>0</v>
      </c>
      <c r="JQ69" s="14">
        <f t="shared" si="204"/>
        <v>0</v>
      </c>
      <c r="JR69" s="14">
        <f t="shared" si="204"/>
        <v>0</v>
      </c>
      <c r="JS69" s="14">
        <f t="shared" si="204"/>
        <v>0</v>
      </c>
      <c r="JT69" s="14">
        <f t="shared" si="204"/>
        <v>0</v>
      </c>
      <c r="JU69" s="14">
        <f t="shared" si="204"/>
        <v>0</v>
      </c>
      <c r="JV69" s="14">
        <f t="shared" si="204"/>
        <v>375</v>
      </c>
      <c r="JW69" s="14">
        <f t="shared" si="204"/>
        <v>300</v>
      </c>
      <c r="JX69" s="14">
        <f t="shared" si="204"/>
        <v>9000</v>
      </c>
      <c r="JY69" s="14">
        <f t="shared" si="204"/>
        <v>0</v>
      </c>
      <c r="JZ69" s="14">
        <f t="shared" si="204"/>
        <v>0</v>
      </c>
      <c r="KA69" s="14">
        <f t="shared" si="204"/>
        <v>0</v>
      </c>
      <c r="KB69" s="14">
        <f t="shared" si="204"/>
        <v>0</v>
      </c>
      <c r="KC69" s="14">
        <f t="shared" si="204"/>
        <v>0</v>
      </c>
      <c r="KD69" s="14">
        <f t="shared" si="204"/>
        <v>0</v>
      </c>
      <c r="KE69" s="14">
        <f t="shared" si="204"/>
        <v>0</v>
      </c>
      <c r="KF69" s="14">
        <f t="shared" si="204"/>
        <v>0</v>
      </c>
      <c r="KG69" s="14">
        <f t="shared" si="204"/>
        <v>0</v>
      </c>
      <c r="KH69" s="14">
        <f t="shared" si="204"/>
        <v>0</v>
      </c>
      <c r="KI69" s="14">
        <f t="shared" si="204"/>
        <v>0</v>
      </c>
      <c r="KJ69" s="14">
        <f t="shared" si="204"/>
        <v>0</v>
      </c>
      <c r="KK69" s="14">
        <f t="shared" si="204"/>
        <v>0</v>
      </c>
      <c r="KL69" s="14">
        <f t="shared" si="204"/>
        <v>0</v>
      </c>
      <c r="KM69" s="14">
        <f t="shared" si="204"/>
        <v>0</v>
      </c>
      <c r="KN69" s="14">
        <v>38</v>
      </c>
      <c r="KO69" s="14">
        <f t="shared" si="204"/>
        <v>150</v>
      </c>
      <c r="KP69" s="14">
        <f t="shared" si="204"/>
        <v>75</v>
      </c>
      <c r="KQ69" s="14">
        <f t="shared" si="204"/>
        <v>0</v>
      </c>
      <c r="KR69" s="14">
        <v>7</v>
      </c>
      <c r="KS69" s="14">
        <f t="shared" si="204"/>
        <v>0</v>
      </c>
      <c r="KT69" s="14">
        <f t="shared" si="204"/>
        <v>0</v>
      </c>
      <c r="KU69" s="14">
        <f t="shared" si="204"/>
        <v>300</v>
      </c>
      <c r="KV69" s="14">
        <f t="shared" si="204"/>
        <v>0</v>
      </c>
      <c r="KW69" s="14">
        <f t="shared" si="204"/>
        <v>0</v>
      </c>
      <c r="KX69" s="14">
        <f t="shared" si="204"/>
        <v>0</v>
      </c>
      <c r="KY69" s="14">
        <f t="shared" si="204"/>
        <v>0</v>
      </c>
      <c r="KZ69" s="14">
        <f t="shared" si="204"/>
        <v>375</v>
      </c>
      <c r="LA69" s="14">
        <f t="shared" si="204"/>
        <v>0</v>
      </c>
      <c r="LB69" s="14">
        <f t="shared" si="204"/>
        <v>75</v>
      </c>
      <c r="LC69" s="14">
        <v>487</v>
      </c>
      <c r="LD69" s="14">
        <f t="shared" si="204"/>
        <v>0</v>
      </c>
      <c r="LE69" s="14">
        <v>8</v>
      </c>
      <c r="LF69" s="14">
        <v>37</v>
      </c>
      <c r="LG69" s="14">
        <f t="shared" si="204"/>
        <v>0</v>
      </c>
      <c r="LH69" s="14">
        <f t="shared" si="204"/>
        <v>0</v>
      </c>
      <c r="LI69" s="14">
        <f t="shared" si="204"/>
        <v>0</v>
      </c>
      <c r="LJ69" s="14">
        <f t="shared" si="204"/>
        <v>30</v>
      </c>
      <c r="LK69" s="14">
        <f t="shared" si="204"/>
        <v>0</v>
      </c>
      <c r="LL69" s="14">
        <f t="shared" ref="LL69:MG69" si="205">(LL68/12)*9</f>
        <v>0</v>
      </c>
      <c r="LM69" s="14">
        <f t="shared" si="205"/>
        <v>150</v>
      </c>
      <c r="LN69" s="14">
        <f t="shared" si="205"/>
        <v>0</v>
      </c>
      <c r="LO69" s="14">
        <f t="shared" si="205"/>
        <v>0</v>
      </c>
      <c r="LP69" s="14">
        <f t="shared" si="205"/>
        <v>0</v>
      </c>
      <c r="LQ69" s="14">
        <f t="shared" si="205"/>
        <v>0</v>
      </c>
      <c r="LR69" s="14">
        <v>23</v>
      </c>
      <c r="LS69" s="14">
        <f t="shared" si="205"/>
        <v>0</v>
      </c>
      <c r="LT69" s="14">
        <v>19</v>
      </c>
      <c r="LU69" s="14">
        <f t="shared" si="205"/>
        <v>0</v>
      </c>
      <c r="LV69" s="14">
        <f t="shared" si="205"/>
        <v>0</v>
      </c>
      <c r="LW69" s="14">
        <f t="shared" si="205"/>
        <v>0</v>
      </c>
      <c r="LX69" s="14">
        <f t="shared" si="205"/>
        <v>0</v>
      </c>
      <c r="LY69" s="14">
        <v>112</v>
      </c>
      <c r="LZ69" s="14">
        <f t="shared" si="205"/>
        <v>0</v>
      </c>
      <c r="MA69" s="14">
        <f t="shared" si="205"/>
        <v>15</v>
      </c>
      <c r="MB69" s="14">
        <f t="shared" si="205"/>
        <v>0</v>
      </c>
      <c r="MC69" s="14">
        <v>8</v>
      </c>
      <c r="MD69" s="14">
        <f t="shared" si="205"/>
        <v>0</v>
      </c>
      <c r="ME69" s="14">
        <f t="shared" si="205"/>
        <v>0</v>
      </c>
      <c r="MF69" s="14">
        <f t="shared" si="205"/>
        <v>0</v>
      </c>
      <c r="MG69" s="14">
        <f t="shared" si="205"/>
        <v>0</v>
      </c>
      <c r="MH69" s="14">
        <f t="shared" si="199"/>
        <v>13384</v>
      </c>
      <c r="MJ69" s="21">
        <f>MO69-MH69</f>
        <v>0</v>
      </c>
      <c r="ML69" s="22">
        <v>34</v>
      </c>
      <c r="MM69" s="22" t="s">
        <v>412</v>
      </c>
      <c r="MN69" s="22" t="s">
        <v>377</v>
      </c>
      <c r="MO69" s="22">
        <v>13384</v>
      </c>
      <c r="MP69" s="22">
        <v>11.499000000000001</v>
      </c>
      <c r="MQ69" s="22">
        <v>13.798999999999999</v>
      </c>
      <c r="MR69" s="22">
        <v>153902.62</v>
      </c>
      <c r="MS69" s="22">
        <v>184685.82</v>
      </c>
      <c r="MT69" s="22" t="s">
        <v>418</v>
      </c>
      <c r="MU69" s="22" t="s">
        <v>413</v>
      </c>
      <c r="MV69" s="22"/>
    </row>
    <row r="70" spans="1:361" ht="24.95" customHeight="1" x14ac:dyDescent="0.25">
      <c r="A70" s="25">
        <v>34.700000000000003</v>
      </c>
      <c r="B70" s="1" t="s">
        <v>378</v>
      </c>
      <c r="C70" s="10">
        <v>0</v>
      </c>
      <c r="D70" s="10"/>
      <c r="E70" s="10">
        <v>20</v>
      </c>
      <c r="F70" s="10">
        <v>100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>
        <v>10</v>
      </c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>
        <v>0</v>
      </c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>
        <v>0</v>
      </c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>
        <v>2</v>
      </c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>
        <v>0</v>
      </c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>
        <v>50</v>
      </c>
      <c r="JX70" s="10"/>
      <c r="JY70" s="10"/>
      <c r="JZ70" s="10"/>
      <c r="KA70" s="10">
        <v>0</v>
      </c>
      <c r="KB70" s="10"/>
      <c r="KC70" s="10"/>
      <c r="KD70" s="10"/>
      <c r="KE70" s="10"/>
      <c r="KF70" s="10"/>
      <c r="KG70" s="10"/>
      <c r="KH70" s="10"/>
      <c r="KI70" s="10">
        <v>30</v>
      </c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>
        <v>50</v>
      </c>
      <c r="LC70" s="10"/>
      <c r="LD70" s="10"/>
      <c r="LE70" s="10">
        <v>0</v>
      </c>
      <c r="LF70" s="10">
        <v>20</v>
      </c>
      <c r="LG70" s="10"/>
      <c r="LH70" s="10"/>
      <c r="LI70" s="10"/>
      <c r="LJ70" s="10"/>
      <c r="LK70" s="10">
        <v>50</v>
      </c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>
        <v>0</v>
      </c>
      <c r="LW70" s="10"/>
      <c r="LX70" s="10">
        <v>20</v>
      </c>
      <c r="LY70" s="10"/>
      <c r="LZ70" s="10"/>
      <c r="MA70" s="10"/>
      <c r="MB70" s="10"/>
      <c r="MC70" s="10">
        <v>20</v>
      </c>
      <c r="MD70" s="10"/>
      <c r="ME70" s="10"/>
      <c r="MF70" s="10"/>
      <c r="MG70" s="10"/>
      <c r="MH70" s="10">
        <f t="shared" si="199"/>
        <v>372</v>
      </c>
    </row>
    <row r="71" spans="1:361" s="7" customFormat="1" ht="24.95" customHeight="1" x14ac:dyDescent="0.25">
      <c r="A71" s="24">
        <v>35.200000000000003</v>
      </c>
      <c r="B71" s="6" t="s">
        <v>378</v>
      </c>
      <c r="C71" s="11">
        <f>(C70/12)*9</f>
        <v>0</v>
      </c>
      <c r="D71" s="11">
        <f t="shared" ref="D71:BO71" si="206">(D70/12)*9</f>
        <v>0</v>
      </c>
      <c r="E71" s="11">
        <f t="shared" si="206"/>
        <v>15</v>
      </c>
      <c r="F71" s="11">
        <f t="shared" si="206"/>
        <v>75</v>
      </c>
      <c r="G71" s="11">
        <f t="shared" si="206"/>
        <v>0</v>
      </c>
      <c r="H71" s="11">
        <f t="shared" si="206"/>
        <v>0</v>
      </c>
      <c r="I71" s="11">
        <f t="shared" si="206"/>
        <v>0</v>
      </c>
      <c r="J71" s="11">
        <f t="shared" si="206"/>
        <v>0</v>
      </c>
      <c r="K71" s="11">
        <f t="shared" si="206"/>
        <v>0</v>
      </c>
      <c r="L71" s="11">
        <f t="shared" si="206"/>
        <v>0</v>
      </c>
      <c r="M71" s="11">
        <f t="shared" si="206"/>
        <v>0</v>
      </c>
      <c r="N71" s="11">
        <f t="shared" si="206"/>
        <v>0</v>
      </c>
      <c r="O71" s="11">
        <f t="shared" si="206"/>
        <v>0</v>
      </c>
      <c r="P71" s="11">
        <f t="shared" si="206"/>
        <v>0</v>
      </c>
      <c r="Q71" s="11">
        <f t="shared" si="206"/>
        <v>0</v>
      </c>
      <c r="R71" s="11">
        <f t="shared" si="206"/>
        <v>0</v>
      </c>
      <c r="S71" s="11">
        <f t="shared" si="206"/>
        <v>0</v>
      </c>
      <c r="T71" s="11">
        <f t="shared" si="206"/>
        <v>0</v>
      </c>
      <c r="U71" s="11">
        <f t="shared" si="206"/>
        <v>0</v>
      </c>
      <c r="V71" s="11">
        <f t="shared" si="206"/>
        <v>0</v>
      </c>
      <c r="W71" s="11">
        <f t="shared" si="206"/>
        <v>0</v>
      </c>
      <c r="X71" s="11">
        <f t="shared" si="206"/>
        <v>0</v>
      </c>
      <c r="Y71" s="11">
        <f t="shared" si="206"/>
        <v>0</v>
      </c>
      <c r="Z71" s="11">
        <f t="shared" si="206"/>
        <v>0</v>
      </c>
      <c r="AA71" s="11">
        <f t="shared" si="206"/>
        <v>0</v>
      </c>
      <c r="AB71" s="11">
        <f t="shared" si="206"/>
        <v>0</v>
      </c>
      <c r="AC71" s="11">
        <f t="shared" si="206"/>
        <v>0</v>
      </c>
      <c r="AD71" s="11">
        <f t="shared" si="206"/>
        <v>0</v>
      </c>
      <c r="AE71" s="11">
        <f t="shared" si="206"/>
        <v>0</v>
      </c>
      <c r="AF71" s="11">
        <f t="shared" si="206"/>
        <v>0</v>
      </c>
      <c r="AG71" s="11">
        <f t="shared" si="206"/>
        <v>0</v>
      </c>
      <c r="AH71" s="11">
        <f t="shared" si="206"/>
        <v>0</v>
      </c>
      <c r="AI71" s="11">
        <f t="shared" si="206"/>
        <v>0</v>
      </c>
      <c r="AJ71" s="11">
        <f t="shared" si="206"/>
        <v>0</v>
      </c>
      <c r="AK71" s="11">
        <f t="shared" si="206"/>
        <v>0</v>
      </c>
      <c r="AL71" s="11">
        <f t="shared" si="206"/>
        <v>0</v>
      </c>
      <c r="AM71" s="11">
        <f t="shared" si="206"/>
        <v>0</v>
      </c>
      <c r="AN71" s="11">
        <f t="shared" si="206"/>
        <v>0</v>
      </c>
      <c r="AO71" s="11">
        <f t="shared" si="206"/>
        <v>0</v>
      </c>
      <c r="AP71" s="11">
        <f t="shared" si="206"/>
        <v>0</v>
      </c>
      <c r="AQ71" s="11">
        <f t="shared" si="206"/>
        <v>0</v>
      </c>
      <c r="AR71" s="11">
        <f t="shared" si="206"/>
        <v>0</v>
      </c>
      <c r="AS71" s="11">
        <f t="shared" si="206"/>
        <v>0</v>
      </c>
      <c r="AT71" s="11">
        <f t="shared" si="206"/>
        <v>0</v>
      </c>
      <c r="AU71" s="11">
        <f t="shared" si="206"/>
        <v>0</v>
      </c>
      <c r="AV71" s="11">
        <f t="shared" si="206"/>
        <v>0</v>
      </c>
      <c r="AW71" s="11">
        <f t="shared" si="206"/>
        <v>0</v>
      </c>
      <c r="AX71" s="11">
        <f t="shared" si="206"/>
        <v>0</v>
      </c>
      <c r="AY71" s="11">
        <f t="shared" si="206"/>
        <v>0</v>
      </c>
      <c r="AZ71" s="11">
        <f t="shared" si="206"/>
        <v>0</v>
      </c>
      <c r="BA71" s="11">
        <f t="shared" si="206"/>
        <v>0</v>
      </c>
      <c r="BB71" s="11">
        <f t="shared" si="206"/>
        <v>0</v>
      </c>
      <c r="BC71" s="11">
        <f t="shared" si="206"/>
        <v>0</v>
      </c>
      <c r="BD71" s="11">
        <f t="shared" si="206"/>
        <v>0</v>
      </c>
      <c r="BE71" s="11">
        <f t="shared" si="206"/>
        <v>0</v>
      </c>
      <c r="BF71" s="11">
        <f t="shared" si="206"/>
        <v>0</v>
      </c>
      <c r="BG71" s="11">
        <f t="shared" si="206"/>
        <v>0</v>
      </c>
      <c r="BH71" s="11">
        <f t="shared" si="206"/>
        <v>0</v>
      </c>
      <c r="BI71" s="11">
        <f t="shared" si="206"/>
        <v>0</v>
      </c>
      <c r="BJ71" s="11">
        <f t="shared" si="206"/>
        <v>0</v>
      </c>
      <c r="BK71" s="11">
        <f t="shared" si="206"/>
        <v>0</v>
      </c>
      <c r="BL71" s="11">
        <f t="shared" si="206"/>
        <v>0</v>
      </c>
      <c r="BM71" s="11">
        <f t="shared" si="206"/>
        <v>0</v>
      </c>
      <c r="BN71" s="11">
        <f t="shared" si="206"/>
        <v>0</v>
      </c>
      <c r="BO71" s="11">
        <f t="shared" si="206"/>
        <v>0</v>
      </c>
      <c r="BP71" s="11">
        <f t="shared" ref="BP71:EA71" si="207">(BP70/12)*9</f>
        <v>0</v>
      </c>
      <c r="BQ71" s="11">
        <f t="shared" si="207"/>
        <v>0</v>
      </c>
      <c r="BR71" s="11">
        <f t="shared" si="207"/>
        <v>0</v>
      </c>
      <c r="BS71" s="11">
        <f t="shared" si="207"/>
        <v>0</v>
      </c>
      <c r="BT71" s="11">
        <f t="shared" si="207"/>
        <v>0</v>
      </c>
      <c r="BU71" s="11">
        <f t="shared" si="207"/>
        <v>0</v>
      </c>
      <c r="BV71" s="11">
        <f t="shared" si="207"/>
        <v>0</v>
      </c>
      <c r="BW71" s="11">
        <f t="shared" si="207"/>
        <v>0</v>
      </c>
      <c r="BX71" s="11">
        <f t="shared" si="207"/>
        <v>0</v>
      </c>
      <c r="BY71" s="11">
        <f t="shared" si="207"/>
        <v>0</v>
      </c>
      <c r="BZ71" s="11">
        <f t="shared" si="207"/>
        <v>0</v>
      </c>
      <c r="CA71" s="11">
        <f t="shared" si="207"/>
        <v>0</v>
      </c>
      <c r="CB71" s="11">
        <f t="shared" si="207"/>
        <v>0</v>
      </c>
      <c r="CC71" s="11">
        <f t="shared" si="207"/>
        <v>0</v>
      </c>
      <c r="CD71" s="11">
        <f t="shared" si="207"/>
        <v>0</v>
      </c>
      <c r="CE71" s="11">
        <f t="shared" si="207"/>
        <v>0</v>
      </c>
      <c r="CF71" s="11">
        <f t="shared" si="207"/>
        <v>0</v>
      </c>
      <c r="CG71" s="11">
        <f t="shared" si="207"/>
        <v>0</v>
      </c>
      <c r="CH71" s="11">
        <f t="shared" si="207"/>
        <v>0</v>
      </c>
      <c r="CI71" s="11">
        <f t="shared" si="207"/>
        <v>0</v>
      </c>
      <c r="CJ71" s="11">
        <f t="shared" si="207"/>
        <v>0</v>
      </c>
      <c r="CK71" s="11">
        <f t="shared" si="207"/>
        <v>0</v>
      </c>
      <c r="CL71" s="11">
        <f t="shared" si="207"/>
        <v>0</v>
      </c>
      <c r="CM71" s="11">
        <f t="shared" si="207"/>
        <v>0</v>
      </c>
      <c r="CN71" s="11">
        <f t="shared" si="207"/>
        <v>0</v>
      </c>
      <c r="CO71" s="11">
        <f t="shared" si="207"/>
        <v>0</v>
      </c>
      <c r="CP71" s="11">
        <f t="shared" si="207"/>
        <v>0</v>
      </c>
      <c r="CQ71" s="11">
        <f t="shared" si="207"/>
        <v>0</v>
      </c>
      <c r="CR71" s="11">
        <f t="shared" si="207"/>
        <v>0</v>
      </c>
      <c r="CS71" s="11">
        <f t="shared" si="207"/>
        <v>0</v>
      </c>
      <c r="CT71" s="11">
        <f t="shared" si="207"/>
        <v>0</v>
      </c>
      <c r="CU71" s="11">
        <f t="shared" si="207"/>
        <v>0</v>
      </c>
      <c r="CV71" s="11">
        <f t="shared" si="207"/>
        <v>0</v>
      </c>
      <c r="CW71" s="11">
        <f t="shared" si="207"/>
        <v>0</v>
      </c>
      <c r="CX71" s="11">
        <f t="shared" si="207"/>
        <v>0</v>
      </c>
      <c r="CY71" s="11">
        <f t="shared" si="207"/>
        <v>0</v>
      </c>
      <c r="CZ71" s="11">
        <f t="shared" si="207"/>
        <v>0</v>
      </c>
      <c r="DA71" s="11">
        <f t="shared" si="207"/>
        <v>0</v>
      </c>
      <c r="DB71" s="11">
        <f t="shared" si="207"/>
        <v>0</v>
      </c>
      <c r="DC71" s="11">
        <f t="shared" si="207"/>
        <v>0</v>
      </c>
      <c r="DD71" s="11">
        <f t="shared" si="207"/>
        <v>0</v>
      </c>
      <c r="DE71" s="11">
        <f t="shared" si="207"/>
        <v>0</v>
      </c>
      <c r="DF71" s="11">
        <f t="shared" si="207"/>
        <v>0</v>
      </c>
      <c r="DG71" s="11">
        <f t="shared" si="207"/>
        <v>0</v>
      </c>
      <c r="DH71" s="11">
        <f t="shared" si="207"/>
        <v>0</v>
      </c>
      <c r="DI71" s="11">
        <f t="shared" si="207"/>
        <v>0</v>
      </c>
      <c r="DJ71" s="11">
        <f t="shared" si="207"/>
        <v>0</v>
      </c>
      <c r="DK71" s="11">
        <f t="shared" si="207"/>
        <v>0</v>
      </c>
      <c r="DL71" s="11">
        <f t="shared" si="207"/>
        <v>0</v>
      </c>
      <c r="DM71" s="11">
        <f t="shared" si="207"/>
        <v>0</v>
      </c>
      <c r="DN71" s="11">
        <f t="shared" si="207"/>
        <v>0</v>
      </c>
      <c r="DO71" s="11">
        <f t="shared" si="207"/>
        <v>7.5</v>
      </c>
      <c r="DP71" s="11">
        <f t="shared" si="207"/>
        <v>0</v>
      </c>
      <c r="DQ71" s="11">
        <f t="shared" si="207"/>
        <v>0</v>
      </c>
      <c r="DR71" s="11">
        <f t="shared" si="207"/>
        <v>0</v>
      </c>
      <c r="DS71" s="11">
        <f t="shared" si="207"/>
        <v>0</v>
      </c>
      <c r="DT71" s="11">
        <f t="shared" si="207"/>
        <v>0</v>
      </c>
      <c r="DU71" s="11">
        <f t="shared" si="207"/>
        <v>0</v>
      </c>
      <c r="DV71" s="11">
        <f t="shared" si="207"/>
        <v>0</v>
      </c>
      <c r="DW71" s="11">
        <f t="shared" si="207"/>
        <v>0</v>
      </c>
      <c r="DX71" s="11">
        <f t="shared" si="207"/>
        <v>0</v>
      </c>
      <c r="DY71" s="11">
        <f t="shared" si="207"/>
        <v>0</v>
      </c>
      <c r="DZ71" s="11">
        <f t="shared" si="207"/>
        <v>0</v>
      </c>
      <c r="EA71" s="11">
        <f t="shared" si="207"/>
        <v>0</v>
      </c>
      <c r="EB71" s="11">
        <f t="shared" ref="EB71:GM71" si="208">(EB70/12)*9</f>
        <v>0</v>
      </c>
      <c r="EC71" s="11">
        <f t="shared" si="208"/>
        <v>0</v>
      </c>
      <c r="ED71" s="11">
        <f t="shared" si="208"/>
        <v>0</v>
      </c>
      <c r="EE71" s="11">
        <f t="shared" si="208"/>
        <v>0</v>
      </c>
      <c r="EF71" s="11">
        <f t="shared" si="208"/>
        <v>0</v>
      </c>
      <c r="EG71" s="11">
        <f t="shared" si="208"/>
        <v>0</v>
      </c>
      <c r="EH71" s="11">
        <f t="shared" si="208"/>
        <v>0</v>
      </c>
      <c r="EI71" s="11">
        <f t="shared" si="208"/>
        <v>0</v>
      </c>
      <c r="EJ71" s="11">
        <f t="shared" si="208"/>
        <v>0</v>
      </c>
      <c r="EK71" s="11">
        <f t="shared" si="208"/>
        <v>0</v>
      </c>
      <c r="EL71" s="11">
        <f t="shared" si="208"/>
        <v>0</v>
      </c>
      <c r="EM71" s="11">
        <f t="shared" si="208"/>
        <v>0</v>
      </c>
      <c r="EN71" s="11">
        <f t="shared" si="208"/>
        <v>0</v>
      </c>
      <c r="EO71" s="11">
        <f t="shared" si="208"/>
        <v>0</v>
      </c>
      <c r="EP71" s="11">
        <f t="shared" si="208"/>
        <v>0</v>
      </c>
      <c r="EQ71" s="11">
        <f t="shared" si="208"/>
        <v>0</v>
      </c>
      <c r="ER71" s="11">
        <f t="shared" si="208"/>
        <v>0</v>
      </c>
      <c r="ES71" s="11">
        <f t="shared" si="208"/>
        <v>0</v>
      </c>
      <c r="ET71" s="11">
        <f t="shared" si="208"/>
        <v>0</v>
      </c>
      <c r="EU71" s="11">
        <f t="shared" si="208"/>
        <v>0</v>
      </c>
      <c r="EV71" s="11">
        <f t="shared" si="208"/>
        <v>0</v>
      </c>
      <c r="EW71" s="11">
        <f t="shared" si="208"/>
        <v>0</v>
      </c>
      <c r="EX71" s="11">
        <f t="shared" si="208"/>
        <v>0</v>
      </c>
      <c r="EY71" s="11">
        <f t="shared" si="208"/>
        <v>0</v>
      </c>
      <c r="EZ71" s="11">
        <f t="shared" si="208"/>
        <v>0</v>
      </c>
      <c r="FA71" s="11">
        <f t="shared" si="208"/>
        <v>0</v>
      </c>
      <c r="FB71" s="11">
        <f t="shared" si="208"/>
        <v>0</v>
      </c>
      <c r="FC71" s="11">
        <f t="shared" si="208"/>
        <v>0</v>
      </c>
      <c r="FD71" s="11">
        <f t="shared" si="208"/>
        <v>0</v>
      </c>
      <c r="FE71" s="11">
        <f t="shared" si="208"/>
        <v>0</v>
      </c>
      <c r="FF71" s="11">
        <f t="shared" si="208"/>
        <v>0</v>
      </c>
      <c r="FG71" s="11">
        <f t="shared" si="208"/>
        <v>0</v>
      </c>
      <c r="FH71" s="11">
        <f t="shared" si="208"/>
        <v>0</v>
      </c>
      <c r="FI71" s="11">
        <f t="shared" si="208"/>
        <v>0</v>
      </c>
      <c r="FJ71" s="11">
        <f t="shared" si="208"/>
        <v>0</v>
      </c>
      <c r="FK71" s="11">
        <f t="shared" si="208"/>
        <v>0</v>
      </c>
      <c r="FL71" s="11">
        <f t="shared" si="208"/>
        <v>0</v>
      </c>
      <c r="FM71" s="11">
        <f t="shared" si="208"/>
        <v>0</v>
      </c>
      <c r="FN71" s="11">
        <f t="shared" si="208"/>
        <v>0</v>
      </c>
      <c r="FO71" s="11">
        <f t="shared" si="208"/>
        <v>0</v>
      </c>
      <c r="FP71" s="11">
        <f t="shared" si="208"/>
        <v>0</v>
      </c>
      <c r="FQ71" s="11">
        <f t="shared" si="208"/>
        <v>0</v>
      </c>
      <c r="FR71" s="11">
        <f t="shared" si="208"/>
        <v>0</v>
      </c>
      <c r="FS71" s="11">
        <f t="shared" si="208"/>
        <v>0</v>
      </c>
      <c r="FT71" s="11">
        <f t="shared" si="208"/>
        <v>0</v>
      </c>
      <c r="FU71" s="11">
        <f t="shared" si="208"/>
        <v>0</v>
      </c>
      <c r="FV71" s="11">
        <f t="shared" si="208"/>
        <v>0</v>
      </c>
      <c r="FW71" s="11">
        <f t="shared" si="208"/>
        <v>0</v>
      </c>
      <c r="FX71" s="11">
        <f t="shared" si="208"/>
        <v>0</v>
      </c>
      <c r="FY71" s="11">
        <f t="shared" si="208"/>
        <v>0</v>
      </c>
      <c r="FZ71" s="11">
        <f t="shared" si="208"/>
        <v>0</v>
      </c>
      <c r="GA71" s="11">
        <f t="shared" si="208"/>
        <v>0</v>
      </c>
      <c r="GB71" s="11">
        <f t="shared" si="208"/>
        <v>0</v>
      </c>
      <c r="GC71" s="11">
        <f t="shared" si="208"/>
        <v>0</v>
      </c>
      <c r="GD71" s="11">
        <f t="shared" si="208"/>
        <v>0</v>
      </c>
      <c r="GE71" s="11">
        <f t="shared" si="208"/>
        <v>0</v>
      </c>
      <c r="GF71" s="11">
        <f t="shared" si="208"/>
        <v>0</v>
      </c>
      <c r="GG71" s="11">
        <f t="shared" si="208"/>
        <v>0</v>
      </c>
      <c r="GH71" s="11">
        <f t="shared" si="208"/>
        <v>0</v>
      </c>
      <c r="GI71" s="11">
        <f t="shared" si="208"/>
        <v>0</v>
      </c>
      <c r="GJ71" s="11">
        <f t="shared" si="208"/>
        <v>0</v>
      </c>
      <c r="GK71" s="11">
        <f t="shared" si="208"/>
        <v>0</v>
      </c>
      <c r="GL71" s="11">
        <f t="shared" si="208"/>
        <v>0</v>
      </c>
      <c r="GM71" s="11">
        <f t="shared" si="208"/>
        <v>0</v>
      </c>
      <c r="GN71" s="11">
        <f t="shared" ref="GN71:IY71" si="209">(GN70/12)*9</f>
        <v>0</v>
      </c>
      <c r="GO71" s="11">
        <f t="shared" si="209"/>
        <v>0</v>
      </c>
      <c r="GP71" s="11">
        <f t="shared" si="209"/>
        <v>0</v>
      </c>
      <c r="GQ71" s="11">
        <f t="shared" si="209"/>
        <v>0</v>
      </c>
      <c r="GR71" s="11">
        <f t="shared" si="209"/>
        <v>0</v>
      </c>
      <c r="GS71" s="11">
        <f t="shared" si="209"/>
        <v>0</v>
      </c>
      <c r="GT71" s="11">
        <f t="shared" si="209"/>
        <v>0</v>
      </c>
      <c r="GU71" s="11">
        <f t="shared" si="209"/>
        <v>0</v>
      </c>
      <c r="GV71" s="11">
        <f t="shared" si="209"/>
        <v>0</v>
      </c>
      <c r="GW71" s="11">
        <f t="shared" si="209"/>
        <v>0</v>
      </c>
      <c r="GX71" s="11">
        <f t="shared" si="209"/>
        <v>0</v>
      </c>
      <c r="GY71" s="11">
        <f t="shared" si="209"/>
        <v>0</v>
      </c>
      <c r="GZ71" s="11">
        <f t="shared" si="209"/>
        <v>0</v>
      </c>
      <c r="HA71" s="11">
        <f t="shared" si="209"/>
        <v>0</v>
      </c>
      <c r="HB71" s="11">
        <f t="shared" si="209"/>
        <v>0</v>
      </c>
      <c r="HC71" s="11">
        <f t="shared" si="209"/>
        <v>0</v>
      </c>
      <c r="HD71" s="11">
        <f t="shared" si="209"/>
        <v>0</v>
      </c>
      <c r="HE71" s="11">
        <f t="shared" si="209"/>
        <v>0</v>
      </c>
      <c r="HF71" s="11">
        <f t="shared" si="209"/>
        <v>0</v>
      </c>
      <c r="HG71" s="11">
        <f t="shared" si="209"/>
        <v>0</v>
      </c>
      <c r="HH71" s="11">
        <f t="shared" si="209"/>
        <v>0</v>
      </c>
      <c r="HI71" s="11">
        <f t="shared" si="209"/>
        <v>0</v>
      </c>
      <c r="HJ71" s="11">
        <f t="shared" si="209"/>
        <v>0</v>
      </c>
      <c r="HK71" s="11">
        <f t="shared" si="209"/>
        <v>0</v>
      </c>
      <c r="HL71" s="11">
        <f t="shared" si="209"/>
        <v>0</v>
      </c>
      <c r="HM71" s="11">
        <f t="shared" si="209"/>
        <v>0</v>
      </c>
      <c r="HN71" s="11">
        <f t="shared" si="209"/>
        <v>0</v>
      </c>
      <c r="HO71" s="11">
        <f t="shared" si="209"/>
        <v>0</v>
      </c>
      <c r="HP71" s="11">
        <f t="shared" si="209"/>
        <v>0</v>
      </c>
      <c r="HQ71" s="11">
        <f t="shared" si="209"/>
        <v>0</v>
      </c>
      <c r="HR71" s="11">
        <f t="shared" si="209"/>
        <v>0</v>
      </c>
      <c r="HS71" s="11">
        <f t="shared" si="209"/>
        <v>0</v>
      </c>
      <c r="HT71" s="11">
        <f t="shared" si="209"/>
        <v>0</v>
      </c>
      <c r="HU71" s="11">
        <f t="shared" si="209"/>
        <v>0</v>
      </c>
      <c r="HV71" s="11">
        <f t="shared" si="209"/>
        <v>1.5</v>
      </c>
      <c r="HW71" s="11">
        <f t="shared" si="209"/>
        <v>0</v>
      </c>
      <c r="HX71" s="11">
        <f t="shared" si="209"/>
        <v>0</v>
      </c>
      <c r="HY71" s="11">
        <f t="shared" si="209"/>
        <v>0</v>
      </c>
      <c r="HZ71" s="11">
        <f t="shared" si="209"/>
        <v>0</v>
      </c>
      <c r="IA71" s="11">
        <f t="shared" si="209"/>
        <v>0</v>
      </c>
      <c r="IB71" s="11">
        <f t="shared" si="209"/>
        <v>0</v>
      </c>
      <c r="IC71" s="11">
        <f t="shared" si="209"/>
        <v>0</v>
      </c>
      <c r="ID71" s="11">
        <f t="shared" si="209"/>
        <v>0</v>
      </c>
      <c r="IE71" s="11">
        <f t="shared" si="209"/>
        <v>0</v>
      </c>
      <c r="IF71" s="11">
        <f t="shared" si="209"/>
        <v>0</v>
      </c>
      <c r="IG71" s="11">
        <f t="shared" si="209"/>
        <v>0</v>
      </c>
      <c r="IH71" s="11">
        <f t="shared" si="209"/>
        <v>0</v>
      </c>
      <c r="II71" s="11">
        <f t="shared" si="209"/>
        <v>0</v>
      </c>
      <c r="IJ71" s="11">
        <f t="shared" si="209"/>
        <v>0</v>
      </c>
      <c r="IK71" s="11">
        <f t="shared" si="209"/>
        <v>0</v>
      </c>
      <c r="IL71" s="11">
        <f t="shared" si="209"/>
        <v>0</v>
      </c>
      <c r="IM71" s="11">
        <f t="shared" si="209"/>
        <v>0</v>
      </c>
      <c r="IN71" s="11">
        <f t="shared" si="209"/>
        <v>0</v>
      </c>
      <c r="IO71" s="11">
        <f t="shared" si="209"/>
        <v>0</v>
      </c>
      <c r="IP71" s="11">
        <f t="shared" si="209"/>
        <v>0</v>
      </c>
      <c r="IQ71" s="11">
        <f t="shared" si="209"/>
        <v>0</v>
      </c>
      <c r="IR71" s="11">
        <f t="shared" si="209"/>
        <v>0</v>
      </c>
      <c r="IS71" s="11">
        <f t="shared" si="209"/>
        <v>0</v>
      </c>
      <c r="IT71" s="11">
        <f t="shared" si="209"/>
        <v>0</v>
      </c>
      <c r="IU71" s="11">
        <f t="shared" si="209"/>
        <v>0</v>
      </c>
      <c r="IV71" s="11">
        <f t="shared" si="209"/>
        <v>0</v>
      </c>
      <c r="IW71" s="11">
        <f t="shared" si="209"/>
        <v>0</v>
      </c>
      <c r="IX71" s="11">
        <f t="shared" si="209"/>
        <v>0</v>
      </c>
      <c r="IY71" s="11">
        <f t="shared" si="209"/>
        <v>0</v>
      </c>
      <c r="IZ71" s="11">
        <f t="shared" ref="IZ71:LK71" si="210">(IZ70/12)*9</f>
        <v>0</v>
      </c>
      <c r="JA71" s="11">
        <f t="shared" si="210"/>
        <v>0</v>
      </c>
      <c r="JB71" s="11">
        <f t="shared" si="210"/>
        <v>0</v>
      </c>
      <c r="JC71" s="11">
        <f t="shared" si="210"/>
        <v>0</v>
      </c>
      <c r="JD71" s="11">
        <f t="shared" si="210"/>
        <v>0</v>
      </c>
      <c r="JE71" s="11">
        <f t="shared" si="210"/>
        <v>0</v>
      </c>
      <c r="JF71" s="11">
        <f t="shared" si="210"/>
        <v>0</v>
      </c>
      <c r="JG71" s="11">
        <f t="shared" si="210"/>
        <v>0</v>
      </c>
      <c r="JH71" s="11">
        <f t="shared" si="210"/>
        <v>0</v>
      </c>
      <c r="JI71" s="11">
        <f t="shared" si="210"/>
        <v>0</v>
      </c>
      <c r="JJ71" s="11">
        <f t="shared" si="210"/>
        <v>0</v>
      </c>
      <c r="JK71" s="11">
        <f t="shared" si="210"/>
        <v>0</v>
      </c>
      <c r="JL71" s="11">
        <f t="shared" si="210"/>
        <v>0</v>
      </c>
      <c r="JM71" s="11">
        <f t="shared" si="210"/>
        <v>0</v>
      </c>
      <c r="JN71" s="11">
        <f t="shared" si="210"/>
        <v>0</v>
      </c>
      <c r="JO71" s="11">
        <f t="shared" si="210"/>
        <v>0</v>
      </c>
      <c r="JP71" s="11">
        <f t="shared" si="210"/>
        <v>0</v>
      </c>
      <c r="JQ71" s="11">
        <f t="shared" si="210"/>
        <v>0</v>
      </c>
      <c r="JR71" s="11">
        <f t="shared" si="210"/>
        <v>0</v>
      </c>
      <c r="JS71" s="11">
        <f t="shared" si="210"/>
        <v>0</v>
      </c>
      <c r="JT71" s="11">
        <f t="shared" si="210"/>
        <v>0</v>
      </c>
      <c r="JU71" s="11">
        <f t="shared" si="210"/>
        <v>0</v>
      </c>
      <c r="JV71" s="11">
        <f t="shared" si="210"/>
        <v>0</v>
      </c>
      <c r="JW71" s="11">
        <f t="shared" si="210"/>
        <v>37.5</v>
      </c>
      <c r="JX71" s="11">
        <f t="shared" si="210"/>
        <v>0</v>
      </c>
      <c r="JY71" s="11">
        <f t="shared" si="210"/>
        <v>0</v>
      </c>
      <c r="JZ71" s="11">
        <f t="shared" si="210"/>
        <v>0</v>
      </c>
      <c r="KA71" s="11">
        <f t="shared" si="210"/>
        <v>0</v>
      </c>
      <c r="KB71" s="11">
        <f t="shared" si="210"/>
        <v>0</v>
      </c>
      <c r="KC71" s="11">
        <f t="shared" si="210"/>
        <v>0</v>
      </c>
      <c r="KD71" s="11">
        <f t="shared" si="210"/>
        <v>0</v>
      </c>
      <c r="KE71" s="11">
        <f t="shared" si="210"/>
        <v>0</v>
      </c>
      <c r="KF71" s="11">
        <f t="shared" si="210"/>
        <v>0</v>
      </c>
      <c r="KG71" s="11">
        <f t="shared" si="210"/>
        <v>0</v>
      </c>
      <c r="KH71" s="11">
        <f t="shared" si="210"/>
        <v>0</v>
      </c>
      <c r="KI71" s="11">
        <f t="shared" si="210"/>
        <v>22.5</v>
      </c>
      <c r="KJ71" s="11">
        <f t="shared" si="210"/>
        <v>0</v>
      </c>
      <c r="KK71" s="11">
        <f t="shared" si="210"/>
        <v>0</v>
      </c>
      <c r="KL71" s="11">
        <f t="shared" si="210"/>
        <v>0</v>
      </c>
      <c r="KM71" s="11">
        <f t="shared" si="210"/>
        <v>0</v>
      </c>
      <c r="KN71" s="11">
        <f t="shared" si="210"/>
        <v>0</v>
      </c>
      <c r="KO71" s="11">
        <f t="shared" si="210"/>
        <v>0</v>
      </c>
      <c r="KP71" s="11">
        <f t="shared" si="210"/>
        <v>0</v>
      </c>
      <c r="KQ71" s="11">
        <f t="shared" si="210"/>
        <v>0</v>
      </c>
      <c r="KR71" s="11">
        <f t="shared" si="210"/>
        <v>0</v>
      </c>
      <c r="KS71" s="11">
        <f t="shared" si="210"/>
        <v>0</v>
      </c>
      <c r="KT71" s="11">
        <f t="shared" si="210"/>
        <v>0</v>
      </c>
      <c r="KU71" s="11">
        <f t="shared" si="210"/>
        <v>0</v>
      </c>
      <c r="KV71" s="11">
        <f t="shared" si="210"/>
        <v>0</v>
      </c>
      <c r="KW71" s="11">
        <f t="shared" si="210"/>
        <v>0</v>
      </c>
      <c r="KX71" s="11">
        <f t="shared" si="210"/>
        <v>0</v>
      </c>
      <c r="KY71" s="11">
        <f t="shared" si="210"/>
        <v>0</v>
      </c>
      <c r="KZ71" s="11">
        <f t="shared" si="210"/>
        <v>0</v>
      </c>
      <c r="LA71" s="11">
        <f t="shared" si="210"/>
        <v>0</v>
      </c>
      <c r="LB71" s="11">
        <f t="shared" si="210"/>
        <v>37.5</v>
      </c>
      <c r="LC71" s="11">
        <f t="shared" si="210"/>
        <v>0</v>
      </c>
      <c r="LD71" s="11">
        <f t="shared" si="210"/>
        <v>0</v>
      </c>
      <c r="LE71" s="11">
        <f t="shared" si="210"/>
        <v>0</v>
      </c>
      <c r="LF71" s="11">
        <f t="shared" si="210"/>
        <v>15</v>
      </c>
      <c r="LG71" s="11">
        <f t="shared" si="210"/>
        <v>0</v>
      </c>
      <c r="LH71" s="11">
        <f t="shared" si="210"/>
        <v>0</v>
      </c>
      <c r="LI71" s="11">
        <f t="shared" si="210"/>
        <v>0</v>
      </c>
      <c r="LJ71" s="11">
        <f t="shared" si="210"/>
        <v>0</v>
      </c>
      <c r="LK71" s="11">
        <f t="shared" si="210"/>
        <v>37.5</v>
      </c>
      <c r="LL71" s="11">
        <f t="shared" ref="LL71:MG71" si="211">(LL70/12)*9</f>
        <v>0</v>
      </c>
      <c r="LM71" s="11">
        <f t="shared" si="211"/>
        <v>0</v>
      </c>
      <c r="LN71" s="11">
        <f t="shared" si="211"/>
        <v>0</v>
      </c>
      <c r="LO71" s="11">
        <f t="shared" si="211"/>
        <v>0</v>
      </c>
      <c r="LP71" s="11">
        <f t="shared" si="211"/>
        <v>0</v>
      </c>
      <c r="LQ71" s="11">
        <f t="shared" si="211"/>
        <v>0</v>
      </c>
      <c r="LR71" s="11">
        <f t="shared" si="211"/>
        <v>0</v>
      </c>
      <c r="LS71" s="11">
        <f t="shared" si="211"/>
        <v>0</v>
      </c>
      <c r="LT71" s="11">
        <f t="shared" si="211"/>
        <v>0</v>
      </c>
      <c r="LU71" s="11">
        <f t="shared" si="211"/>
        <v>0</v>
      </c>
      <c r="LV71" s="11">
        <f t="shared" si="211"/>
        <v>0</v>
      </c>
      <c r="LW71" s="11">
        <f t="shared" si="211"/>
        <v>0</v>
      </c>
      <c r="LX71" s="11">
        <f t="shared" si="211"/>
        <v>15</v>
      </c>
      <c r="LY71" s="11">
        <f t="shared" si="211"/>
        <v>0</v>
      </c>
      <c r="LZ71" s="11">
        <f t="shared" si="211"/>
        <v>0</v>
      </c>
      <c r="MA71" s="11">
        <f t="shared" si="211"/>
        <v>0</v>
      </c>
      <c r="MB71" s="11">
        <f t="shared" si="211"/>
        <v>0</v>
      </c>
      <c r="MC71" s="11">
        <f t="shared" si="211"/>
        <v>15</v>
      </c>
      <c r="MD71" s="11">
        <f t="shared" si="211"/>
        <v>0</v>
      </c>
      <c r="ME71" s="11">
        <f t="shared" si="211"/>
        <v>0</v>
      </c>
      <c r="MF71" s="11">
        <f t="shared" si="211"/>
        <v>0</v>
      </c>
      <c r="MG71" s="11">
        <f t="shared" si="211"/>
        <v>0</v>
      </c>
      <c r="MH71" s="11">
        <f t="shared" si="199"/>
        <v>279</v>
      </c>
      <c r="ML71" s="17"/>
      <c r="MM71" s="17"/>
      <c r="MN71" s="17"/>
      <c r="MO71" s="17"/>
      <c r="MP71" s="17"/>
      <c r="MQ71" s="17"/>
      <c r="MR71" s="17"/>
      <c r="MS71" s="17"/>
      <c r="MT71" s="17"/>
      <c r="MU71" s="17"/>
      <c r="MV71" s="17"/>
    </row>
    <row r="72" spans="1:361" ht="24.95" customHeight="1" x14ac:dyDescent="0.25">
      <c r="A72" s="25">
        <v>35.700000000000003</v>
      </c>
      <c r="B72" s="1" t="s">
        <v>379</v>
      </c>
      <c r="C72" s="10">
        <v>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>
        <v>10</v>
      </c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>
        <v>0</v>
      </c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>
        <v>0</v>
      </c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>
        <v>0</v>
      </c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>
        <v>0</v>
      </c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>
        <v>5</v>
      </c>
      <c r="JX72" s="10"/>
      <c r="JY72" s="10"/>
      <c r="JZ72" s="10"/>
      <c r="KA72" s="10">
        <v>0</v>
      </c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>
        <v>20</v>
      </c>
      <c r="LC72" s="10"/>
      <c r="LD72" s="10"/>
      <c r="LE72" s="10">
        <v>0</v>
      </c>
      <c r="LF72" s="10"/>
      <c r="LG72" s="10"/>
      <c r="LH72" s="10"/>
      <c r="LI72" s="10">
        <v>5</v>
      </c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>
        <v>0</v>
      </c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>
        <f t="shared" si="199"/>
        <v>45</v>
      </c>
    </row>
    <row r="73" spans="1:361" s="7" customFormat="1" ht="24.95" customHeight="1" x14ac:dyDescent="0.25">
      <c r="A73" s="25">
        <v>36.200000000000003</v>
      </c>
      <c r="B73" s="6" t="s">
        <v>379</v>
      </c>
      <c r="C73" s="11">
        <f>(C72/12)*9</f>
        <v>3.75</v>
      </c>
      <c r="D73" s="11">
        <f t="shared" ref="D73:BO73" si="212">(D72/12)*9</f>
        <v>0</v>
      </c>
      <c r="E73" s="11">
        <f t="shared" si="212"/>
        <v>0</v>
      </c>
      <c r="F73" s="11">
        <f t="shared" si="212"/>
        <v>0</v>
      </c>
      <c r="G73" s="11">
        <f t="shared" si="212"/>
        <v>0</v>
      </c>
      <c r="H73" s="11">
        <f t="shared" si="212"/>
        <v>0</v>
      </c>
      <c r="I73" s="11">
        <f t="shared" si="212"/>
        <v>0</v>
      </c>
      <c r="J73" s="11">
        <f t="shared" si="212"/>
        <v>0</v>
      </c>
      <c r="K73" s="11">
        <f t="shared" si="212"/>
        <v>0</v>
      </c>
      <c r="L73" s="11">
        <f t="shared" si="212"/>
        <v>0</v>
      </c>
      <c r="M73" s="11">
        <f t="shared" si="212"/>
        <v>0</v>
      </c>
      <c r="N73" s="11">
        <f t="shared" si="212"/>
        <v>0</v>
      </c>
      <c r="O73" s="11">
        <f t="shared" si="212"/>
        <v>0</v>
      </c>
      <c r="P73" s="11">
        <f t="shared" si="212"/>
        <v>0</v>
      </c>
      <c r="Q73" s="11">
        <f t="shared" si="212"/>
        <v>0</v>
      </c>
      <c r="R73" s="11">
        <f t="shared" si="212"/>
        <v>0</v>
      </c>
      <c r="S73" s="11">
        <f t="shared" si="212"/>
        <v>0</v>
      </c>
      <c r="T73" s="11">
        <f t="shared" si="212"/>
        <v>0</v>
      </c>
      <c r="U73" s="11">
        <f t="shared" si="212"/>
        <v>0</v>
      </c>
      <c r="V73" s="11">
        <f t="shared" si="212"/>
        <v>0</v>
      </c>
      <c r="W73" s="11">
        <f t="shared" si="212"/>
        <v>0</v>
      </c>
      <c r="X73" s="11">
        <f t="shared" si="212"/>
        <v>0</v>
      </c>
      <c r="Y73" s="11">
        <f t="shared" si="212"/>
        <v>0</v>
      </c>
      <c r="Z73" s="11">
        <f t="shared" si="212"/>
        <v>0</v>
      </c>
      <c r="AA73" s="11">
        <f t="shared" si="212"/>
        <v>0</v>
      </c>
      <c r="AB73" s="11">
        <f t="shared" si="212"/>
        <v>0</v>
      </c>
      <c r="AC73" s="11">
        <f t="shared" si="212"/>
        <v>0</v>
      </c>
      <c r="AD73" s="11">
        <f t="shared" si="212"/>
        <v>0</v>
      </c>
      <c r="AE73" s="11">
        <f t="shared" si="212"/>
        <v>0</v>
      </c>
      <c r="AF73" s="11">
        <f t="shared" si="212"/>
        <v>0</v>
      </c>
      <c r="AG73" s="11">
        <f t="shared" si="212"/>
        <v>0</v>
      </c>
      <c r="AH73" s="11">
        <f t="shared" si="212"/>
        <v>0</v>
      </c>
      <c r="AI73" s="11">
        <f t="shared" si="212"/>
        <v>0</v>
      </c>
      <c r="AJ73" s="11">
        <f t="shared" si="212"/>
        <v>0</v>
      </c>
      <c r="AK73" s="11">
        <f t="shared" si="212"/>
        <v>0</v>
      </c>
      <c r="AL73" s="11">
        <f t="shared" si="212"/>
        <v>0</v>
      </c>
      <c r="AM73" s="11">
        <f t="shared" si="212"/>
        <v>0</v>
      </c>
      <c r="AN73" s="11">
        <f t="shared" si="212"/>
        <v>0</v>
      </c>
      <c r="AO73" s="11">
        <f t="shared" si="212"/>
        <v>0</v>
      </c>
      <c r="AP73" s="11">
        <f t="shared" si="212"/>
        <v>0</v>
      </c>
      <c r="AQ73" s="11">
        <f t="shared" si="212"/>
        <v>0</v>
      </c>
      <c r="AR73" s="11">
        <f t="shared" si="212"/>
        <v>0</v>
      </c>
      <c r="AS73" s="11">
        <f t="shared" si="212"/>
        <v>0</v>
      </c>
      <c r="AT73" s="11">
        <f t="shared" si="212"/>
        <v>0</v>
      </c>
      <c r="AU73" s="11">
        <f t="shared" si="212"/>
        <v>0</v>
      </c>
      <c r="AV73" s="11">
        <f t="shared" si="212"/>
        <v>0</v>
      </c>
      <c r="AW73" s="11">
        <f t="shared" si="212"/>
        <v>0</v>
      </c>
      <c r="AX73" s="11">
        <f t="shared" si="212"/>
        <v>0</v>
      </c>
      <c r="AY73" s="11">
        <f t="shared" si="212"/>
        <v>0</v>
      </c>
      <c r="AZ73" s="11">
        <f t="shared" si="212"/>
        <v>0</v>
      </c>
      <c r="BA73" s="11">
        <f t="shared" si="212"/>
        <v>0</v>
      </c>
      <c r="BB73" s="11">
        <f t="shared" si="212"/>
        <v>0</v>
      </c>
      <c r="BC73" s="11">
        <f t="shared" si="212"/>
        <v>0</v>
      </c>
      <c r="BD73" s="11">
        <f t="shared" si="212"/>
        <v>0</v>
      </c>
      <c r="BE73" s="11">
        <f t="shared" si="212"/>
        <v>0</v>
      </c>
      <c r="BF73" s="11">
        <f t="shared" si="212"/>
        <v>0</v>
      </c>
      <c r="BG73" s="11">
        <f t="shared" si="212"/>
        <v>0</v>
      </c>
      <c r="BH73" s="11">
        <f t="shared" si="212"/>
        <v>0</v>
      </c>
      <c r="BI73" s="11">
        <f t="shared" si="212"/>
        <v>0</v>
      </c>
      <c r="BJ73" s="11">
        <f t="shared" si="212"/>
        <v>0</v>
      </c>
      <c r="BK73" s="11">
        <f t="shared" si="212"/>
        <v>0</v>
      </c>
      <c r="BL73" s="11">
        <f t="shared" si="212"/>
        <v>0</v>
      </c>
      <c r="BM73" s="11">
        <f t="shared" si="212"/>
        <v>0</v>
      </c>
      <c r="BN73" s="11">
        <f t="shared" si="212"/>
        <v>0</v>
      </c>
      <c r="BO73" s="11">
        <f t="shared" si="212"/>
        <v>0</v>
      </c>
      <c r="BP73" s="11">
        <f t="shared" ref="BP73:EA73" si="213">(BP72/12)*9</f>
        <v>0</v>
      </c>
      <c r="BQ73" s="11">
        <f t="shared" si="213"/>
        <v>0</v>
      </c>
      <c r="BR73" s="11">
        <f t="shared" si="213"/>
        <v>0</v>
      </c>
      <c r="BS73" s="11">
        <f t="shared" si="213"/>
        <v>0</v>
      </c>
      <c r="BT73" s="11">
        <f t="shared" si="213"/>
        <v>0</v>
      </c>
      <c r="BU73" s="11">
        <f t="shared" si="213"/>
        <v>0</v>
      </c>
      <c r="BV73" s="11">
        <f t="shared" si="213"/>
        <v>0</v>
      </c>
      <c r="BW73" s="11">
        <f t="shared" si="213"/>
        <v>0</v>
      </c>
      <c r="BX73" s="11">
        <f t="shared" si="213"/>
        <v>0</v>
      </c>
      <c r="BY73" s="11">
        <f t="shared" si="213"/>
        <v>0</v>
      </c>
      <c r="BZ73" s="11">
        <f t="shared" si="213"/>
        <v>0</v>
      </c>
      <c r="CA73" s="11">
        <f t="shared" si="213"/>
        <v>0</v>
      </c>
      <c r="CB73" s="11">
        <f t="shared" si="213"/>
        <v>0</v>
      </c>
      <c r="CC73" s="11">
        <f t="shared" si="213"/>
        <v>0</v>
      </c>
      <c r="CD73" s="11">
        <f t="shared" si="213"/>
        <v>0</v>
      </c>
      <c r="CE73" s="11">
        <f t="shared" si="213"/>
        <v>0</v>
      </c>
      <c r="CF73" s="11">
        <f t="shared" si="213"/>
        <v>0</v>
      </c>
      <c r="CG73" s="11">
        <f t="shared" si="213"/>
        <v>0</v>
      </c>
      <c r="CH73" s="11">
        <f t="shared" si="213"/>
        <v>0</v>
      </c>
      <c r="CI73" s="11">
        <f t="shared" si="213"/>
        <v>0</v>
      </c>
      <c r="CJ73" s="11">
        <f t="shared" si="213"/>
        <v>0</v>
      </c>
      <c r="CK73" s="11">
        <f t="shared" si="213"/>
        <v>0</v>
      </c>
      <c r="CL73" s="11">
        <f t="shared" si="213"/>
        <v>0</v>
      </c>
      <c r="CM73" s="11">
        <f t="shared" si="213"/>
        <v>0</v>
      </c>
      <c r="CN73" s="11">
        <f t="shared" si="213"/>
        <v>0</v>
      </c>
      <c r="CO73" s="11">
        <f t="shared" si="213"/>
        <v>0</v>
      </c>
      <c r="CP73" s="11">
        <f t="shared" si="213"/>
        <v>0</v>
      </c>
      <c r="CQ73" s="11">
        <f t="shared" si="213"/>
        <v>0</v>
      </c>
      <c r="CR73" s="11">
        <f t="shared" si="213"/>
        <v>0</v>
      </c>
      <c r="CS73" s="11">
        <f t="shared" si="213"/>
        <v>0</v>
      </c>
      <c r="CT73" s="11">
        <f t="shared" si="213"/>
        <v>0</v>
      </c>
      <c r="CU73" s="11">
        <f t="shared" si="213"/>
        <v>0</v>
      </c>
      <c r="CV73" s="11">
        <f t="shared" si="213"/>
        <v>0</v>
      </c>
      <c r="CW73" s="11">
        <f t="shared" si="213"/>
        <v>0</v>
      </c>
      <c r="CX73" s="11">
        <f t="shared" si="213"/>
        <v>0</v>
      </c>
      <c r="CY73" s="11">
        <f t="shared" si="213"/>
        <v>0</v>
      </c>
      <c r="CZ73" s="11">
        <f t="shared" si="213"/>
        <v>0</v>
      </c>
      <c r="DA73" s="11">
        <f t="shared" si="213"/>
        <v>0</v>
      </c>
      <c r="DB73" s="11">
        <f t="shared" si="213"/>
        <v>0</v>
      </c>
      <c r="DC73" s="11">
        <f t="shared" si="213"/>
        <v>0</v>
      </c>
      <c r="DD73" s="11">
        <f t="shared" si="213"/>
        <v>0</v>
      </c>
      <c r="DE73" s="11">
        <f t="shared" si="213"/>
        <v>0</v>
      </c>
      <c r="DF73" s="11">
        <f t="shared" si="213"/>
        <v>0</v>
      </c>
      <c r="DG73" s="11">
        <f t="shared" si="213"/>
        <v>0</v>
      </c>
      <c r="DH73" s="11">
        <f t="shared" si="213"/>
        <v>0</v>
      </c>
      <c r="DI73" s="11">
        <f t="shared" si="213"/>
        <v>0</v>
      </c>
      <c r="DJ73" s="11">
        <f t="shared" si="213"/>
        <v>0</v>
      </c>
      <c r="DK73" s="11">
        <f t="shared" si="213"/>
        <v>0</v>
      </c>
      <c r="DL73" s="11">
        <f t="shared" si="213"/>
        <v>0</v>
      </c>
      <c r="DM73" s="11">
        <f t="shared" si="213"/>
        <v>0</v>
      </c>
      <c r="DN73" s="11">
        <f t="shared" si="213"/>
        <v>0</v>
      </c>
      <c r="DO73" s="11">
        <f t="shared" si="213"/>
        <v>7.5</v>
      </c>
      <c r="DP73" s="11">
        <f t="shared" si="213"/>
        <v>0</v>
      </c>
      <c r="DQ73" s="11">
        <f t="shared" si="213"/>
        <v>0</v>
      </c>
      <c r="DR73" s="11">
        <f t="shared" si="213"/>
        <v>0</v>
      </c>
      <c r="DS73" s="11">
        <f t="shared" si="213"/>
        <v>0</v>
      </c>
      <c r="DT73" s="11">
        <f t="shared" si="213"/>
        <v>0</v>
      </c>
      <c r="DU73" s="11">
        <f t="shared" si="213"/>
        <v>0</v>
      </c>
      <c r="DV73" s="11">
        <f t="shared" si="213"/>
        <v>0</v>
      </c>
      <c r="DW73" s="11">
        <f t="shared" si="213"/>
        <v>0</v>
      </c>
      <c r="DX73" s="11">
        <f t="shared" si="213"/>
        <v>0</v>
      </c>
      <c r="DY73" s="11">
        <f t="shared" si="213"/>
        <v>0</v>
      </c>
      <c r="DZ73" s="11">
        <f t="shared" si="213"/>
        <v>0</v>
      </c>
      <c r="EA73" s="11">
        <f t="shared" si="213"/>
        <v>0</v>
      </c>
      <c r="EB73" s="11">
        <f t="shared" ref="EB73:GM73" si="214">(EB72/12)*9</f>
        <v>0</v>
      </c>
      <c r="EC73" s="11">
        <f t="shared" si="214"/>
        <v>0</v>
      </c>
      <c r="ED73" s="11">
        <f t="shared" si="214"/>
        <v>0</v>
      </c>
      <c r="EE73" s="11">
        <f t="shared" si="214"/>
        <v>0</v>
      </c>
      <c r="EF73" s="11">
        <f t="shared" si="214"/>
        <v>0</v>
      </c>
      <c r="EG73" s="11">
        <f t="shared" si="214"/>
        <v>0</v>
      </c>
      <c r="EH73" s="11">
        <f t="shared" si="214"/>
        <v>0</v>
      </c>
      <c r="EI73" s="11">
        <f t="shared" si="214"/>
        <v>0</v>
      </c>
      <c r="EJ73" s="11">
        <f t="shared" si="214"/>
        <v>0</v>
      </c>
      <c r="EK73" s="11">
        <f t="shared" si="214"/>
        <v>0</v>
      </c>
      <c r="EL73" s="11">
        <f t="shared" si="214"/>
        <v>0</v>
      </c>
      <c r="EM73" s="11">
        <f t="shared" si="214"/>
        <v>0</v>
      </c>
      <c r="EN73" s="11">
        <f t="shared" si="214"/>
        <v>0</v>
      </c>
      <c r="EO73" s="11">
        <f t="shared" si="214"/>
        <v>0</v>
      </c>
      <c r="EP73" s="11">
        <f t="shared" si="214"/>
        <v>0</v>
      </c>
      <c r="EQ73" s="11">
        <f t="shared" si="214"/>
        <v>0</v>
      </c>
      <c r="ER73" s="11">
        <f t="shared" si="214"/>
        <v>0</v>
      </c>
      <c r="ES73" s="11">
        <f t="shared" si="214"/>
        <v>0</v>
      </c>
      <c r="ET73" s="11">
        <f t="shared" si="214"/>
        <v>0</v>
      </c>
      <c r="EU73" s="11">
        <f t="shared" si="214"/>
        <v>0</v>
      </c>
      <c r="EV73" s="11">
        <f t="shared" si="214"/>
        <v>0</v>
      </c>
      <c r="EW73" s="11">
        <f t="shared" si="214"/>
        <v>0</v>
      </c>
      <c r="EX73" s="11">
        <f t="shared" si="214"/>
        <v>0</v>
      </c>
      <c r="EY73" s="11">
        <f t="shared" si="214"/>
        <v>0</v>
      </c>
      <c r="EZ73" s="11">
        <f t="shared" si="214"/>
        <v>0</v>
      </c>
      <c r="FA73" s="11">
        <f t="shared" si="214"/>
        <v>0</v>
      </c>
      <c r="FB73" s="11">
        <f t="shared" si="214"/>
        <v>0</v>
      </c>
      <c r="FC73" s="11">
        <f t="shared" si="214"/>
        <v>0</v>
      </c>
      <c r="FD73" s="11">
        <f t="shared" si="214"/>
        <v>0</v>
      </c>
      <c r="FE73" s="11">
        <f t="shared" si="214"/>
        <v>0</v>
      </c>
      <c r="FF73" s="11">
        <f t="shared" si="214"/>
        <v>0</v>
      </c>
      <c r="FG73" s="11">
        <f t="shared" si="214"/>
        <v>0</v>
      </c>
      <c r="FH73" s="11">
        <f t="shared" si="214"/>
        <v>0</v>
      </c>
      <c r="FI73" s="11">
        <f t="shared" si="214"/>
        <v>0</v>
      </c>
      <c r="FJ73" s="11">
        <f t="shared" si="214"/>
        <v>0</v>
      </c>
      <c r="FK73" s="11">
        <f t="shared" si="214"/>
        <v>0</v>
      </c>
      <c r="FL73" s="11">
        <f t="shared" si="214"/>
        <v>0</v>
      </c>
      <c r="FM73" s="11">
        <f t="shared" si="214"/>
        <v>0</v>
      </c>
      <c r="FN73" s="11">
        <f t="shared" si="214"/>
        <v>0</v>
      </c>
      <c r="FO73" s="11">
        <f t="shared" si="214"/>
        <v>0</v>
      </c>
      <c r="FP73" s="11">
        <f t="shared" si="214"/>
        <v>0</v>
      </c>
      <c r="FQ73" s="11">
        <f t="shared" si="214"/>
        <v>0</v>
      </c>
      <c r="FR73" s="11">
        <f t="shared" si="214"/>
        <v>0</v>
      </c>
      <c r="FS73" s="11">
        <f t="shared" si="214"/>
        <v>0</v>
      </c>
      <c r="FT73" s="11">
        <f t="shared" si="214"/>
        <v>0</v>
      </c>
      <c r="FU73" s="11">
        <f t="shared" si="214"/>
        <v>0</v>
      </c>
      <c r="FV73" s="11">
        <f t="shared" si="214"/>
        <v>0</v>
      </c>
      <c r="FW73" s="11">
        <f t="shared" si="214"/>
        <v>0</v>
      </c>
      <c r="FX73" s="11">
        <f t="shared" si="214"/>
        <v>0</v>
      </c>
      <c r="FY73" s="11">
        <f t="shared" si="214"/>
        <v>0</v>
      </c>
      <c r="FZ73" s="11">
        <f t="shared" si="214"/>
        <v>0</v>
      </c>
      <c r="GA73" s="11">
        <f t="shared" si="214"/>
        <v>0</v>
      </c>
      <c r="GB73" s="11">
        <f t="shared" si="214"/>
        <v>0</v>
      </c>
      <c r="GC73" s="11">
        <f t="shared" si="214"/>
        <v>0</v>
      </c>
      <c r="GD73" s="11">
        <f t="shared" si="214"/>
        <v>0</v>
      </c>
      <c r="GE73" s="11">
        <f t="shared" si="214"/>
        <v>0</v>
      </c>
      <c r="GF73" s="11">
        <f t="shared" si="214"/>
        <v>0</v>
      </c>
      <c r="GG73" s="11">
        <f t="shared" si="214"/>
        <v>0</v>
      </c>
      <c r="GH73" s="11">
        <f t="shared" si="214"/>
        <v>0</v>
      </c>
      <c r="GI73" s="11">
        <f t="shared" si="214"/>
        <v>0</v>
      </c>
      <c r="GJ73" s="11">
        <f t="shared" si="214"/>
        <v>0</v>
      </c>
      <c r="GK73" s="11">
        <f t="shared" si="214"/>
        <v>0</v>
      </c>
      <c r="GL73" s="11">
        <f t="shared" si="214"/>
        <v>0</v>
      </c>
      <c r="GM73" s="11">
        <f t="shared" si="214"/>
        <v>0</v>
      </c>
      <c r="GN73" s="11">
        <f t="shared" ref="GN73:IY73" si="215">(GN72/12)*9</f>
        <v>0</v>
      </c>
      <c r="GO73" s="11">
        <f t="shared" si="215"/>
        <v>0</v>
      </c>
      <c r="GP73" s="11">
        <f t="shared" si="215"/>
        <v>0</v>
      </c>
      <c r="GQ73" s="11">
        <f t="shared" si="215"/>
        <v>0</v>
      </c>
      <c r="GR73" s="11">
        <f t="shared" si="215"/>
        <v>0</v>
      </c>
      <c r="GS73" s="11">
        <f t="shared" si="215"/>
        <v>0</v>
      </c>
      <c r="GT73" s="11">
        <f t="shared" si="215"/>
        <v>0</v>
      </c>
      <c r="GU73" s="11">
        <f t="shared" si="215"/>
        <v>0</v>
      </c>
      <c r="GV73" s="11">
        <f t="shared" si="215"/>
        <v>0</v>
      </c>
      <c r="GW73" s="11">
        <f t="shared" si="215"/>
        <v>0</v>
      </c>
      <c r="GX73" s="11">
        <f t="shared" si="215"/>
        <v>0</v>
      </c>
      <c r="GY73" s="11">
        <f t="shared" si="215"/>
        <v>0</v>
      </c>
      <c r="GZ73" s="11">
        <f t="shared" si="215"/>
        <v>0</v>
      </c>
      <c r="HA73" s="11">
        <f t="shared" si="215"/>
        <v>0</v>
      </c>
      <c r="HB73" s="11">
        <f t="shared" si="215"/>
        <v>0</v>
      </c>
      <c r="HC73" s="11">
        <f t="shared" si="215"/>
        <v>0</v>
      </c>
      <c r="HD73" s="11">
        <f t="shared" si="215"/>
        <v>0</v>
      </c>
      <c r="HE73" s="11">
        <f t="shared" si="215"/>
        <v>0</v>
      </c>
      <c r="HF73" s="11">
        <f t="shared" si="215"/>
        <v>0</v>
      </c>
      <c r="HG73" s="11">
        <f t="shared" si="215"/>
        <v>0</v>
      </c>
      <c r="HH73" s="11">
        <f t="shared" si="215"/>
        <v>0</v>
      </c>
      <c r="HI73" s="11">
        <f t="shared" si="215"/>
        <v>0</v>
      </c>
      <c r="HJ73" s="11">
        <f t="shared" si="215"/>
        <v>0</v>
      </c>
      <c r="HK73" s="11">
        <f t="shared" si="215"/>
        <v>0</v>
      </c>
      <c r="HL73" s="11">
        <f t="shared" si="215"/>
        <v>0</v>
      </c>
      <c r="HM73" s="11">
        <f t="shared" si="215"/>
        <v>0</v>
      </c>
      <c r="HN73" s="11">
        <f t="shared" si="215"/>
        <v>0</v>
      </c>
      <c r="HO73" s="11">
        <f t="shared" si="215"/>
        <v>0</v>
      </c>
      <c r="HP73" s="11">
        <f t="shared" si="215"/>
        <v>0</v>
      </c>
      <c r="HQ73" s="11">
        <f t="shared" si="215"/>
        <v>0</v>
      </c>
      <c r="HR73" s="11">
        <f t="shared" si="215"/>
        <v>0</v>
      </c>
      <c r="HS73" s="11">
        <f t="shared" si="215"/>
        <v>0</v>
      </c>
      <c r="HT73" s="11">
        <f t="shared" si="215"/>
        <v>0</v>
      </c>
      <c r="HU73" s="11">
        <f t="shared" si="215"/>
        <v>0</v>
      </c>
      <c r="HV73" s="11">
        <f t="shared" si="215"/>
        <v>0</v>
      </c>
      <c r="HW73" s="11">
        <f t="shared" si="215"/>
        <v>0</v>
      </c>
      <c r="HX73" s="11">
        <f t="shared" si="215"/>
        <v>0</v>
      </c>
      <c r="HY73" s="11">
        <f t="shared" si="215"/>
        <v>0</v>
      </c>
      <c r="HZ73" s="11">
        <f t="shared" si="215"/>
        <v>0</v>
      </c>
      <c r="IA73" s="11">
        <f t="shared" si="215"/>
        <v>0</v>
      </c>
      <c r="IB73" s="11">
        <f t="shared" si="215"/>
        <v>0</v>
      </c>
      <c r="IC73" s="11">
        <f t="shared" si="215"/>
        <v>0</v>
      </c>
      <c r="ID73" s="11">
        <f t="shared" si="215"/>
        <v>0</v>
      </c>
      <c r="IE73" s="11">
        <f t="shared" si="215"/>
        <v>0</v>
      </c>
      <c r="IF73" s="11">
        <f t="shared" si="215"/>
        <v>0</v>
      </c>
      <c r="IG73" s="11">
        <f t="shared" si="215"/>
        <v>0</v>
      </c>
      <c r="IH73" s="11">
        <f t="shared" si="215"/>
        <v>0</v>
      </c>
      <c r="II73" s="11">
        <f t="shared" si="215"/>
        <v>0</v>
      </c>
      <c r="IJ73" s="11">
        <f t="shared" si="215"/>
        <v>0</v>
      </c>
      <c r="IK73" s="11">
        <f t="shared" si="215"/>
        <v>0</v>
      </c>
      <c r="IL73" s="11">
        <f t="shared" si="215"/>
        <v>0</v>
      </c>
      <c r="IM73" s="11">
        <f t="shared" si="215"/>
        <v>0</v>
      </c>
      <c r="IN73" s="11">
        <f t="shared" si="215"/>
        <v>0</v>
      </c>
      <c r="IO73" s="11">
        <f t="shared" si="215"/>
        <v>0</v>
      </c>
      <c r="IP73" s="11">
        <f t="shared" si="215"/>
        <v>0</v>
      </c>
      <c r="IQ73" s="11">
        <f t="shared" si="215"/>
        <v>0</v>
      </c>
      <c r="IR73" s="11">
        <f t="shared" si="215"/>
        <v>0</v>
      </c>
      <c r="IS73" s="11">
        <f t="shared" si="215"/>
        <v>0</v>
      </c>
      <c r="IT73" s="11">
        <f t="shared" si="215"/>
        <v>0</v>
      </c>
      <c r="IU73" s="11">
        <f t="shared" si="215"/>
        <v>0</v>
      </c>
      <c r="IV73" s="11">
        <f t="shared" si="215"/>
        <v>0</v>
      </c>
      <c r="IW73" s="11">
        <f t="shared" si="215"/>
        <v>0</v>
      </c>
      <c r="IX73" s="11">
        <f t="shared" si="215"/>
        <v>0</v>
      </c>
      <c r="IY73" s="11">
        <f t="shared" si="215"/>
        <v>0</v>
      </c>
      <c r="IZ73" s="11">
        <f t="shared" ref="IZ73:LK73" si="216">(IZ72/12)*9</f>
        <v>0</v>
      </c>
      <c r="JA73" s="11">
        <f t="shared" si="216"/>
        <v>0</v>
      </c>
      <c r="JB73" s="11">
        <f t="shared" si="216"/>
        <v>0</v>
      </c>
      <c r="JC73" s="11">
        <f t="shared" si="216"/>
        <v>0</v>
      </c>
      <c r="JD73" s="11">
        <f t="shared" si="216"/>
        <v>0</v>
      </c>
      <c r="JE73" s="11">
        <f t="shared" si="216"/>
        <v>0</v>
      </c>
      <c r="JF73" s="11">
        <f t="shared" si="216"/>
        <v>0</v>
      </c>
      <c r="JG73" s="11">
        <f t="shared" si="216"/>
        <v>0</v>
      </c>
      <c r="JH73" s="11">
        <f t="shared" si="216"/>
        <v>0</v>
      </c>
      <c r="JI73" s="11">
        <f t="shared" si="216"/>
        <v>0</v>
      </c>
      <c r="JJ73" s="11">
        <f t="shared" si="216"/>
        <v>0</v>
      </c>
      <c r="JK73" s="11">
        <f t="shared" si="216"/>
        <v>0</v>
      </c>
      <c r="JL73" s="11">
        <f t="shared" si="216"/>
        <v>0</v>
      </c>
      <c r="JM73" s="11">
        <f t="shared" si="216"/>
        <v>0</v>
      </c>
      <c r="JN73" s="11">
        <f t="shared" si="216"/>
        <v>0</v>
      </c>
      <c r="JO73" s="11">
        <f t="shared" si="216"/>
        <v>0</v>
      </c>
      <c r="JP73" s="11">
        <f t="shared" si="216"/>
        <v>0</v>
      </c>
      <c r="JQ73" s="11">
        <f t="shared" si="216"/>
        <v>0</v>
      </c>
      <c r="JR73" s="11">
        <f t="shared" si="216"/>
        <v>0</v>
      </c>
      <c r="JS73" s="11">
        <f t="shared" si="216"/>
        <v>0</v>
      </c>
      <c r="JT73" s="11">
        <f t="shared" si="216"/>
        <v>0</v>
      </c>
      <c r="JU73" s="11">
        <f t="shared" si="216"/>
        <v>0</v>
      </c>
      <c r="JV73" s="11">
        <f t="shared" si="216"/>
        <v>0</v>
      </c>
      <c r="JW73" s="11">
        <f t="shared" si="216"/>
        <v>3.75</v>
      </c>
      <c r="JX73" s="11">
        <f t="shared" si="216"/>
        <v>0</v>
      </c>
      <c r="JY73" s="11">
        <f t="shared" si="216"/>
        <v>0</v>
      </c>
      <c r="JZ73" s="11">
        <f t="shared" si="216"/>
        <v>0</v>
      </c>
      <c r="KA73" s="11">
        <f t="shared" si="216"/>
        <v>0</v>
      </c>
      <c r="KB73" s="11">
        <f t="shared" si="216"/>
        <v>0</v>
      </c>
      <c r="KC73" s="11">
        <f t="shared" si="216"/>
        <v>0</v>
      </c>
      <c r="KD73" s="11">
        <f t="shared" si="216"/>
        <v>0</v>
      </c>
      <c r="KE73" s="11">
        <f t="shared" si="216"/>
        <v>0</v>
      </c>
      <c r="KF73" s="11">
        <f t="shared" si="216"/>
        <v>0</v>
      </c>
      <c r="KG73" s="11">
        <f t="shared" si="216"/>
        <v>0</v>
      </c>
      <c r="KH73" s="11">
        <f t="shared" si="216"/>
        <v>0</v>
      </c>
      <c r="KI73" s="11">
        <f t="shared" si="216"/>
        <v>0</v>
      </c>
      <c r="KJ73" s="11">
        <f t="shared" si="216"/>
        <v>0</v>
      </c>
      <c r="KK73" s="11">
        <f t="shared" si="216"/>
        <v>0</v>
      </c>
      <c r="KL73" s="11">
        <f t="shared" si="216"/>
        <v>0</v>
      </c>
      <c r="KM73" s="11">
        <f t="shared" si="216"/>
        <v>0</v>
      </c>
      <c r="KN73" s="11">
        <f t="shared" si="216"/>
        <v>0</v>
      </c>
      <c r="KO73" s="11">
        <f t="shared" si="216"/>
        <v>0</v>
      </c>
      <c r="KP73" s="11">
        <f t="shared" si="216"/>
        <v>0</v>
      </c>
      <c r="KQ73" s="11">
        <f t="shared" si="216"/>
        <v>0</v>
      </c>
      <c r="KR73" s="11">
        <f t="shared" si="216"/>
        <v>0</v>
      </c>
      <c r="KS73" s="11">
        <f t="shared" si="216"/>
        <v>0</v>
      </c>
      <c r="KT73" s="11">
        <f t="shared" si="216"/>
        <v>0</v>
      </c>
      <c r="KU73" s="11">
        <f t="shared" si="216"/>
        <v>0</v>
      </c>
      <c r="KV73" s="11">
        <f t="shared" si="216"/>
        <v>0</v>
      </c>
      <c r="KW73" s="11">
        <f t="shared" si="216"/>
        <v>0</v>
      </c>
      <c r="KX73" s="11">
        <f t="shared" si="216"/>
        <v>0</v>
      </c>
      <c r="KY73" s="11">
        <f t="shared" si="216"/>
        <v>0</v>
      </c>
      <c r="KZ73" s="11">
        <f t="shared" si="216"/>
        <v>0</v>
      </c>
      <c r="LA73" s="11">
        <f t="shared" si="216"/>
        <v>0</v>
      </c>
      <c r="LB73" s="11">
        <f t="shared" si="216"/>
        <v>15</v>
      </c>
      <c r="LC73" s="11">
        <f t="shared" si="216"/>
        <v>0</v>
      </c>
      <c r="LD73" s="11">
        <f t="shared" si="216"/>
        <v>0</v>
      </c>
      <c r="LE73" s="11">
        <f t="shared" si="216"/>
        <v>0</v>
      </c>
      <c r="LF73" s="11">
        <f t="shared" si="216"/>
        <v>0</v>
      </c>
      <c r="LG73" s="11">
        <f t="shared" si="216"/>
        <v>0</v>
      </c>
      <c r="LH73" s="11">
        <f t="shared" si="216"/>
        <v>0</v>
      </c>
      <c r="LI73" s="11">
        <f t="shared" si="216"/>
        <v>3.75</v>
      </c>
      <c r="LJ73" s="11">
        <f t="shared" si="216"/>
        <v>0</v>
      </c>
      <c r="LK73" s="11">
        <f t="shared" si="216"/>
        <v>0</v>
      </c>
      <c r="LL73" s="11">
        <f t="shared" ref="LL73:MG73" si="217">(LL72/12)*9</f>
        <v>0</v>
      </c>
      <c r="LM73" s="11">
        <f t="shared" si="217"/>
        <v>0</v>
      </c>
      <c r="LN73" s="11">
        <f t="shared" si="217"/>
        <v>0</v>
      </c>
      <c r="LO73" s="11">
        <f t="shared" si="217"/>
        <v>0</v>
      </c>
      <c r="LP73" s="11">
        <f t="shared" si="217"/>
        <v>0</v>
      </c>
      <c r="LQ73" s="11">
        <f t="shared" si="217"/>
        <v>0</v>
      </c>
      <c r="LR73" s="11">
        <f t="shared" si="217"/>
        <v>0</v>
      </c>
      <c r="LS73" s="11">
        <f t="shared" si="217"/>
        <v>0</v>
      </c>
      <c r="LT73" s="11">
        <f t="shared" si="217"/>
        <v>0</v>
      </c>
      <c r="LU73" s="11">
        <f t="shared" si="217"/>
        <v>0</v>
      </c>
      <c r="LV73" s="11">
        <f t="shared" si="217"/>
        <v>0</v>
      </c>
      <c r="LW73" s="11">
        <f t="shared" si="217"/>
        <v>0</v>
      </c>
      <c r="LX73" s="11">
        <f t="shared" si="217"/>
        <v>0</v>
      </c>
      <c r="LY73" s="11">
        <f t="shared" si="217"/>
        <v>0</v>
      </c>
      <c r="LZ73" s="11">
        <f t="shared" si="217"/>
        <v>0</v>
      </c>
      <c r="MA73" s="11">
        <f t="shared" si="217"/>
        <v>0</v>
      </c>
      <c r="MB73" s="11">
        <f t="shared" si="217"/>
        <v>0</v>
      </c>
      <c r="MC73" s="11">
        <f t="shared" si="217"/>
        <v>0</v>
      </c>
      <c r="MD73" s="11">
        <f t="shared" si="217"/>
        <v>0</v>
      </c>
      <c r="ME73" s="11">
        <f t="shared" si="217"/>
        <v>0</v>
      </c>
      <c r="MF73" s="11">
        <f t="shared" si="217"/>
        <v>0</v>
      </c>
      <c r="MG73" s="11">
        <f t="shared" si="217"/>
        <v>0</v>
      </c>
      <c r="MH73" s="11">
        <f t="shared" si="199"/>
        <v>33.75</v>
      </c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</row>
    <row r="74" spans="1:361" ht="24.95" customHeight="1" x14ac:dyDescent="0.25">
      <c r="A74" s="24">
        <v>36.700000000000003</v>
      </c>
      <c r="B74" s="1" t="s">
        <v>380</v>
      </c>
      <c r="C74" s="10">
        <v>0</v>
      </c>
      <c r="D74" s="10"/>
      <c r="E74" s="10"/>
      <c r="F74" s="10"/>
      <c r="G74" s="10">
        <v>50</v>
      </c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>
        <v>10</v>
      </c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>
        <v>10</v>
      </c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>
        <v>0</v>
      </c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>
        <v>0</v>
      </c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>
        <v>0</v>
      </c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>
        <v>5</v>
      </c>
      <c r="JX74" s="10"/>
      <c r="JY74" s="10"/>
      <c r="JZ74" s="10"/>
      <c r="KA74" s="10">
        <v>0</v>
      </c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>
        <v>20</v>
      </c>
      <c r="LC74" s="10">
        <v>10</v>
      </c>
      <c r="LD74" s="10"/>
      <c r="LE74" s="10">
        <v>0</v>
      </c>
      <c r="LF74" s="10"/>
      <c r="LG74" s="10"/>
      <c r="LH74" s="10"/>
      <c r="LI74" s="10">
        <v>5</v>
      </c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>
        <v>0</v>
      </c>
      <c r="LW74" s="10"/>
      <c r="LX74" s="10">
        <v>10</v>
      </c>
      <c r="LY74" s="10"/>
      <c r="LZ74" s="10"/>
      <c r="MA74" s="10"/>
      <c r="MB74" s="10"/>
      <c r="MC74" s="10"/>
      <c r="MD74" s="10"/>
      <c r="ME74" s="10"/>
      <c r="MF74" s="10"/>
      <c r="MG74" s="10"/>
      <c r="MH74" s="10">
        <f t="shared" si="199"/>
        <v>120</v>
      </c>
    </row>
    <row r="75" spans="1:361" s="7" customFormat="1" ht="24.95" customHeight="1" x14ac:dyDescent="0.25">
      <c r="A75" s="25">
        <v>37.200000000000003</v>
      </c>
      <c r="B75" s="6" t="s">
        <v>380</v>
      </c>
      <c r="C75" s="11">
        <f>(C74/12)*9</f>
        <v>0</v>
      </c>
      <c r="D75" s="11">
        <f t="shared" ref="D75:BO75" si="218">(D74/12)*9</f>
        <v>0</v>
      </c>
      <c r="E75" s="11">
        <f t="shared" si="218"/>
        <v>0</v>
      </c>
      <c r="F75" s="11">
        <f t="shared" si="218"/>
        <v>0</v>
      </c>
      <c r="G75" s="11">
        <f t="shared" si="218"/>
        <v>37.5</v>
      </c>
      <c r="H75" s="11">
        <f t="shared" si="218"/>
        <v>0</v>
      </c>
      <c r="I75" s="11">
        <f t="shared" si="218"/>
        <v>0</v>
      </c>
      <c r="J75" s="11">
        <f t="shared" si="218"/>
        <v>0</v>
      </c>
      <c r="K75" s="11">
        <f t="shared" si="218"/>
        <v>0</v>
      </c>
      <c r="L75" s="11">
        <f t="shared" si="218"/>
        <v>0</v>
      </c>
      <c r="M75" s="11">
        <f t="shared" si="218"/>
        <v>0</v>
      </c>
      <c r="N75" s="11">
        <f t="shared" si="218"/>
        <v>0</v>
      </c>
      <c r="O75" s="11">
        <f t="shared" si="218"/>
        <v>0</v>
      </c>
      <c r="P75" s="11">
        <f t="shared" si="218"/>
        <v>0</v>
      </c>
      <c r="Q75" s="11">
        <f t="shared" si="218"/>
        <v>0</v>
      </c>
      <c r="R75" s="11">
        <f t="shared" si="218"/>
        <v>0</v>
      </c>
      <c r="S75" s="11">
        <f t="shared" si="218"/>
        <v>0</v>
      </c>
      <c r="T75" s="11">
        <f t="shared" si="218"/>
        <v>0</v>
      </c>
      <c r="U75" s="11">
        <f t="shared" si="218"/>
        <v>0</v>
      </c>
      <c r="V75" s="11">
        <f t="shared" si="218"/>
        <v>0</v>
      </c>
      <c r="W75" s="11">
        <f t="shared" si="218"/>
        <v>0</v>
      </c>
      <c r="X75" s="11">
        <f t="shared" si="218"/>
        <v>0</v>
      </c>
      <c r="Y75" s="11">
        <f t="shared" si="218"/>
        <v>0</v>
      </c>
      <c r="Z75" s="11">
        <f t="shared" si="218"/>
        <v>0</v>
      </c>
      <c r="AA75" s="11">
        <f t="shared" si="218"/>
        <v>0</v>
      </c>
      <c r="AB75" s="11">
        <f t="shared" si="218"/>
        <v>0</v>
      </c>
      <c r="AC75" s="11">
        <f t="shared" si="218"/>
        <v>0</v>
      </c>
      <c r="AD75" s="11">
        <f t="shared" si="218"/>
        <v>0</v>
      </c>
      <c r="AE75" s="11">
        <f t="shared" si="218"/>
        <v>0</v>
      </c>
      <c r="AF75" s="11">
        <f t="shared" si="218"/>
        <v>0</v>
      </c>
      <c r="AG75" s="11">
        <f t="shared" si="218"/>
        <v>0</v>
      </c>
      <c r="AH75" s="11">
        <f t="shared" si="218"/>
        <v>0</v>
      </c>
      <c r="AI75" s="11">
        <f t="shared" si="218"/>
        <v>0</v>
      </c>
      <c r="AJ75" s="11">
        <f t="shared" si="218"/>
        <v>0</v>
      </c>
      <c r="AK75" s="11">
        <f t="shared" si="218"/>
        <v>0</v>
      </c>
      <c r="AL75" s="11">
        <f t="shared" si="218"/>
        <v>0</v>
      </c>
      <c r="AM75" s="11">
        <f t="shared" si="218"/>
        <v>0</v>
      </c>
      <c r="AN75" s="11">
        <f t="shared" si="218"/>
        <v>0</v>
      </c>
      <c r="AO75" s="11">
        <f t="shared" si="218"/>
        <v>0</v>
      </c>
      <c r="AP75" s="11">
        <f t="shared" si="218"/>
        <v>0</v>
      </c>
      <c r="AQ75" s="11">
        <f t="shared" si="218"/>
        <v>0</v>
      </c>
      <c r="AR75" s="11">
        <f t="shared" si="218"/>
        <v>0</v>
      </c>
      <c r="AS75" s="11">
        <f t="shared" si="218"/>
        <v>0</v>
      </c>
      <c r="AT75" s="11">
        <f t="shared" si="218"/>
        <v>0</v>
      </c>
      <c r="AU75" s="11">
        <f t="shared" si="218"/>
        <v>0</v>
      </c>
      <c r="AV75" s="11">
        <f t="shared" si="218"/>
        <v>0</v>
      </c>
      <c r="AW75" s="11">
        <f t="shared" si="218"/>
        <v>0</v>
      </c>
      <c r="AX75" s="11">
        <f t="shared" si="218"/>
        <v>0</v>
      </c>
      <c r="AY75" s="11">
        <f t="shared" si="218"/>
        <v>0</v>
      </c>
      <c r="AZ75" s="11">
        <f t="shared" si="218"/>
        <v>0</v>
      </c>
      <c r="BA75" s="11">
        <f t="shared" si="218"/>
        <v>0</v>
      </c>
      <c r="BB75" s="11">
        <f t="shared" si="218"/>
        <v>0</v>
      </c>
      <c r="BC75" s="11">
        <f t="shared" si="218"/>
        <v>0</v>
      </c>
      <c r="BD75" s="11">
        <f t="shared" si="218"/>
        <v>0</v>
      </c>
      <c r="BE75" s="11">
        <f t="shared" si="218"/>
        <v>0</v>
      </c>
      <c r="BF75" s="11">
        <f t="shared" si="218"/>
        <v>0</v>
      </c>
      <c r="BG75" s="11">
        <f t="shared" si="218"/>
        <v>0</v>
      </c>
      <c r="BH75" s="11">
        <f t="shared" si="218"/>
        <v>0</v>
      </c>
      <c r="BI75" s="11">
        <f t="shared" si="218"/>
        <v>0</v>
      </c>
      <c r="BJ75" s="11">
        <f t="shared" si="218"/>
        <v>0</v>
      </c>
      <c r="BK75" s="11">
        <f t="shared" si="218"/>
        <v>0</v>
      </c>
      <c r="BL75" s="11">
        <f t="shared" si="218"/>
        <v>0</v>
      </c>
      <c r="BM75" s="11">
        <f t="shared" si="218"/>
        <v>0</v>
      </c>
      <c r="BN75" s="11">
        <f t="shared" si="218"/>
        <v>0</v>
      </c>
      <c r="BO75" s="11">
        <f t="shared" si="218"/>
        <v>0</v>
      </c>
      <c r="BP75" s="11">
        <f t="shared" ref="BP75:EA75" si="219">(BP74/12)*9</f>
        <v>0</v>
      </c>
      <c r="BQ75" s="11">
        <f t="shared" si="219"/>
        <v>0</v>
      </c>
      <c r="BR75" s="11">
        <f t="shared" si="219"/>
        <v>0</v>
      </c>
      <c r="BS75" s="11">
        <f t="shared" si="219"/>
        <v>0</v>
      </c>
      <c r="BT75" s="11">
        <f t="shared" si="219"/>
        <v>0</v>
      </c>
      <c r="BU75" s="11">
        <f t="shared" si="219"/>
        <v>0</v>
      </c>
      <c r="BV75" s="11">
        <f t="shared" si="219"/>
        <v>0</v>
      </c>
      <c r="BW75" s="11">
        <f t="shared" si="219"/>
        <v>0</v>
      </c>
      <c r="BX75" s="11">
        <f t="shared" si="219"/>
        <v>0</v>
      </c>
      <c r="BY75" s="11">
        <f t="shared" si="219"/>
        <v>0</v>
      </c>
      <c r="BZ75" s="11">
        <f t="shared" si="219"/>
        <v>0</v>
      </c>
      <c r="CA75" s="11">
        <f t="shared" si="219"/>
        <v>0</v>
      </c>
      <c r="CB75" s="11">
        <f t="shared" si="219"/>
        <v>0</v>
      </c>
      <c r="CC75" s="11">
        <f t="shared" si="219"/>
        <v>0</v>
      </c>
      <c r="CD75" s="11">
        <f t="shared" si="219"/>
        <v>0</v>
      </c>
      <c r="CE75" s="11">
        <f t="shared" si="219"/>
        <v>0</v>
      </c>
      <c r="CF75" s="11">
        <f t="shared" si="219"/>
        <v>0</v>
      </c>
      <c r="CG75" s="11">
        <f t="shared" si="219"/>
        <v>0</v>
      </c>
      <c r="CH75" s="11">
        <f t="shared" si="219"/>
        <v>0</v>
      </c>
      <c r="CI75" s="11">
        <f t="shared" si="219"/>
        <v>0</v>
      </c>
      <c r="CJ75" s="11">
        <f t="shared" si="219"/>
        <v>0</v>
      </c>
      <c r="CK75" s="11">
        <f t="shared" si="219"/>
        <v>0</v>
      </c>
      <c r="CL75" s="11">
        <f t="shared" si="219"/>
        <v>0</v>
      </c>
      <c r="CM75" s="11">
        <f t="shared" si="219"/>
        <v>0</v>
      </c>
      <c r="CN75" s="11">
        <f t="shared" si="219"/>
        <v>0</v>
      </c>
      <c r="CO75" s="11">
        <f t="shared" si="219"/>
        <v>0</v>
      </c>
      <c r="CP75" s="11">
        <f t="shared" si="219"/>
        <v>0</v>
      </c>
      <c r="CQ75" s="11">
        <f t="shared" si="219"/>
        <v>0</v>
      </c>
      <c r="CR75" s="11">
        <f t="shared" si="219"/>
        <v>0</v>
      </c>
      <c r="CS75" s="11">
        <f t="shared" si="219"/>
        <v>0</v>
      </c>
      <c r="CT75" s="11">
        <f t="shared" si="219"/>
        <v>0</v>
      </c>
      <c r="CU75" s="11">
        <f t="shared" si="219"/>
        <v>0</v>
      </c>
      <c r="CV75" s="11">
        <f t="shared" si="219"/>
        <v>0</v>
      </c>
      <c r="CW75" s="11">
        <f t="shared" si="219"/>
        <v>0</v>
      </c>
      <c r="CX75" s="11">
        <f t="shared" si="219"/>
        <v>0</v>
      </c>
      <c r="CY75" s="11">
        <f t="shared" si="219"/>
        <v>0</v>
      </c>
      <c r="CZ75" s="11">
        <f t="shared" si="219"/>
        <v>0</v>
      </c>
      <c r="DA75" s="11">
        <f t="shared" si="219"/>
        <v>0</v>
      </c>
      <c r="DB75" s="11">
        <f t="shared" si="219"/>
        <v>0</v>
      </c>
      <c r="DC75" s="11">
        <f t="shared" si="219"/>
        <v>0</v>
      </c>
      <c r="DD75" s="11">
        <f t="shared" si="219"/>
        <v>0</v>
      </c>
      <c r="DE75" s="11">
        <f t="shared" si="219"/>
        <v>0</v>
      </c>
      <c r="DF75" s="11">
        <f t="shared" si="219"/>
        <v>0</v>
      </c>
      <c r="DG75" s="11">
        <f t="shared" si="219"/>
        <v>0</v>
      </c>
      <c r="DH75" s="11">
        <f t="shared" si="219"/>
        <v>0</v>
      </c>
      <c r="DI75" s="11">
        <f t="shared" si="219"/>
        <v>0</v>
      </c>
      <c r="DJ75" s="11">
        <f t="shared" si="219"/>
        <v>0</v>
      </c>
      <c r="DK75" s="11">
        <f t="shared" si="219"/>
        <v>0</v>
      </c>
      <c r="DL75" s="11">
        <f t="shared" si="219"/>
        <v>0</v>
      </c>
      <c r="DM75" s="11">
        <f t="shared" si="219"/>
        <v>0</v>
      </c>
      <c r="DN75" s="11">
        <f t="shared" si="219"/>
        <v>0</v>
      </c>
      <c r="DO75" s="11">
        <f t="shared" si="219"/>
        <v>7.5</v>
      </c>
      <c r="DP75" s="11">
        <f t="shared" si="219"/>
        <v>0</v>
      </c>
      <c r="DQ75" s="11">
        <f t="shared" si="219"/>
        <v>0</v>
      </c>
      <c r="DR75" s="11">
        <f t="shared" si="219"/>
        <v>0</v>
      </c>
      <c r="DS75" s="11">
        <f t="shared" si="219"/>
        <v>0</v>
      </c>
      <c r="DT75" s="11">
        <f t="shared" si="219"/>
        <v>0</v>
      </c>
      <c r="DU75" s="11">
        <f t="shared" si="219"/>
        <v>0</v>
      </c>
      <c r="DV75" s="11">
        <f t="shared" si="219"/>
        <v>0</v>
      </c>
      <c r="DW75" s="11">
        <f t="shared" si="219"/>
        <v>0</v>
      </c>
      <c r="DX75" s="11">
        <f t="shared" si="219"/>
        <v>0</v>
      </c>
      <c r="DY75" s="11">
        <f t="shared" si="219"/>
        <v>0</v>
      </c>
      <c r="DZ75" s="11">
        <f t="shared" si="219"/>
        <v>0</v>
      </c>
      <c r="EA75" s="11">
        <f t="shared" si="219"/>
        <v>0</v>
      </c>
      <c r="EB75" s="11">
        <f t="shared" ref="EB75:GM75" si="220">(EB74/12)*9</f>
        <v>0</v>
      </c>
      <c r="EC75" s="11">
        <f t="shared" si="220"/>
        <v>0</v>
      </c>
      <c r="ED75" s="11">
        <f t="shared" si="220"/>
        <v>0</v>
      </c>
      <c r="EE75" s="11">
        <f t="shared" si="220"/>
        <v>0</v>
      </c>
      <c r="EF75" s="11">
        <f t="shared" si="220"/>
        <v>0</v>
      </c>
      <c r="EG75" s="11">
        <f t="shared" si="220"/>
        <v>0</v>
      </c>
      <c r="EH75" s="11">
        <f t="shared" si="220"/>
        <v>0</v>
      </c>
      <c r="EI75" s="11">
        <f t="shared" si="220"/>
        <v>0</v>
      </c>
      <c r="EJ75" s="11">
        <f t="shared" si="220"/>
        <v>0</v>
      </c>
      <c r="EK75" s="11">
        <f t="shared" si="220"/>
        <v>0</v>
      </c>
      <c r="EL75" s="11">
        <f t="shared" si="220"/>
        <v>0</v>
      </c>
      <c r="EM75" s="11">
        <f t="shared" si="220"/>
        <v>0</v>
      </c>
      <c r="EN75" s="11">
        <f t="shared" si="220"/>
        <v>0</v>
      </c>
      <c r="EO75" s="11">
        <f t="shared" si="220"/>
        <v>0</v>
      </c>
      <c r="EP75" s="11">
        <f t="shared" si="220"/>
        <v>0</v>
      </c>
      <c r="EQ75" s="11">
        <f t="shared" si="220"/>
        <v>0</v>
      </c>
      <c r="ER75" s="11">
        <f t="shared" si="220"/>
        <v>0</v>
      </c>
      <c r="ES75" s="11">
        <f t="shared" si="220"/>
        <v>0</v>
      </c>
      <c r="ET75" s="11">
        <f t="shared" si="220"/>
        <v>0</v>
      </c>
      <c r="EU75" s="11">
        <f t="shared" si="220"/>
        <v>0</v>
      </c>
      <c r="EV75" s="11">
        <f t="shared" si="220"/>
        <v>0</v>
      </c>
      <c r="EW75" s="11">
        <f t="shared" si="220"/>
        <v>0</v>
      </c>
      <c r="EX75" s="11">
        <f t="shared" si="220"/>
        <v>0</v>
      </c>
      <c r="EY75" s="11">
        <f t="shared" si="220"/>
        <v>0</v>
      </c>
      <c r="EZ75" s="11">
        <f t="shared" si="220"/>
        <v>0</v>
      </c>
      <c r="FA75" s="11">
        <f t="shared" si="220"/>
        <v>0</v>
      </c>
      <c r="FB75" s="11">
        <f t="shared" si="220"/>
        <v>0</v>
      </c>
      <c r="FC75" s="11">
        <f t="shared" si="220"/>
        <v>0</v>
      </c>
      <c r="FD75" s="11">
        <f t="shared" si="220"/>
        <v>0</v>
      </c>
      <c r="FE75" s="11">
        <f t="shared" si="220"/>
        <v>0</v>
      </c>
      <c r="FF75" s="11">
        <f t="shared" si="220"/>
        <v>0</v>
      </c>
      <c r="FG75" s="11">
        <f t="shared" si="220"/>
        <v>0</v>
      </c>
      <c r="FH75" s="11">
        <f t="shared" si="220"/>
        <v>0</v>
      </c>
      <c r="FI75" s="11">
        <f t="shared" si="220"/>
        <v>0</v>
      </c>
      <c r="FJ75" s="11">
        <f t="shared" si="220"/>
        <v>0</v>
      </c>
      <c r="FK75" s="11">
        <f t="shared" si="220"/>
        <v>0</v>
      </c>
      <c r="FL75" s="11">
        <f t="shared" si="220"/>
        <v>0</v>
      </c>
      <c r="FM75" s="11">
        <f t="shared" si="220"/>
        <v>0</v>
      </c>
      <c r="FN75" s="11">
        <f t="shared" si="220"/>
        <v>0</v>
      </c>
      <c r="FO75" s="11">
        <f t="shared" si="220"/>
        <v>0</v>
      </c>
      <c r="FP75" s="11">
        <f t="shared" si="220"/>
        <v>0</v>
      </c>
      <c r="FQ75" s="11">
        <f t="shared" si="220"/>
        <v>0</v>
      </c>
      <c r="FR75" s="11">
        <f t="shared" si="220"/>
        <v>0</v>
      </c>
      <c r="FS75" s="11">
        <f t="shared" si="220"/>
        <v>0</v>
      </c>
      <c r="FT75" s="11">
        <f t="shared" si="220"/>
        <v>0</v>
      </c>
      <c r="FU75" s="11">
        <f t="shared" si="220"/>
        <v>0</v>
      </c>
      <c r="FV75" s="11">
        <f t="shared" si="220"/>
        <v>0</v>
      </c>
      <c r="FW75" s="11">
        <f t="shared" si="220"/>
        <v>0</v>
      </c>
      <c r="FX75" s="11">
        <f t="shared" si="220"/>
        <v>0</v>
      </c>
      <c r="FY75" s="11">
        <f t="shared" si="220"/>
        <v>0</v>
      </c>
      <c r="FZ75" s="11">
        <f t="shared" si="220"/>
        <v>0</v>
      </c>
      <c r="GA75" s="11">
        <f t="shared" si="220"/>
        <v>0</v>
      </c>
      <c r="GB75" s="11">
        <f t="shared" si="220"/>
        <v>0</v>
      </c>
      <c r="GC75" s="11">
        <f t="shared" si="220"/>
        <v>7.5</v>
      </c>
      <c r="GD75" s="11">
        <f t="shared" si="220"/>
        <v>0</v>
      </c>
      <c r="GE75" s="11">
        <f t="shared" si="220"/>
        <v>0</v>
      </c>
      <c r="GF75" s="11">
        <f t="shared" si="220"/>
        <v>0</v>
      </c>
      <c r="GG75" s="11">
        <f t="shared" si="220"/>
        <v>0</v>
      </c>
      <c r="GH75" s="11">
        <f t="shared" si="220"/>
        <v>0</v>
      </c>
      <c r="GI75" s="11">
        <f t="shared" si="220"/>
        <v>0</v>
      </c>
      <c r="GJ75" s="11">
        <f t="shared" si="220"/>
        <v>0</v>
      </c>
      <c r="GK75" s="11">
        <f t="shared" si="220"/>
        <v>0</v>
      </c>
      <c r="GL75" s="11">
        <f t="shared" si="220"/>
        <v>0</v>
      </c>
      <c r="GM75" s="11">
        <f t="shared" si="220"/>
        <v>0</v>
      </c>
      <c r="GN75" s="11">
        <f t="shared" ref="GN75:IY75" si="221">(GN74/12)*9</f>
        <v>0</v>
      </c>
      <c r="GO75" s="11">
        <f t="shared" si="221"/>
        <v>0</v>
      </c>
      <c r="GP75" s="11">
        <f t="shared" si="221"/>
        <v>0</v>
      </c>
      <c r="GQ75" s="11">
        <f t="shared" si="221"/>
        <v>0</v>
      </c>
      <c r="GR75" s="11">
        <f t="shared" si="221"/>
        <v>0</v>
      </c>
      <c r="GS75" s="11">
        <f t="shared" si="221"/>
        <v>0</v>
      </c>
      <c r="GT75" s="11">
        <f t="shared" si="221"/>
        <v>0</v>
      </c>
      <c r="GU75" s="11">
        <f t="shared" si="221"/>
        <v>0</v>
      </c>
      <c r="GV75" s="11">
        <f t="shared" si="221"/>
        <v>0</v>
      </c>
      <c r="GW75" s="11">
        <f t="shared" si="221"/>
        <v>0</v>
      </c>
      <c r="GX75" s="11">
        <f t="shared" si="221"/>
        <v>0</v>
      </c>
      <c r="GY75" s="11">
        <f t="shared" si="221"/>
        <v>0</v>
      </c>
      <c r="GZ75" s="11">
        <f t="shared" si="221"/>
        <v>0</v>
      </c>
      <c r="HA75" s="11">
        <f t="shared" si="221"/>
        <v>0</v>
      </c>
      <c r="HB75" s="11">
        <f t="shared" si="221"/>
        <v>0</v>
      </c>
      <c r="HC75" s="11">
        <f t="shared" si="221"/>
        <v>0</v>
      </c>
      <c r="HD75" s="11">
        <f t="shared" si="221"/>
        <v>0</v>
      </c>
      <c r="HE75" s="11">
        <f t="shared" si="221"/>
        <v>0</v>
      </c>
      <c r="HF75" s="11">
        <f t="shared" si="221"/>
        <v>0</v>
      </c>
      <c r="HG75" s="11">
        <f t="shared" si="221"/>
        <v>0</v>
      </c>
      <c r="HH75" s="11">
        <f t="shared" si="221"/>
        <v>0</v>
      </c>
      <c r="HI75" s="11">
        <f t="shared" si="221"/>
        <v>0</v>
      </c>
      <c r="HJ75" s="11">
        <f t="shared" si="221"/>
        <v>0</v>
      </c>
      <c r="HK75" s="11">
        <f t="shared" si="221"/>
        <v>0</v>
      </c>
      <c r="HL75" s="11">
        <f t="shared" si="221"/>
        <v>0</v>
      </c>
      <c r="HM75" s="11">
        <f t="shared" si="221"/>
        <v>0</v>
      </c>
      <c r="HN75" s="11">
        <f t="shared" si="221"/>
        <v>0</v>
      </c>
      <c r="HO75" s="11">
        <f t="shared" si="221"/>
        <v>0</v>
      </c>
      <c r="HP75" s="11">
        <f t="shared" si="221"/>
        <v>0</v>
      </c>
      <c r="HQ75" s="11">
        <f t="shared" si="221"/>
        <v>0</v>
      </c>
      <c r="HR75" s="11">
        <f t="shared" si="221"/>
        <v>0</v>
      </c>
      <c r="HS75" s="11">
        <f t="shared" si="221"/>
        <v>0</v>
      </c>
      <c r="HT75" s="11">
        <f t="shared" si="221"/>
        <v>0</v>
      </c>
      <c r="HU75" s="11">
        <f t="shared" si="221"/>
        <v>0</v>
      </c>
      <c r="HV75" s="11">
        <f t="shared" si="221"/>
        <v>0</v>
      </c>
      <c r="HW75" s="11">
        <f t="shared" si="221"/>
        <v>0</v>
      </c>
      <c r="HX75" s="11">
        <f t="shared" si="221"/>
        <v>0</v>
      </c>
      <c r="HY75" s="11">
        <f t="shared" si="221"/>
        <v>0</v>
      </c>
      <c r="HZ75" s="11">
        <f t="shared" si="221"/>
        <v>0</v>
      </c>
      <c r="IA75" s="11">
        <f t="shared" si="221"/>
        <v>0</v>
      </c>
      <c r="IB75" s="11">
        <f t="shared" si="221"/>
        <v>0</v>
      </c>
      <c r="IC75" s="11">
        <f t="shared" si="221"/>
        <v>0</v>
      </c>
      <c r="ID75" s="11">
        <f t="shared" si="221"/>
        <v>0</v>
      </c>
      <c r="IE75" s="11">
        <f t="shared" si="221"/>
        <v>0</v>
      </c>
      <c r="IF75" s="11">
        <f t="shared" si="221"/>
        <v>0</v>
      </c>
      <c r="IG75" s="11">
        <f t="shared" si="221"/>
        <v>0</v>
      </c>
      <c r="IH75" s="11">
        <f t="shared" si="221"/>
        <v>0</v>
      </c>
      <c r="II75" s="11">
        <f t="shared" si="221"/>
        <v>0</v>
      </c>
      <c r="IJ75" s="11">
        <f t="shared" si="221"/>
        <v>0</v>
      </c>
      <c r="IK75" s="11">
        <f t="shared" si="221"/>
        <v>0</v>
      </c>
      <c r="IL75" s="11">
        <f t="shared" si="221"/>
        <v>0</v>
      </c>
      <c r="IM75" s="11">
        <f t="shared" si="221"/>
        <v>0</v>
      </c>
      <c r="IN75" s="11">
        <f t="shared" si="221"/>
        <v>0</v>
      </c>
      <c r="IO75" s="11">
        <f t="shared" si="221"/>
        <v>0</v>
      </c>
      <c r="IP75" s="11">
        <f t="shared" si="221"/>
        <v>0</v>
      </c>
      <c r="IQ75" s="11">
        <f t="shared" si="221"/>
        <v>0</v>
      </c>
      <c r="IR75" s="11">
        <f t="shared" si="221"/>
        <v>0</v>
      </c>
      <c r="IS75" s="11">
        <f t="shared" si="221"/>
        <v>0</v>
      </c>
      <c r="IT75" s="11">
        <f t="shared" si="221"/>
        <v>0</v>
      </c>
      <c r="IU75" s="11">
        <f t="shared" si="221"/>
        <v>0</v>
      </c>
      <c r="IV75" s="11">
        <f t="shared" si="221"/>
        <v>0</v>
      </c>
      <c r="IW75" s="11">
        <f t="shared" si="221"/>
        <v>0</v>
      </c>
      <c r="IX75" s="11">
        <f t="shared" si="221"/>
        <v>0</v>
      </c>
      <c r="IY75" s="11">
        <f t="shared" si="221"/>
        <v>0</v>
      </c>
      <c r="IZ75" s="11">
        <f t="shared" ref="IZ75:LK75" si="222">(IZ74/12)*9</f>
        <v>0</v>
      </c>
      <c r="JA75" s="11">
        <f t="shared" si="222"/>
        <v>0</v>
      </c>
      <c r="JB75" s="11">
        <f t="shared" si="222"/>
        <v>0</v>
      </c>
      <c r="JC75" s="11">
        <f t="shared" si="222"/>
        <v>0</v>
      </c>
      <c r="JD75" s="11">
        <f t="shared" si="222"/>
        <v>0</v>
      </c>
      <c r="JE75" s="11">
        <f t="shared" si="222"/>
        <v>0</v>
      </c>
      <c r="JF75" s="11">
        <f t="shared" si="222"/>
        <v>0</v>
      </c>
      <c r="JG75" s="11">
        <f t="shared" si="222"/>
        <v>0</v>
      </c>
      <c r="JH75" s="11">
        <f t="shared" si="222"/>
        <v>0</v>
      </c>
      <c r="JI75" s="11">
        <f t="shared" si="222"/>
        <v>0</v>
      </c>
      <c r="JJ75" s="11">
        <f t="shared" si="222"/>
        <v>0</v>
      </c>
      <c r="JK75" s="11">
        <f t="shared" si="222"/>
        <v>0</v>
      </c>
      <c r="JL75" s="11">
        <f t="shared" si="222"/>
        <v>0</v>
      </c>
      <c r="JM75" s="11">
        <f t="shared" si="222"/>
        <v>0</v>
      </c>
      <c r="JN75" s="11">
        <f t="shared" si="222"/>
        <v>0</v>
      </c>
      <c r="JO75" s="11">
        <f t="shared" si="222"/>
        <v>0</v>
      </c>
      <c r="JP75" s="11">
        <f t="shared" si="222"/>
        <v>0</v>
      </c>
      <c r="JQ75" s="11">
        <f t="shared" si="222"/>
        <v>0</v>
      </c>
      <c r="JR75" s="11">
        <f t="shared" si="222"/>
        <v>0</v>
      </c>
      <c r="JS75" s="11">
        <f t="shared" si="222"/>
        <v>0</v>
      </c>
      <c r="JT75" s="11">
        <f t="shared" si="222"/>
        <v>0</v>
      </c>
      <c r="JU75" s="11">
        <f t="shared" si="222"/>
        <v>0</v>
      </c>
      <c r="JV75" s="11">
        <f t="shared" si="222"/>
        <v>0</v>
      </c>
      <c r="JW75" s="11">
        <f t="shared" si="222"/>
        <v>3.75</v>
      </c>
      <c r="JX75" s="11">
        <f t="shared" si="222"/>
        <v>0</v>
      </c>
      <c r="JY75" s="11">
        <f t="shared" si="222"/>
        <v>0</v>
      </c>
      <c r="JZ75" s="11">
        <f t="shared" si="222"/>
        <v>0</v>
      </c>
      <c r="KA75" s="11">
        <f t="shared" si="222"/>
        <v>0</v>
      </c>
      <c r="KB75" s="11">
        <f t="shared" si="222"/>
        <v>0</v>
      </c>
      <c r="KC75" s="11">
        <f t="shared" si="222"/>
        <v>0</v>
      </c>
      <c r="KD75" s="11">
        <f t="shared" si="222"/>
        <v>0</v>
      </c>
      <c r="KE75" s="11">
        <f t="shared" si="222"/>
        <v>0</v>
      </c>
      <c r="KF75" s="11">
        <f t="shared" si="222"/>
        <v>0</v>
      </c>
      <c r="KG75" s="11">
        <f t="shared" si="222"/>
        <v>0</v>
      </c>
      <c r="KH75" s="11">
        <f t="shared" si="222"/>
        <v>0</v>
      </c>
      <c r="KI75" s="11">
        <f t="shared" si="222"/>
        <v>0</v>
      </c>
      <c r="KJ75" s="11">
        <f t="shared" si="222"/>
        <v>0</v>
      </c>
      <c r="KK75" s="11">
        <f t="shared" si="222"/>
        <v>0</v>
      </c>
      <c r="KL75" s="11">
        <f t="shared" si="222"/>
        <v>0</v>
      </c>
      <c r="KM75" s="11">
        <f t="shared" si="222"/>
        <v>0</v>
      </c>
      <c r="KN75" s="11">
        <f t="shared" si="222"/>
        <v>0</v>
      </c>
      <c r="KO75" s="11">
        <f t="shared" si="222"/>
        <v>0</v>
      </c>
      <c r="KP75" s="11">
        <f t="shared" si="222"/>
        <v>0</v>
      </c>
      <c r="KQ75" s="11">
        <f t="shared" si="222"/>
        <v>0</v>
      </c>
      <c r="KR75" s="11">
        <f t="shared" si="222"/>
        <v>0</v>
      </c>
      <c r="KS75" s="11">
        <f t="shared" si="222"/>
        <v>0</v>
      </c>
      <c r="KT75" s="11">
        <f t="shared" si="222"/>
        <v>0</v>
      </c>
      <c r="KU75" s="11">
        <f t="shared" si="222"/>
        <v>0</v>
      </c>
      <c r="KV75" s="11">
        <f t="shared" si="222"/>
        <v>0</v>
      </c>
      <c r="KW75" s="11">
        <f t="shared" si="222"/>
        <v>0</v>
      </c>
      <c r="KX75" s="11">
        <f t="shared" si="222"/>
        <v>0</v>
      </c>
      <c r="KY75" s="11">
        <f t="shared" si="222"/>
        <v>0</v>
      </c>
      <c r="KZ75" s="11">
        <f t="shared" si="222"/>
        <v>0</v>
      </c>
      <c r="LA75" s="11">
        <f t="shared" si="222"/>
        <v>0</v>
      </c>
      <c r="LB75" s="11">
        <f t="shared" si="222"/>
        <v>15</v>
      </c>
      <c r="LC75" s="11">
        <f t="shared" si="222"/>
        <v>7.5</v>
      </c>
      <c r="LD75" s="11">
        <f t="shared" si="222"/>
        <v>0</v>
      </c>
      <c r="LE75" s="11">
        <f t="shared" si="222"/>
        <v>0</v>
      </c>
      <c r="LF75" s="11">
        <f t="shared" si="222"/>
        <v>0</v>
      </c>
      <c r="LG75" s="11">
        <f t="shared" si="222"/>
        <v>0</v>
      </c>
      <c r="LH75" s="11">
        <f t="shared" si="222"/>
        <v>0</v>
      </c>
      <c r="LI75" s="11">
        <f t="shared" si="222"/>
        <v>3.75</v>
      </c>
      <c r="LJ75" s="11">
        <f t="shared" si="222"/>
        <v>0</v>
      </c>
      <c r="LK75" s="11">
        <f t="shared" si="222"/>
        <v>0</v>
      </c>
      <c r="LL75" s="11">
        <f t="shared" ref="LL75:MG75" si="223">(LL74/12)*9</f>
        <v>0</v>
      </c>
      <c r="LM75" s="11">
        <f t="shared" si="223"/>
        <v>0</v>
      </c>
      <c r="LN75" s="11">
        <f t="shared" si="223"/>
        <v>0</v>
      </c>
      <c r="LO75" s="11">
        <f t="shared" si="223"/>
        <v>0</v>
      </c>
      <c r="LP75" s="11">
        <f t="shared" si="223"/>
        <v>0</v>
      </c>
      <c r="LQ75" s="11">
        <f t="shared" si="223"/>
        <v>0</v>
      </c>
      <c r="LR75" s="11">
        <f t="shared" si="223"/>
        <v>0</v>
      </c>
      <c r="LS75" s="11">
        <f t="shared" si="223"/>
        <v>0</v>
      </c>
      <c r="LT75" s="11">
        <f t="shared" si="223"/>
        <v>0</v>
      </c>
      <c r="LU75" s="11">
        <f t="shared" si="223"/>
        <v>0</v>
      </c>
      <c r="LV75" s="11">
        <f t="shared" si="223"/>
        <v>0</v>
      </c>
      <c r="LW75" s="11">
        <f t="shared" si="223"/>
        <v>0</v>
      </c>
      <c r="LX75" s="11">
        <f t="shared" si="223"/>
        <v>7.5</v>
      </c>
      <c r="LY75" s="11">
        <f t="shared" si="223"/>
        <v>0</v>
      </c>
      <c r="LZ75" s="11">
        <f t="shared" si="223"/>
        <v>0</v>
      </c>
      <c r="MA75" s="11">
        <f t="shared" si="223"/>
        <v>0</v>
      </c>
      <c r="MB75" s="11">
        <f t="shared" si="223"/>
        <v>0</v>
      </c>
      <c r="MC75" s="11">
        <f t="shared" si="223"/>
        <v>0</v>
      </c>
      <c r="MD75" s="11">
        <f t="shared" si="223"/>
        <v>0</v>
      </c>
      <c r="ME75" s="11">
        <f t="shared" si="223"/>
        <v>0</v>
      </c>
      <c r="MF75" s="11">
        <f t="shared" si="223"/>
        <v>0</v>
      </c>
      <c r="MG75" s="11">
        <f t="shared" si="223"/>
        <v>0</v>
      </c>
      <c r="MH75" s="11">
        <f t="shared" si="199"/>
        <v>90</v>
      </c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</row>
    <row r="76" spans="1:361" ht="24.95" customHeight="1" x14ac:dyDescent="0.25">
      <c r="A76" s="24">
        <v>37.700000000000003</v>
      </c>
      <c r="B76" s="1" t="s">
        <v>381</v>
      </c>
      <c r="C76" s="10">
        <v>0</v>
      </c>
      <c r="D76" s="10"/>
      <c r="E76" s="10">
        <v>14000</v>
      </c>
      <c r="F76" s="10">
        <v>20000</v>
      </c>
      <c r="G76" s="10">
        <v>5000</v>
      </c>
      <c r="H76" s="10">
        <v>1000</v>
      </c>
      <c r="I76" s="10"/>
      <c r="J76" s="10">
        <v>200</v>
      </c>
      <c r="K76" s="10"/>
      <c r="L76" s="10"/>
      <c r="M76" s="10"/>
      <c r="N76" s="10">
        <v>50</v>
      </c>
      <c r="O76" s="10">
        <v>50</v>
      </c>
      <c r="P76" s="10">
        <v>100</v>
      </c>
      <c r="Q76" s="10"/>
      <c r="R76" s="10">
        <v>0</v>
      </c>
      <c r="S76" s="10">
        <v>2000</v>
      </c>
      <c r="T76" s="10"/>
      <c r="U76" s="10"/>
      <c r="V76" s="10"/>
      <c r="W76" s="10">
        <v>2000</v>
      </c>
      <c r="X76" s="10">
        <v>100</v>
      </c>
      <c r="Y76" s="10">
        <v>150</v>
      </c>
      <c r="Z76" s="10">
        <v>50</v>
      </c>
      <c r="AA76" s="10">
        <v>200</v>
      </c>
      <c r="AB76" s="10">
        <v>200</v>
      </c>
      <c r="AC76" s="10"/>
      <c r="AD76" s="10"/>
      <c r="AE76" s="10"/>
      <c r="AF76" s="10"/>
      <c r="AG76" s="10">
        <v>5</v>
      </c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>
        <v>1000</v>
      </c>
      <c r="AX76" s="10"/>
      <c r="AY76" s="10"/>
      <c r="AZ76" s="10"/>
      <c r="BA76" s="10"/>
      <c r="BB76" s="10"/>
      <c r="BC76" s="10">
        <v>2000</v>
      </c>
      <c r="BD76" s="10"/>
      <c r="BE76" s="10">
        <v>200</v>
      </c>
      <c r="BF76" s="10"/>
      <c r="BG76" s="10"/>
      <c r="BH76" s="10"/>
      <c r="BI76" s="10"/>
      <c r="BJ76" s="10"/>
      <c r="BK76" s="10"/>
      <c r="BL76" s="10">
        <v>1000</v>
      </c>
      <c r="BM76" s="10">
        <v>150</v>
      </c>
      <c r="BN76" s="10"/>
      <c r="BO76" s="10">
        <v>100</v>
      </c>
      <c r="BP76" s="10"/>
      <c r="BQ76" s="10">
        <v>200</v>
      </c>
      <c r="BR76" s="10">
        <v>500</v>
      </c>
      <c r="BS76" s="10"/>
      <c r="BT76" s="10">
        <v>1000</v>
      </c>
      <c r="BU76" s="10">
        <v>2500</v>
      </c>
      <c r="BV76" s="10">
        <v>1000</v>
      </c>
      <c r="BW76" s="10"/>
      <c r="BX76" s="10">
        <v>100</v>
      </c>
      <c r="BY76" s="10">
        <v>8000</v>
      </c>
      <c r="BZ76" s="10"/>
      <c r="CA76" s="10"/>
      <c r="CB76" s="10"/>
      <c r="CC76" s="10">
        <v>50</v>
      </c>
      <c r="CD76" s="10"/>
      <c r="CE76" s="10">
        <v>500</v>
      </c>
      <c r="CF76" s="10">
        <v>3000</v>
      </c>
      <c r="CG76" s="10"/>
      <c r="CH76" s="10"/>
      <c r="CI76" s="10"/>
      <c r="CJ76" s="10">
        <v>200</v>
      </c>
      <c r="CK76" s="10">
        <v>400</v>
      </c>
      <c r="CL76" s="10"/>
      <c r="CM76" s="10"/>
      <c r="CN76" s="10">
        <v>200</v>
      </c>
      <c r="CO76" s="10"/>
      <c r="CP76" s="10"/>
      <c r="CQ76" s="10"/>
      <c r="CR76" s="10">
        <v>1000</v>
      </c>
      <c r="CS76" s="10"/>
      <c r="CT76" s="10"/>
      <c r="CU76" s="10">
        <v>500</v>
      </c>
      <c r="CV76" s="10"/>
      <c r="CW76" s="10">
        <v>1000</v>
      </c>
      <c r="CX76" s="10">
        <v>500</v>
      </c>
      <c r="CY76" s="10">
        <v>300</v>
      </c>
      <c r="CZ76" s="10"/>
      <c r="DA76" s="10"/>
      <c r="DB76" s="10">
        <v>100</v>
      </c>
      <c r="DC76" s="10">
        <v>200</v>
      </c>
      <c r="DD76" s="10"/>
      <c r="DE76" s="10"/>
      <c r="DF76" s="10">
        <v>500</v>
      </c>
      <c r="DG76" s="10"/>
      <c r="DH76" s="10">
        <v>100</v>
      </c>
      <c r="DI76" s="10">
        <v>600</v>
      </c>
      <c r="DJ76" s="10"/>
      <c r="DK76" s="10"/>
      <c r="DL76" s="10">
        <v>800</v>
      </c>
      <c r="DM76" s="10"/>
      <c r="DN76" s="10"/>
      <c r="DO76" s="10"/>
      <c r="DP76" s="10"/>
      <c r="DQ76" s="10">
        <v>600</v>
      </c>
      <c r="DR76" s="10"/>
      <c r="DS76" s="10">
        <v>3000</v>
      </c>
      <c r="DT76" s="10"/>
      <c r="DU76" s="10"/>
      <c r="DV76" s="10">
        <v>100</v>
      </c>
      <c r="DW76" s="10"/>
      <c r="DX76" s="10">
        <v>300</v>
      </c>
      <c r="DY76" s="10"/>
      <c r="DZ76" s="10"/>
      <c r="EA76" s="10"/>
      <c r="EB76" s="10"/>
      <c r="EC76" s="10"/>
      <c r="ED76" s="10"/>
      <c r="EE76" s="10">
        <v>1400</v>
      </c>
      <c r="EF76" s="10"/>
      <c r="EG76" s="10">
        <v>400</v>
      </c>
      <c r="EH76" s="10">
        <v>2000</v>
      </c>
      <c r="EI76" s="10"/>
      <c r="EJ76" s="10">
        <v>300</v>
      </c>
      <c r="EK76" s="10"/>
      <c r="EL76" s="10">
        <v>100</v>
      </c>
      <c r="EM76" s="10"/>
      <c r="EN76" s="10"/>
      <c r="EO76" s="10">
        <v>150</v>
      </c>
      <c r="EP76" s="10"/>
      <c r="EQ76" s="10"/>
      <c r="ER76" s="10"/>
      <c r="ES76" s="10">
        <v>200</v>
      </c>
      <c r="ET76" s="10"/>
      <c r="EU76" s="10">
        <v>300</v>
      </c>
      <c r="EV76" s="10">
        <v>200</v>
      </c>
      <c r="EW76" s="10">
        <v>200</v>
      </c>
      <c r="EX76" s="10">
        <v>100</v>
      </c>
      <c r="EY76" s="10"/>
      <c r="EZ76" s="10">
        <v>800</v>
      </c>
      <c r="FA76" s="10">
        <v>400</v>
      </c>
      <c r="FB76" s="10">
        <v>2000</v>
      </c>
      <c r="FC76" s="10"/>
      <c r="FD76" s="10">
        <v>1000</v>
      </c>
      <c r="FE76" s="10"/>
      <c r="FF76" s="10"/>
      <c r="FG76" s="10"/>
      <c r="FH76" s="10"/>
      <c r="FI76" s="10"/>
      <c r="FJ76" s="10"/>
      <c r="FK76" s="10">
        <v>150</v>
      </c>
      <c r="FL76" s="10">
        <v>800</v>
      </c>
      <c r="FM76" s="10">
        <v>500</v>
      </c>
      <c r="FN76" s="10"/>
      <c r="FO76" s="10"/>
      <c r="FP76" s="10">
        <v>100</v>
      </c>
      <c r="FQ76" s="10">
        <v>1000</v>
      </c>
      <c r="FR76" s="10"/>
      <c r="FS76" s="10">
        <v>200</v>
      </c>
      <c r="FT76" s="10">
        <v>2000</v>
      </c>
      <c r="FU76" s="10"/>
      <c r="FV76" s="10">
        <v>450</v>
      </c>
      <c r="FW76" s="10"/>
      <c r="FX76" s="10">
        <v>50</v>
      </c>
      <c r="FY76" s="10">
        <v>300</v>
      </c>
      <c r="FZ76" s="10"/>
      <c r="GA76" s="10">
        <v>500</v>
      </c>
      <c r="GB76" s="10"/>
      <c r="GC76" s="10">
        <v>700</v>
      </c>
      <c r="GD76" s="10"/>
      <c r="GE76" s="10"/>
      <c r="GF76" s="10"/>
      <c r="GG76" s="10"/>
      <c r="GH76" s="10"/>
      <c r="GI76" s="10">
        <v>300</v>
      </c>
      <c r="GJ76" s="10">
        <v>600</v>
      </c>
      <c r="GK76" s="10">
        <v>0</v>
      </c>
      <c r="GL76" s="10">
        <v>300</v>
      </c>
      <c r="GM76" s="10">
        <v>3000</v>
      </c>
      <c r="GN76" s="10">
        <v>1000</v>
      </c>
      <c r="GO76" s="10">
        <v>400</v>
      </c>
      <c r="GP76" s="10">
        <v>250</v>
      </c>
      <c r="GQ76" s="10">
        <v>0</v>
      </c>
      <c r="GR76" s="10">
        <v>600</v>
      </c>
      <c r="GS76" s="10"/>
      <c r="GT76" s="10"/>
      <c r="GU76" s="10"/>
      <c r="GV76" s="10">
        <v>400</v>
      </c>
      <c r="GW76" s="10"/>
      <c r="GX76" s="10">
        <v>2000</v>
      </c>
      <c r="GY76" s="10">
        <v>800</v>
      </c>
      <c r="GZ76" s="10"/>
      <c r="HA76" s="10">
        <v>200</v>
      </c>
      <c r="HB76" s="10">
        <v>400</v>
      </c>
      <c r="HC76" s="10"/>
      <c r="HD76" s="10">
        <v>1000</v>
      </c>
      <c r="HE76" s="10">
        <v>4000</v>
      </c>
      <c r="HF76" s="10"/>
      <c r="HG76" s="10">
        <v>0</v>
      </c>
      <c r="HH76" s="10"/>
      <c r="HI76" s="10"/>
      <c r="HJ76" s="10">
        <v>3000</v>
      </c>
      <c r="HK76" s="10"/>
      <c r="HL76" s="10"/>
      <c r="HM76" s="10"/>
      <c r="HN76" s="10"/>
      <c r="HO76" s="10"/>
      <c r="HP76" s="10">
        <v>1000</v>
      </c>
      <c r="HQ76" s="10">
        <v>300</v>
      </c>
      <c r="HR76" s="10"/>
      <c r="HS76" s="10">
        <v>500</v>
      </c>
      <c r="HT76" s="10"/>
      <c r="HU76" s="10"/>
      <c r="HV76" s="10"/>
      <c r="HW76" s="10"/>
      <c r="HX76" s="10"/>
      <c r="HY76" s="10">
        <v>800</v>
      </c>
      <c r="HZ76" s="10"/>
      <c r="IA76" s="10"/>
      <c r="IB76" s="10">
        <v>20</v>
      </c>
      <c r="IC76" s="10">
        <v>240</v>
      </c>
      <c r="ID76" s="10"/>
      <c r="IE76" s="10"/>
      <c r="IF76" s="10">
        <v>400</v>
      </c>
      <c r="IG76" s="10">
        <v>0</v>
      </c>
      <c r="IH76" s="10"/>
      <c r="II76" s="10"/>
      <c r="IJ76" s="10">
        <v>50</v>
      </c>
      <c r="IK76" s="10"/>
      <c r="IL76" s="10"/>
      <c r="IM76" s="10"/>
      <c r="IN76" s="10"/>
      <c r="IO76" s="10"/>
      <c r="IP76" s="10"/>
      <c r="IQ76" s="10">
        <v>500</v>
      </c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>
        <v>100</v>
      </c>
      <c r="JT76" s="10"/>
      <c r="JU76" s="10"/>
      <c r="JV76" s="10"/>
      <c r="JW76" s="10">
        <v>7000</v>
      </c>
      <c r="JX76" s="10"/>
      <c r="JY76" s="10"/>
      <c r="JZ76" s="10">
        <v>100</v>
      </c>
      <c r="KA76" s="10">
        <v>0</v>
      </c>
      <c r="KB76" s="10"/>
      <c r="KC76" s="10">
        <v>400</v>
      </c>
      <c r="KD76" s="10">
        <v>1000</v>
      </c>
      <c r="KE76" s="10"/>
      <c r="KF76" s="10"/>
      <c r="KG76" s="10">
        <v>800</v>
      </c>
      <c r="KH76" s="10"/>
      <c r="KI76" s="10"/>
      <c r="KJ76" s="10"/>
      <c r="KK76" s="10">
        <v>500</v>
      </c>
      <c r="KL76" s="10"/>
      <c r="KM76" s="10"/>
      <c r="KN76" s="10"/>
      <c r="KO76" s="10"/>
      <c r="KP76" s="10"/>
      <c r="KQ76" s="10"/>
      <c r="KR76" s="10"/>
      <c r="KS76" s="10">
        <v>1000</v>
      </c>
      <c r="KT76" s="10"/>
      <c r="KU76" s="10">
        <v>500</v>
      </c>
      <c r="KV76" s="10"/>
      <c r="KW76" s="10"/>
      <c r="KX76" s="10">
        <v>50</v>
      </c>
      <c r="KY76" s="10"/>
      <c r="KZ76" s="10"/>
      <c r="LA76" s="10"/>
      <c r="LB76" s="10"/>
      <c r="LC76" s="10">
        <v>3500</v>
      </c>
      <c r="LD76" s="10"/>
      <c r="LE76" s="10">
        <v>0</v>
      </c>
      <c r="LF76" s="10">
        <v>10</v>
      </c>
      <c r="LG76" s="10">
        <v>2000</v>
      </c>
      <c r="LH76" s="10"/>
      <c r="LI76" s="10">
        <v>100</v>
      </c>
      <c r="LJ76" s="10">
        <v>2500</v>
      </c>
      <c r="LK76" s="10">
        <v>700</v>
      </c>
      <c r="LL76" s="10"/>
      <c r="LM76" s="10">
        <v>200</v>
      </c>
      <c r="LN76" s="10">
        <v>2000</v>
      </c>
      <c r="LO76" s="10">
        <v>1000</v>
      </c>
      <c r="LP76" s="10"/>
      <c r="LQ76" s="10">
        <v>2000</v>
      </c>
      <c r="LR76" s="10"/>
      <c r="LS76" s="10">
        <v>20</v>
      </c>
      <c r="LT76" s="10">
        <v>1500</v>
      </c>
      <c r="LU76" s="10">
        <v>100</v>
      </c>
      <c r="LV76" s="10">
        <v>400</v>
      </c>
      <c r="LW76" s="10">
        <v>100</v>
      </c>
      <c r="LX76" s="10">
        <v>1500</v>
      </c>
      <c r="LY76" s="10">
        <v>5000</v>
      </c>
      <c r="LZ76" s="10"/>
      <c r="MA76" s="10"/>
      <c r="MB76" s="10">
        <v>20</v>
      </c>
      <c r="MC76" s="10">
        <v>1500</v>
      </c>
      <c r="MD76" s="10">
        <v>1000</v>
      </c>
      <c r="ME76" s="10"/>
      <c r="MF76" s="10">
        <v>400</v>
      </c>
      <c r="MG76" s="10"/>
      <c r="MH76" s="10">
        <f t="shared" si="199"/>
        <v>152165</v>
      </c>
    </row>
    <row r="77" spans="1:361" s="21" customFormat="1" ht="24.95" customHeight="1" x14ac:dyDescent="0.25">
      <c r="A77" s="25">
        <v>38.200000000000003</v>
      </c>
      <c r="B77" s="20" t="s">
        <v>381</v>
      </c>
      <c r="C77" s="14">
        <f>(C76/12)*9</f>
        <v>0</v>
      </c>
      <c r="D77" s="14">
        <f t="shared" ref="D77:BO77" si="224">(D76/12)*9</f>
        <v>0</v>
      </c>
      <c r="E77" s="14">
        <f t="shared" si="224"/>
        <v>10500</v>
      </c>
      <c r="F77" s="14">
        <f t="shared" si="224"/>
        <v>15000</v>
      </c>
      <c r="G77" s="14">
        <f t="shared" si="224"/>
        <v>3750</v>
      </c>
      <c r="H77" s="14">
        <f t="shared" si="224"/>
        <v>750</v>
      </c>
      <c r="I77" s="14">
        <f t="shared" si="224"/>
        <v>0</v>
      </c>
      <c r="J77" s="14">
        <f t="shared" si="224"/>
        <v>150</v>
      </c>
      <c r="K77" s="14">
        <f t="shared" si="224"/>
        <v>0</v>
      </c>
      <c r="L77" s="14">
        <f t="shared" si="224"/>
        <v>0</v>
      </c>
      <c r="M77" s="14">
        <f t="shared" si="224"/>
        <v>0</v>
      </c>
      <c r="N77" s="14">
        <v>38</v>
      </c>
      <c r="O77" s="14">
        <v>37</v>
      </c>
      <c r="P77" s="14">
        <f t="shared" si="224"/>
        <v>75</v>
      </c>
      <c r="Q77" s="14">
        <f t="shared" si="224"/>
        <v>0</v>
      </c>
      <c r="R77" s="14">
        <f t="shared" si="224"/>
        <v>0</v>
      </c>
      <c r="S77" s="14">
        <f t="shared" si="224"/>
        <v>1500</v>
      </c>
      <c r="T77" s="14">
        <f t="shared" si="224"/>
        <v>0</v>
      </c>
      <c r="U77" s="14">
        <f t="shared" si="224"/>
        <v>0</v>
      </c>
      <c r="V77" s="14">
        <f t="shared" si="224"/>
        <v>0</v>
      </c>
      <c r="W77" s="14">
        <f t="shared" si="224"/>
        <v>1500</v>
      </c>
      <c r="X77" s="14">
        <f t="shared" si="224"/>
        <v>75</v>
      </c>
      <c r="Y77" s="14">
        <v>112</v>
      </c>
      <c r="Z77" s="14">
        <v>38</v>
      </c>
      <c r="AA77" s="14">
        <f t="shared" si="224"/>
        <v>150</v>
      </c>
      <c r="AB77" s="14">
        <f t="shared" si="224"/>
        <v>150</v>
      </c>
      <c r="AC77" s="14">
        <f t="shared" si="224"/>
        <v>0</v>
      </c>
      <c r="AD77" s="14">
        <f t="shared" si="224"/>
        <v>0</v>
      </c>
      <c r="AE77" s="14">
        <f t="shared" si="224"/>
        <v>0</v>
      </c>
      <c r="AF77" s="14">
        <f t="shared" si="224"/>
        <v>0</v>
      </c>
      <c r="AG77" s="14">
        <v>4</v>
      </c>
      <c r="AH77" s="14">
        <f t="shared" si="224"/>
        <v>0</v>
      </c>
      <c r="AI77" s="14">
        <f t="shared" si="224"/>
        <v>0</v>
      </c>
      <c r="AJ77" s="14">
        <f t="shared" si="224"/>
        <v>0</v>
      </c>
      <c r="AK77" s="14">
        <f t="shared" si="224"/>
        <v>0</v>
      </c>
      <c r="AL77" s="14">
        <f t="shared" si="224"/>
        <v>0</v>
      </c>
      <c r="AM77" s="14">
        <f t="shared" si="224"/>
        <v>0</v>
      </c>
      <c r="AN77" s="14">
        <f t="shared" si="224"/>
        <v>0</v>
      </c>
      <c r="AO77" s="14">
        <f t="shared" si="224"/>
        <v>0</v>
      </c>
      <c r="AP77" s="14">
        <f t="shared" si="224"/>
        <v>0</v>
      </c>
      <c r="AQ77" s="14">
        <f t="shared" si="224"/>
        <v>0</v>
      </c>
      <c r="AR77" s="14">
        <f t="shared" si="224"/>
        <v>0</v>
      </c>
      <c r="AS77" s="14">
        <f t="shared" si="224"/>
        <v>0</v>
      </c>
      <c r="AT77" s="14">
        <f t="shared" si="224"/>
        <v>0</v>
      </c>
      <c r="AU77" s="14">
        <f t="shared" si="224"/>
        <v>0</v>
      </c>
      <c r="AV77" s="14">
        <f t="shared" si="224"/>
        <v>0</v>
      </c>
      <c r="AW77" s="14">
        <f t="shared" si="224"/>
        <v>750</v>
      </c>
      <c r="AX77" s="14">
        <f t="shared" si="224"/>
        <v>0</v>
      </c>
      <c r="AY77" s="14">
        <f t="shared" si="224"/>
        <v>0</v>
      </c>
      <c r="AZ77" s="14">
        <f t="shared" si="224"/>
        <v>0</v>
      </c>
      <c r="BA77" s="14">
        <f t="shared" si="224"/>
        <v>0</v>
      </c>
      <c r="BB77" s="14">
        <f t="shared" si="224"/>
        <v>0</v>
      </c>
      <c r="BC77" s="14">
        <f t="shared" si="224"/>
        <v>1500</v>
      </c>
      <c r="BD77" s="14">
        <f t="shared" si="224"/>
        <v>0</v>
      </c>
      <c r="BE77" s="14">
        <f t="shared" si="224"/>
        <v>150</v>
      </c>
      <c r="BF77" s="14">
        <f t="shared" si="224"/>
        <v>0</v>
      </c>
      <c r="BG77" s="14">
        <f t="shared" si="224"/>
        <v>0</v>
      </c>
      <c r="BH77" s="14">
        <f t="shared" si="224"/>
        <v>0</v>
      </c>
      <c r="BI77" s="14">
        <f t="shared" si="224"/>
        <v>0</v>
      </c>
      <c r="BJ77" s="14">
        <f t="shared" si="224"/>
        <v>0</v>
      </c>
      <c r="BK77" s="14">
        <f t="shared" si="224"/>
        <v>0</v>
      </c>
      <c r="BL77" s="14">
        <f t="shared" si="224"/>
        <v>750</v>
      </c>
      <c r="BM77" s="14">
        <v>112</v>
      </c>
      <c r="BN77" s="14">
        <f t="shared" si="224"/>
        <v>0</v>
      </c>
      <c r="BO77" s="14">
        <f t="shared" si="224"/>
        <v>75</v>
      </c>
      <c r="BP77" s="14">
        <f t="shared" ref="BP77:EA77" si="225">(BP76/12)*9</f>
        <v>0</v>
      </c>
      <c r="BQ77" s="14">
        <f t="shared" si="225"/>
        <v>150</v>
      </c>
      <c r="BR77" s="14">
        <f t="shared" si="225"/>
        <v>375</v>
      </c>
      <c r="BS77" s="14">
        <f t="shared" si="225"/>
        <v>0</v>
      </c>
      <c r="BT77" s="14">
        <f t="shared" si="225"/>
        <v>750</v>
      </c>
      <c r="BU77" s="14">
        <f t="shared" si="225"/>
        <v>1875</v>
      </c>
      <c r="BV77" s="14">
        <f t="shared" si="225"/>
        <v>750</v>
      </c>
      <c r="BW77" s="14">
        <f t="shared" si="225"/>
        <v>0</v>
      </c>
      <c r="BX77" s="14">
        <f t="shared" si="225"/>
        <v>75</v>
      </c>
      <c r="BY77" s="14">
        <f t="shared" si="225"/>
        <v>6000</v>
      </c>
      <c r="BZ77" s="14">
        <f t="shared" si="225"/>
        <v>0</v>
      </c>
      <c r="CA77" s="14">
        <f t="shared" si="225"/>
        <v>0</v>
      </c>
      <c r="CB77" s="14">
        <f t="shared" si="225"/>
        <v>0</v>
      </c>
      <c r="CC77" s="14">
        <v>38</v>
      </c>
      <c r="CD77" s="14">
        <f t="shared" si="225"/>
        <v>0</v>
      </c>
      <c r="CE77" s="14">
        <f t="shared" si="225"/>
        <v>375</v>
      </c>
      <c r="CF77" s="14">
        <f t="shared" si="225"/>
        <v>2250</v>
      </c>
      <c r="CG77" s="14">
        <f t="shared" si="225"/>
        <v>0</v>
      </c>
      <c r="CH77" s="14">
        <f t="shared" si="225"/>
        <v>0</v>
      </c>
      <c r="CI77" s="14">
        <f t="shared" si="225"/>
        <v>0</v>
      </c>
      <c r="CJ77" s="14">
        <f t="shared" si="225"/>
        <v>150</v>
      </c>
      <c r="CK77" s="14">
        <f t="shared" si="225"/>
        <v>300</v>
      </c>
      <c r="CL77" s="14">
        <f t="shared" si="225"/>
        <v>0</v>
      </c>
      <c r="CM77" s="14">
        <f t="shared" si="225"/>
        <v>0</v>
      </c>
      <c r="CN77" s="14">
        <f t="shared" si="225"/>
        <v>150</v>
      </c>
      <c r="CO77" s="14">
        <f t="shared" si="225"/>
        <v>0</v>
      </c>
      <c r="CP77" s="14">
        <f t="shared" si="225"/>
        <v>0</v>
      </c>
      <c r="CQ77" s="14">
        <f t="shared" si="225"/>
        <v>0</v>
      </c>
      <c r="CR77" s="14">
        <f t="shared" si="225"/>
        <v>750</v>
      </c>
      <c r="CS77" s="14">
        <f t="shared" si="225"/>
        <v>0</v>
      </c>
      <c r="CT77" s="14">
        <f t="shared" si="225"/>
        <v>0</v>
      </c>
      <c r="CU77" s="14">
        <f t="shared" si="225"/>
        <v>375</v>
      </c>
      <c r="CV77" s="14">
        <f t="shared" si="225"/>
        <v>0</v>
      </c>
      <c r="CW77" s="14">
        <f t="shared" si="225"/>
        <v>750</v>
      </c>
      <c r="CX77" s="14">
        <f t="shared" si="225"/>
        <v>375</v>
      </c>
      <c r="CY77" s="14">
        <f t="shared" si="225"/>
        <v>225</v>
      </c>
      <c r="CZ77" s="14">
        <f t="shared" si="225"/>
        <v>0</v>
      </c>
      <c r="DA77" s="14">
        <f t="shared" si="225"/>
        <v>0</v>
      </c>
      <c r="DB77" s="14">
        <f t="shared" si="225"/>
        <v>75</v>
      </c>
      <c r="DC77" s="14">
        <f t="shared" si="225"/>
        <v>150</v>
      </c>
      <c r="DD77" s="14">
        <f t="shared" si="225"/>
        <v>0</v>
      </c>
      <c r="DE77" s="14">
        <f t="shared" si="225"/>
        <v>0</v>
      </c>
      <c r="DF77" s="14">
        <f t="shared" si="225"/>
        <v>375</v>
      </c>
      <c r="DG77" s="14">
        <f t="shared" si="225"/>
        <v>0</v>
      </c>
      <c r="DH77" s="14">
        <f t="shared" si="225"/>
        <v>75</v>
      </c>
      <c r="DI77" s="14">
        <f t="shared" si="225"/>
        <v>450</v>
      </c>
      <c r="DJ77" s="14">
        <f t="shared" si="225"/>
        <v>0</v>
      </c>
      <c r="DK77" s="14">
        <f t="shared" si="225"/>
        <v>0</v>
      </c>
      <c r="DL77" s="14">
        <f t="shared" si="225"/>
        <v>600</v>
      </c>
      <c r="DM77" s="14">
        <f t="shared" si="225"/>
        <v>0</v>
      </c>
      <c r="DN77" s="14">
        <f t="shared" si="225"/>
        <v>0</v>
      </c>
      <c r="DO77" s="14">
        <f t="shared" si="225"/>
        <v>0</v>
      </c>
      <c r="DP77" s="14">
        <f t="shared" si="225"/>
        <v>0</v>
      </c>
      <c r="DQ77" s="14">
        <f t="shared" si="225"/>
        <v>450</v>
      </c>
      <c r="DR77" s="14">
        <f t="shared" si="225"/>
        <v>0</v>
      </c>
      <c r="DS77" s="14">
        <f t="shared" si="225"/>
        <v>2250</v>
      </c>
      <c r="DT77" s="14">
        <f t="shared" si="225"/>
        <v>0</v>
      </c>
      <c r="DU77" s="14">
        <f t="shared" si="225"/>
        <v>0</v>
      </c>
      <c r="DV77" s="14">
        <f t="shared" si="225"/>
        <v>75</v>
      </c>
      <c r="DW77" s="14">
        <f t="shared" si="225"/>
        <v>0</v>
      </c>
      <c r="DX77" s="14">
        <f t="shared" si="225"/>
        <v>225</v>
      </c>
      <c r="DY77" s="14">
        <f t="shared" si="225"/>
        <v>0</v>
      </c>
      <c r="DZ77" s="14">
        <f t="shared" si="225"/>
        <v>0</v>
      </c>
      <c r="EA77" s="14">
        <f t="shared" si="225"/>
        <v>0</v>
      </c>
      <c r="EB77" s="14">
        <f t="shared" ref="EB77:GM77" si="226">(EB76/12)*9</f>
        <v>0</v>
      </c>
      <c r="EC77" s="14">
        <f t="shared" si="226"/>
        <v>0</v>
      </c>
      <c r="ED77" s="14">
        <f t="shared" si="226"/>
        <v>0</v>
      </c>
      <c r="EE77" s="14">
        <f t="shared" si="226"/>
        <v>1050</v>
      </c>
      <c r="EF77" s="14">
        <f t="shared" si="226"/>
        <v>0</v>
      </c>
      <c r="EG77" s="14">
        <f t="shared" si="226"/>
        <v>300</v>
      </c>
      <c r="EH77" s="14">
        <f t="shared" si="226"/>
        <v>1500</v>
      </c>
      <c r="EI77" s="14">
        <f t="shared" si="226"/>
        <v>0</v>
      </c>
      <c r="EJ77" s="14">
        <f t="shared" si="226"/>
        <v>225</v>
      </c>
      <c r="EK77" s="14">
        <f t="shared" si="226"/>
        <v>0</v>
      </c>
      <c r="EL77" s="14">
        <f t="shared" si="226"/>
        <v>75</v>
      </c>
      <c r="EM77" s="14">
        <f t="shared" si="226"/>
        <v>0</v>
      </c>
      <c r="EN77" s="14">
        <f t="shared" si="226"/>
        <v>0</v>
      </c>
      <c r="EO77" s="14">
        <v>112</v>
      </c>
      <c r="EP77" s="14">
        <f t="shared" si="226"/>
        <v>0</v>
      </c>
      <c r="EQ77" s="14">
        <f t="shared" si="226"/>
        <v>0</v>
      </c>
      <c r="ER77" s="14">
        <f t="shared" si="226"/>
        <v>0</v>
      </c>
      <c r="ES77" s="14">
        <f t="shared" si="226"/>
        <v>150</v>
      </c>
      <c r="ET77" s="14">
        <f t="shared" si="226"/>
        <v>0</v>
      </c>
      <c r="EU77" s="14">
        <f t="shared" si="226"/>
        <v>225</v>
      </c>
      <c r="EV77" s="14">
        <f t="shared" si="226"/>
        <v>150</v>
      </c>
      <c r="EW77" s="14">
        <f t="shared" si="226"/>
        <v>150</v>
      </c>
      <c r="EX77" s="14">
        <f t="shared" si="226"/>
        <v>75</v>
      </c>
      <c r="EY77" s="14">
        <f t="shared" si="226"/>
        <v>0</v>
      </c>
      <c r="EZ77" s="14">
        <f t="shared" si="226"/>
        <v>600</v>
      </c>
      <c r="FA77" s="14">
        <f t="shared" si="226"/>
        <v>300</v>
      </c>
      <c r="FB77" s="14">
        <f t="shared" si="226"/>
        <v>1500</v>
      </c>
      <c r="FC77" s="14">
        <f t="shared" si="226"/>
        <v>0</v>
      </c>
      <c r="FD77" s="14">
        <f t="shared" si="226"/>
        <v>750</v>
      </c>
      <c r="FE77" s="14">
        <f t="shared" si="226"/>
        <v>0</v>
      </c>
      <c r="FF77" s="14">
        <f t="shared" si="226"/>
        <v>0</v>
      </c>
      <c r="FG77" s="14">
        <f t="shared" si="226"/>
        <v>0</v>
      </c>
      <c r="FH77" s="14">
        <f t="shared" si="226"/>
        <v>0</v>
      </c>
      <c r="FI77" s="14">
        <f t="shared" si="226"/>
        <v>0</v>
      </c>
      <c r="FJ77" s="14">
        <f t="shared" si="226"/>
        <v>0</v>
      </c>
      <c r="FK77" s="14">
        <v>113</v>
      </c>
      <c r="FL77" s="14">
        <f t="shared" si="226"/>
        <v>600</v>
      </c>
      <c r="FM77" s="14">
        <f t="shared" si="226"/>
        <v>375</v>
      </c>
      <c r="FN77" s="14">
        <f t="shared" si="226"/>
        <v>0</v>
      </c>
      <c r="FO77" s="14">
        <f t="shared" si="226"/>
        <v>0</v>
      </c>
      <c r="FP77" s="14">
        <f t="shared" si="226"/>
        <v>75</v>
      </c>
      <c r="FQ77" s="14">
        <f t="shared" si="226"/>
        <v>750</v>
      </c>
      <c r="FR77" s="14">
        <f t="shared" si="226"/>
        <v>0</v>
      </c>
      <c r="FS77" s="14">
        <f t="shared" si="226"/>
        <v>150</v>
      </c>
      <c r="FT77" s="14">
        <f t="shared" si="226"/>
        <v>1500</v>
      </c>
      <c r="FU77" s="14">
        <f t="shared" si="226"/>
        <v>0</v>
      </c>
      <c r="FV77" s="14">
        <v>338</v>
      </c>
      <c r="FW77" s="14">
        <f t="shared" si="226"/>
        <v>0</v>
      </c>
      <c r="FX77" s="14">
        <v>37</v>
      </c>
      <c r="FY77" s="14">
        <f t="shared" si="226"/>
        <v>225</v>
      </c>
      <c r="FZ77" s="14">
        <f t="shared" si="226"/>
        <v>0</v>
      </c>
      <c r="GA77" s="14">
        <f t="shared" si="226"/>
        <v>375</v>
      </c>
      <c r="GB77" s="14">
        <f t="shared" si="226"/>
        <v>0</v>
      </c>
      <c r="GC77" s="14">
        <f t="shared" si="226"/>
        <v>525</v>
      </c>
      <c r="GD77" s="14">
        <f t="shared" si="226"/>
        <v>0</v>
      </c>
      <c r="GE77" s="14">
        <f t="shared" si="226"/>
        <v>0</v>
      </c>
      <c r="GF77" s="14">
        <f t="shared" si="226"/>
        <v>0</v>
      </c>
      <c r="GG77" s="14">
        <f t="shared" si="226"/>
        <v>0</v>
      </c>
      <c r="GH77" s="14">
        <f t="shared" si="226"/>
        <v>0</v>
      </c>
      <c r="GI77" s="14">
        <f t="shared" si="226"/>
        <v>225</v>
      </c>
      <c r="GJ77" s="14">
        <f t="shared" si="226"/>
        <v>450</v>
      </c>
      <c r="GK77" s="14">
        <f t="shared" si="226"/>
        <v>0</v>
      </c>
      <c r="GL77" s="14">
        <f t="shared" si="226"/>
        <v>225</v>
      </c>
      <c r="GM77" s="14">
        <f t="shared" si="226"/>
        <v>2250</v>
      </c>
      <c r="GN77" s="14">
        <f t="shared" ref="GN77:IY77" si="227">(GN76/12)*9</f>
        <v>750</v>
      </c>
      <c r="GO77" s="14">
        <f t="shared" si="227"/>
        <v>300</v>
      </c>
      <c r="GP77" s="14">
        <v>188</v>
      </c>
      <c r="GQ77" s="14">
        <f t="shared" si="227"/>
        <v>0</v>
      </c>
      <c r="GR77" s="14">
        <f t="shared" si="227"/>
        <v>450</v>
      </c>
      <c r="GS77" s="14">
        <f t="shared" si="227"/>
        <v>0</v>
      </c>
      <c r="GT77" s="14">
        <f t="shared" si="227"/>
        <v>0</v>
      </c>
      <c r="GU77" s="14">
        <f t="shared" si="227"/>
        <v>0</v>
      </c>
      <c r="GV77" s="14">
        <f t="shared" si="227"/>
        <v>300</v>
      </c>
      <c r="GW77" s="14">
        <f t="shared" si="227"/>
        <v>0</v>
      </c>
      <c r="GX77" s="14">
        <f t="shared" si="227"/>
        <v>1500</v>
      </c>
      <c r="GY77" s="14">
        <f t="shared" si="227"/>
        <v>600</v>
      </c>
      <c r="GZ77" s="14">
        <f t="shared" si="227"/>
        <v>0</v>
      </c>
      <c r="HA77" s="14">
        <f t="shared" si="227"/>
        <v>150</v>
      </c>
      <c r="HB77" s="14">
        <f t="shared" si="227"/>
        <v>300</v>
      </c>
      <c r="HC77" s="14">
        <f t="shared" si="227"/>
        <v>0</v>
      </c>
      <c r="HD77" s="14">
        <f t="shared" si="227"/>
        <v>750</v>
      </c>
      <c r="HE77" s="14">
        <f t="shared" si="227"/>
        <v>3000</v>
      </c>
      <c r="HF77" s="14">
        <f t="shared" si="227"/>
        <v>0</v>
      </c>
      <c r="HG77" s="14">
        <f t="shared" si="227"/>
        <v>0</v>
      </c>
      <c r="HH77" s="14">
        <f t="shared" si="227"/>
        <v>0</v>
      </c>
      <c r="HI77" s="14">
        <f t="shared" si="227"/>
        <v>0</v>
      </c>
      <c r="HJ77" s="14">
        <f t="shared" si="227"/>
        <v>2250</v>
      </c>
      <c r="HK77" s="14">
        <f t="shared" si="227"/>
        <v>0</v>
      </c>
      <c r="HL77" s="14">
        <f t="shared" si="227"/>
        <v>0</v>
      </c>
      <c r="HM77" s="14">
        <f t="shared" si="227"/>
        <v>0</v>
      </c>
      <c r="HN77" s="14">
        <f t="shared" si="227"/>
        <v>0</v>
      </c>
      <c r="HO77" s="14">
        <f t="shared" si="227"/>
        <v>0</v>
      </c>
      <c r="HP77" s="14">
        <f t="shared" si="227"/>
        <v>750</v>
      </c>
      <c r="HQ77" s="14">
        <f t="shared" si="227"/>
        <v>225</v>
      </c>
      <c r="HR77" s="14">
        <f t="shared" si="227"/>
        <v>0</v>
      </c>
      <c r="HS77" s="14">
        <f t="shared" si="227"/>
        <v>375</v>
      </c>
      <c r="HT77" s="14">
        <f t="shared" si="227"/>
        <v>0</v>
      </c>
      <c r="HU77" s="14">
        <f t="shared" si="227"/>
        <v>0</v>
      </c>
      <c r="HV77" s="14">
        <f t="shared" si="227"/>
        <v>0</v>
      </c>
      <c r="HW77" s="14">
        <f t="shared" si="227"/>
        <v>0</v>
      </c>
      <c r="HX77" s="14">
        <f t="shared" si="227"/>
        <v>0</v>
      </c>
      <c r="HY77" s="14">
        <f t="shared" si="227"/>
        <v>600</v>
      </c>
      <c r="HZ77" s="14">
        <f t="shared" si="227"/>
        <v>0</v>
      </c>
      <c r="IA77" s="14">
        <f t="shared" si="227"/>
        <v>0</v>
      </c>
      <c r="IB77" s="14">
        <f t="shared" si="227"/>
        <v>15</v>
      </c>
      <c r="IC77" s="14">
        <f t="shared" si="227"/>
        <v>180</v>
      </c>
      <c r="ID77" s="14">
        <f t="shared" si="227"/>
        <v>0</v>
      </c>
      <c r="IE77" s="14">
        <f t="shared" si="227"/>
        <v>0</v>
      </c>
      <c r="IF77" s="14">
        <f t="shared" si="227"/>
        <v>300</v>
      </c>
      <c r="IG77" s="14">
        <f t="shared" si="227"/>
        <v>0</v>
      </c>
      <c r="IH77" s="14">
        <f t="shared" si="227"/>
        <v>0</v>
      </c>
      <c r="II77" s="14">
        <f t="shared" si="227"/>
        <v>0</v>
      </c>
      <c r="IJ77" s="14">
        <v>37</v>
      </c>
      <c r="IK77" s="14">
        <f t="shared" si="227"/>
        <v>0</v>
      </c>
      <c r="IL77" s="14">
        <f t="shared" si="227"/>
        <v>0</v>
      </c>
      <c r="IM77" s="14">
        <f t="shared" si="227"/>
        <v>0</v>
      </c>
      <c r="IN77" s="14">
        <f t="shared" si="227"/>
        <v>0</v>
      </c>
      <c r="IO77" s="14">
        <f t="shared" si="227"/>
        <v>0</v>
      </c>
      <c r="IP77" s="14">
        <f t="shared" si="227"/>
        <v>0</v>
      </c>
      <c r="IQ77" s="14">
        <f t="shared" si="227"/>
        <v>375</v>
      </c>
      <c r="IR77" s="14">
        <f t="shared" si="227"/>
        <v>0</v>
      </c>
      <c r="IS77" s="14">
        <f t="shared" si="227"/>
        <v>0</v>
      </c>
      <c r="IT77" s="14">
        <f t="shared" si="227"/>
        <v>0</v>
      </c>
      <c r="IU77" s="14">
        <f t="shared" si="227"/>
        <v>0</v>
      </c>
      <c r="IV77" s="14">
        <f t="shared" si="227"/>
        <v>0</v>
      </c>
      <c r="IW77" s="14">
        <f t="shared" si="227"/>
        <v>0</v>
      </c>
      <c r="IX77" s="14">
        <f t="shared" si="227"/>
        <v>0</v>
      </c>
      <c r="IY77" s="14">
        <f t="shared" si="227"/>
        <v>0</v>
      </c>
      <c r="IZ77" s="14">
        <f t="shared" ref="IZ77:LK77" si="228">(IZ76/12)*9</f>
        <v>0</v>
      </c>
      <c r="JA77" s="14">
        <f t="shared" si="228"/>
        <v>0</v>
      </c>
      <c r="JB77" s="14">
        <f t="shared" si="228"/>
        <v>0</v>
      </c>
      <c r="JC77" s="14">
        <f t="shared" si="228"/>
        <v>0</v>
      </c>
      <c r="JD77" s="14">
        <f t="shared" si="228"/>
        <v>0</v>
      </c>
      <c r="JE77" s="14">
        <f t="shared" si="228"/>
        <v>0</v>
      </c>
      <c r="JF77" s="14">
        <f t="shared" si="228"/>
        <v>0</v>
      </c>
      <c r="JG77" s="14">
        <f t="shared" si="228"/>
        <v>0</v>
      </c>
      <c r="JH77" s="14">
        <f t="shared" si="228"/>
        <v>0</v>
      </c>
      <c r="JI77" s="14">
        <f t="shared" si="228"/>
        <v>0</v>
      </c>
      <c r="JJ77" s="14">
        <f t="shared" si="228"/>
        <v>0</v>
      </c>
      <c r="JK77" s="14">
        <f t="shared" si="228"/>
        <v>0</v>
      </c>
      <c r="JL77" s="14">
        <f t="shared" si="228"/>
        <v>0</v>
      </c>
      <c r="JM77" s="14">
        <f t="shared" si="228"/>
        <v>0</v>
      </c>
      <c r="JN77" s="14">
        <f t="shared" si="228"/>
        <v>0</v>
      </c>
      <c r="JO77" s="14">
        <f t="shared" si="228"/>
        <v>0</v>
      </c>
      <c r="JP77" s="14">
        <f t="shared" si="228"/>
        <v>0</v>
      </c>
      <c r="JQ77" s="14">
        <f t="shared" si="228"/>
        <v>0</v>
      </c>
      <c r="JR77" s="14">
        <f t="shared" si="228"/>
        <v>0</v>
      </c>
      <c r="JS77" s="14">
        <f t="shared" si="228"/>
        <v>75</v>
      </c>
      <c r="JT77" s="14">
        <f t="shared" si="228"/>
        <v>0</v>
      </c>
      <c r="JU77" s="14">
        <f t="shared" si="228"/>
        <v>0</v>
      </c>
      <c r="JV77" s="14">
        <f t="shared" si="228"/>
        <v>0</v>
      </c>
      <c r="JW77" s="14">
        <f t="shared" si="228"/>
        <v>5250</v>
      </c>
      <c r="JX77" s="14">
        <f t="shared" si="228"/>
        <v>0</v>
      </c>
      <c r="JY77" s="14">
        <f t="shared" si="228"/>
        <v>0</v>
      </c>
      <c r="JZ77" s="14">
        <f t="shared" si="228"/>
        <v>75</v>
      </c>
      <c r="KA77" s="14">
        <f t="shared" si="228"/>
        <v>0</v>
      </c>
      <c r="KB77" s="14">
        <f t="shared" si="228"/>
        <v>0</v>
      </c>
      <c r="KC77" s="14">
        <f t="shared" si="228"/>
        <v>300</v>
      </c>
      <c r="KD77" s="14">
        <f t="shared" si="228"/>
        <v>750</v>
      </c>
      <c r="KE77" s="14">
        <f t="shared" si="228"/>
        <v>0</v>
      </c>
      <c r="KF77" s="14">
        <f t="shared" si="228"/>
        <v>0</v>
      </c>
      <c r="KG77" s="14">
        <f t="shared" si="228"/>
        <v>600</v>
      </c>
      <c r="KH77" s="14">
        <f t="shared" si="228"/>
        <v>0</v>
      </c>
      <c r="KI77" s="14">
        <f t="shared" si="228"/>
        <v>0</v>
      </c>
      <c r="KJ77" s="14">
        <f t="shared" si="228"/>
        <v>0</v>
      </c>
      <c r="KK77" s="14">
        <f t="shared" si="228"/>
        <v>375</v>
      </c>
      <c r="KL77" s="14">
        <f t="shared" si="228"/>
        <v>0</v>
      </c>
      <c r="KM77" s="14">
        <f t="shared" si="228"/>
        <v>0</v>
      </c>
      <c r="KN77" s="14">
        <f t="shared" si="228"/>
        <v>0</v>
      </c>
      <c r="KO77" s="14">
        <f t="shared" si="228"/>
        <v>0</v>
      </c>
      <c r="KP77" s="14">
        <f t="shared" si="228"/>
        <v>0</v>
      </c>
      <c r="KQ77" s="14">
        <f t="shared" si="228"/>
        <v>0</v>
      </c>
      <c r="KR77" s="14">
        <f t="shared" si="228"/>
        <v>0</v>
      </c>
      <c r="KS77" s="14">
        <f t="shared" si="228"/>
        <v>750</v>
      </c>
      <c r="KT77" s="14">
        <f t="shared" si="228"/>
        <v>0</v>
      </c>
      <c r="KU77" s="14">
        <f t="shared" si="228"/>
        <v>375</v>
      </c>
      <c r="KV77" s="14">
        <f t="shared" si="228"/>
        <v>0</v>
      </c>
      <c r="KW77" s="14">
        <f t="shared" si="228"/>
        <v>0</v>
      </c>
      <c r="KX77" s="14">
        <v>38</v>
      </c>
      <c r="KY77" s="14">
        <f t="shared" si="228"/>
        <v>0</v>
      </c>
      <c r="KZ77" s="14">
        <f t="shared" si="228"/>
        <v>0</v>
      </c>
      <c r="LA77" s="14">
        <f t="shared" si="228"/>
        <v>0</v>
      </c>
      <c r="LB77" s="14">
        <f t="shared" si="228"/>
        <v>0</v>
      </c>
      <c r="LC77" s="14">
        <f t="shared" si="228"/>
        <v>2625</v>
      </c>
      <c r="LD77" s="14">
        <f t="shared" si="228"/>
        <v>0</v>
      </c>
      <c r="LE77" s="14">
        <f t="shared" si="228"/>
        <v>0</v>
      </c>
      <c r="LF77" s="14">
        <v>7</v>
      </c>
      <c r="LG77" s="14">
        <f t="shared" si="228"/>
        <v>1500</v>
      </c>
      <c r="LH77" s="14">
        <f t="shared" si="228"/>
        <v>0</v>
      </c>
      <c r="LI77" s="14">
        <f t="shared" si="228"/>
        <v>75</v>
      </c>
      <c r="LJ77" s="14">
        <f t="shared" si="228"/>
        <v>1875</v>
      </c>
      <c r="LK77" s="14">
        <f t="shared" si="228"/>
        <v>525</v>
      </c>
      <c r="LL77" s="14">
        <f t="shared" ref="LL77:MG77" si="229">(LL76/12)*9</f>
        <v>0</v>
      </c>
      <c r="LM77" s="14">
        <f t="shared" si="229"/>
        <v>150</v>
      </c>
      <c r="LN77" s="14">
        <f t="shared" si="229"/>
        <v>1500</v>
      </c>
      <c r="LO77" s="14">
        <f t="shared" si="229"/>
        <v>750</v>
      </c>
      <c r="LP77" s="14">
        <f t="shared" si="229"/>
        <v>0</v>
      </c>
      <c r="LQ77" s="14">
        <f t="shared" si="229"/>
        <v>1500</v>
      </c>
      <c r="LR77" s="14">
        <f t="shared" si="229"/>
        <v>0</v>
      </c>
      <c r="LS77" s="14">
        <f t="shared" si="229"/>
        <v>15</v>
      </c>
      <c r="LT77" s="14">
        <f t="shared" si="229"/>
        <v>1125</v>
      </c>
      <c r="LU77" s="14">
        <f t="shared" si="229"/>
        <v>75</v>
      </c>
      <c r="LV77" s="14">
        <f t="shared" si="229"/>
        <v>300</v>
      </c>
      <c r="LW77" s="14">
        <f t="shared" si="229"/>
        <v>75</v>
      </c>
      <c r="LX77" s="14">
        <f t="shared" si="229"/>
        <v>1125</v>
      </c>
      <c r="LY77" s="14">
        <f t="shared" si="229"/>
        <v>3750</v>
      </c>
      <c r="LZ77" s="14">
        <f t="shared" si="229"/>
        <v>0</v>
      </c>
      <c r="MA77" s="14">
        <f t="shared" si="229"/>
        <v>0</v>
      </c>
      <c r="MB77" s="14">
        <f t="shared" si="229"/>
        <v>15</v>
      </c>
      <c r="MC77" s="14">
        <f t="shared" si="229"/>
        <v>1125</v>
      </c>
      <c r="MD77" s="14">
        <f t="shared" si="229"/>
        <v>750</v>
      </c>
      <c r="ME77" s="14">
        <f t="shared" si="229"/>
        <v>0</v>
      </c>
      <c r="MF77" s="14">
        <f t="shared" si="229"/>
        <v>300</v>
      </c>
      <c r="MG77" s="14">
        <f t="shared" si="229"/>
        <v>0</v>
      </c>
      <c r="MH77" s="14">
        <f t="shared" si="199"/>
        <v>114124</v>
      </c>
      <c r="MJ77" s="21">
        <f>MO77-MH77</f>
        <v>0</v>
      </c>
      <c r="ML77" s="22">
        <v>38</v>
      </c>
      <c r="MM77" s="22" t="s">
        <v>414</v>
      </c>
      <c r="MN77" s="22" t="s">
        <v>381</v>
      </c>
      <c r="MO77" s="22">
        <v>114124</v>
      </c>
      <c r="MP77" s="22">
        <v>4.75</v>
      </c>
      <c r="MQ77" s="22">
        <v>5.7</v>
      </c>
      <c r="MR77" s="22">
        <v>542089</v>
      </c>
      <c r="MS77" s="22">
        <v>650506.80000000005</v>
      </c>
      <c r="MT77" s="22" t="s">
        <v>419</v>
      </c>
      <c r="MU77" s="22" t="s">
        <v>411</v>
      </c>
      <c r="MV77" s="22"/>
    </row>
    <row r="78" spans="1:361" ht="24.95" customHeight="1" x14ac:dyDescent="0.25">
      <c r="A78" s="25">
        <v>38.700000000000003</v>
      </c>
      <c r="B78" s="1" t="s">
        <v>382</v>
      </c>
      <c r="C78" s="10">
        <v>4160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>
        <v>2</v>
      </c>
      <c r="O78" s="10">
        <v>5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>
        <v>20</v>
      </c>
      <c r="AF78" s="10"/>
      <c r="AG78" s="10"/>
      <c r="AH78" s="10"/>
      <c r="AI78" s="10"/>
      <c r="AJ78" s="10"/>
      <c r="AK78" s="10"/>
      <c r="AL78" s="10">
        <v>24</v>
      </c>
      <c r="AM78" s="10"/>
      <c r="AN78" s="10"/>
      <c r="AO78" s="10"/>
      <c r="AP78" s="10"/>
      <c r="AQ78" s="10"/>
      <c r="AR78" s="10"/>
      <c r="AS78" s="10"/>
      <c r="AT78" s="10">
        <v>1</v>
      </c>
      <c r="AU78" s="10"/>
      <c r="AV78" s="10"/>
      <c r="AW78" s="10">
        <v>500</v>
      </c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>
        <v>5</v>
      </c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>
        <v>50</v>
      </c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>
        <v>1</v>
      </c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>
        <v>100</v>
      </c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>
        <v>30</v>
      </c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>
        <v>30</v>
      </c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>
        <v>50</v>
      </c>
      <c r="FK78" s="10"/>
      <c r="FL78" s="10"/>
      <c r="FM78" s="10"/>
      <c r="FN78" s="10"/>
      <c r="FO78" s="10">
        <v>500</v>
      </c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>
        <v>10</v>
      </c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>
        <v>0</v>
      </c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>
        <v>0</v>
      </c>
      <c r="HH78" s="10">
        <v>5</v>
      </c>
      <c r="HI78" s="10"/>
      <c r="HJ78" s="10">
        <v>100</v>
      </c>
      <c r="HK78" s="10">
        <v>3</v>
      </c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>
        <v>10</v>
      </c>
      <c r="HZ78" s="10"/>
      <c r="IA78" s="10"/>
      <c r="IB78" s="10"/>
      <c r="IC78" s="10"/>
      <c r="ID78" s="10"/>
      <c r="IE78" s="10"/>
      <c r="IF78" s="10"/>
      <c r="IG78" s="10">
        <v>0</v>
      </c>
      <c r="IH78" s="10"/>
      <c r="II78" s="10"/>
      <c r="IJ78" s="10"/>
      <c r="IK78" s="10"/>
      <c r="IL78" s="10"/>
      <c r="IM78" s="10"/>
      <c r="IN78" s="10">
        <v>20</v>
      </c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>
        <v>840</v>
      </c>
      <c r="JX78" s="10">
        <v>60</v>
      </c>
      <c r="JY78" s="10"/>
      <c r="JZ78" s="10"/>
      <c r="KA78" s="10">
        <v>0</v>
      </c>
      <c r="KB78" s="10"/>
      <c r="KC78" s="10"/>
      <c r="KD78" s="10"/>
      <c r="KE78" s="10"/>
      <c r="KF78" s="10"/>
      <c r="KG78" s="10"/>
      <c r="KH78" s="10"/>
      <c r="KI78" s="10"/>
      <c r="KJ78" s="10"/>
      <c r="KK78" s="10">
        <v>300</v>
      </c>
      <c r="KL78" s="10"/>
      <c r="KM78" s="10"/>
      <c r="KN78" s="10"/>
      <c r="KO78" s="10">
        <v>70</v>
      </c>
      <c r="KP78" s="10"/>
      <c r="KQ78" s="10"/>
      <c r="KR78" s="10">
        <v>100</v>
      </c>
      <c r="KS78" s="10"/>
      <c r="KT78" s="10"/>
      <c r="KU78" s="10"/>
      <c r="KV78" s="10"/>
      <c r="KW78" s="10"/>
      <c r="KX78" s="10">
        <v>30</v>
      </c>
      <c r="KY78" s="10"/>
      <c r="KZ78" s="10"/>
      <c r="LA78" s="10"/>
      <c r="LB78" s="10"/>
      <c r="LC78" s="10"/>
      <c r="LD78" s="10"/>
      <c r="LE78" s="10">
        <v>0</v>
      </c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>
        <v>0</v>
      </c>
      <c r="LW78" s="10">
        <v>10</v>
      </c>
      <c r="LX78" s="10">
        <v>10</v>
      </c>
      <c r="LY78" s="10"/>
      <c r="LZ78" s="10"/>
      <c r="MA78" s="10"/>
      <c r="MB78" s="10"/>
      <c r="MC78" s="10"/>
      <c r="MD78" s="10"/>
      <c r="ME78" s="10"/>
      <c r="MF78" s="10"/>
      <c r="MG78" s="10"/>
      <c r="MH78" s="10">
        <f t="shared" si="199"/>
        <v>7046</v>
      </c>
    </row>
    <row r="79" spans="1:361" s="7" customFormat="1" ht="24.95" customHeight="1" x14ac:dyDescent="0.25">
      <c r="A79" s="24">
        <v>39.200000000000003</v>
      </c>
      <c r="B79" s="6" t="s">
        <v>382</v>
      </c>
      <c r="C79" s="11">
        <f>(C78/12)*9</f>
        <v>3120</v>
      </c>
      <c r="D79" s="11">
        <f t="shared" ref="D79:BO79" si="230">(D78/12)*9</f>
        <v>0</v>
      </c>
      <c r="E79" s="11">
        <f t="shared" si="230"/>
        <v>0</v>
      </c>
      <c r="F79" s="11">
        <f t="shared" si="230"/>
        <v>0</v>
      </c>
      <c r="G79" s="11">
        <f t="shared" si="230"/>
        <v>0</v>
      </c>
      <c r="H79" s="11">
        <f t="shared" si="230"/>
        <v>0</v>
      </c>
      <c r="I79" s="11">
        <f t="shared" si="230"/>
        <v>0</v>
      </c>
      <c r="J79" s="11">
        <f t="shared" si="230"/>
        <v>0</v>
      </c>
      <c r="K79" s="11">
        <f t="shared" si="230"/>
        <v>0</v>
      </c>
      <c r="L79" s="11">
        <f t="shared" si="230"/>
        <v>0</v>
      </c>
      <c r="M79" s="11">
        <f t="shared" si="230"/>
        <v>0</v>
      </c>
      <c r="N79" s="11">
        <f t="shared" si="230"/>
        <v>1.5</v>
      </c>
      <c r="O79" s="11">
        <f t="shared" si="230"/>
        <v>3.75</v>
      </c>
      <c r="P79" s="11">
        <f t="shared" si="230"/>
        <v>0</v>
      </c>
      <c r="Q79" s="11">
        <f t="shared" si="230"/>
        <v>0</v>
      </c>
      <c r="R79" s="11">
        <f t="shared" si="230"/>
        <v>0</v>
      </c>
      <c r="S79" s="11">
        <f t="shared" si="230"/>
        <v>0</v>
      </c>
      <c r="T79" s="11">
        <f t="shared" si="230"/>
        <v>0</v>
      </c>
      <c r="U79" s="11">
        <f t="shared" si="230"/>
        <v>0</v>
      </c>
      <c r="V79" s="11">
        <f t="shared" si="230"/>
        <v>0</v>
      </c>
      <c r="W79" s="11">
        <f t="shared" si="230"/>
        <v>0</v>
      </c>
      <c r="X79" s="11">
        <f t="shared" si="230"/>
        <v>0</v>
      </c>
      <c r="Y79" s="11">
        <f t="shared" si="230"/>
        <v>0</v>
      </c>
      <c r="Z79" s="11">
        <f t="shared" si="230"/>
        <v>0</v>
      </c>
      <c r="AA79" s="11">
        <f t="shared" si="230"/>
        <v>0</v>
      </c>
      <c r="AB79" s="11">
        <f t="shared" si="230"/>
        <v>0</v>
      </c>
      <c r="AC79" s="11">
        <f t="shared" si="230"/>
        <v>0</v>
      </c>
      <c r="AD79" s="11">
        <f t="shared" si="230"/>
        <v>0</v>
      </c>
      <c r="AE79" s="11">
        <f t="shared" si="230"/>
        <v>15</v>
      </c>
      <c r="AF79" s="11">
        <f t="shared" si="230"/>
        <v>0</v>
      </c>
      <c r="AG79" s="11">
        <f t="shared" si="230"/>
        <v>0</v>
      </c>
      <c r="AH79" s="11">
        <f t="shared" si="230"/>
        <v>0</v>
      </c>
      <c r="AI79" s="11">
        <f t="shared" si="230"/>
        <v>0</v>
      </c>
      <c r="AJ79" s="11">
        <f t="shared" si="230"/>
        <v>0</v>
      </c>
      <c r="AK79" s="11">
        <f t="shared" si="230"/>
        <v>0</v>
      </c>
      <c r="AL79" s="11">
        <f t="shared" si="230"/>
        <v>18</v>
      </c>
      <c r="AM79" s="11">
        <f t="shared" si="230"/>
        <v>0</v>
      </c>
      <c r="AN79" s="11">
        <f t="shared" si="230"/>
        <v>0</v>
      </c>
      <c r="AO79" s="11">
        <f t="shared" si="230"/>
        <v>0</v>
      </c>
      <c r="AP79" s="11">
        <f t="shared" si="230"/>
        <v>0</v>
      </c>
      <c r="AQ79" s="11">
        <f t="shared" si="230"/>
        <v>0</v>
      </c>
      <c r="AR79" s="11">
        <f t="shared" si="230"/>
        <v>0</v>
      </c>
      <c r="AS79" s="11">
        <f t="shared" si="230"/>
        <v>0</v>
      </c>
      <c r="AT79" s="11">
        <f t="shared" si="230"/>
        <v>0.75</v>
      </c>
      <c r="AU79" s="11">
        <f t="shared" si="230"/>
        <v>0</v>
      </c>
      <c r="AV79" s="11">
        <f t="shared" si="230"/>
        <v>0</v>
      </c>
      <c r="AW79" s="11">
        <f t="shared" si="230"/>
        <v>375</v>
      </c>
      <c r="AX79" s="11">
        <f t="shared" si="230"/>
        <v>0</v>
      </c>
      <c r="AY79" s="11">
        <f t="shared" si="230"/>
        <v>0</v>
      </c>
      <c r="AZ79" s="11">
        <f t="shared" si="230"/>
        <v>0</v>
      </c>
      <c r="BA79" s="11">
        <f t="shared" si="230"/>
        <v>0</v>
      </c>
      <c r="BB79" s="11">
        <f t="shared" si="230"/>
        <v>0</v>
      </c>
      <c r="BC79" s="11">
        <f t="shared" si="230"/>
        <v>0</v>
      </c>
      <c r="BD79" s="11">
        <f t="shared" si="230"/>
        <v>0</v>
      </c>
      <c r="BE79" s="11">
        <f t="shared" si="230"/>
        <v>0</v>
      </c>
      <c r="BF79" s="11">
        <f t="shared" si="230"/>
        <v>0</v>
      </c>
      <c r="BG79" s="11">
        <f t="shared" si="230"/>
        <v>0</v>
      </c>
      <c r="BH79" s="11">
        <f t="shared" si="230"/>
        <v>0</v>
      </c>
      <c r="BI79" s="11">
        <f t="shared" si="230"/>
        <v>0</v>
      </c>
      <c r="BJ79" s="11">
        <f t="shared" si="230"/>
        <v>0</v>
      </c>
      <c r="BK79" s="11">
        <f t="shared" si="230"/>
        <v>3.75</v>
      </c>
      <c r="BL79" s="11">
        <f t="shared" si="230"/>
        <v>0</v>
      </c>
      <c r="BM79" s="11">
        <f t="shared" si="230"/>
        <v>0</v>
      </c>
      <c r="BN79" s="11">
        <f t="shared" si="230"/>
        <v>0</v>
      </c>
      <c r="BO79" s="11">
        <f t="shared" si="230"/>
        <v>0</v>
      </c>
      <c r="BP79" s="11">
        <f t="shared" ref="BP79:EA79" si="231">(BP78/12)*9</f>
        <v>0</v>
      </c>
      <c r="BQ79" s="11">
        <f t="shared" si="231"/>
        <v>0</v>
      </c>
      <c r="BR79" s="11">
        <f t="shared" si="231"/>
        <v>0</v>
      </c>
      <c r="BS79" s="11">
        <f t="shared" si="231"/>
        <v>0</v>
      </c>
      <c r="BT79" s="11">
        <f t="shared" si="231"/>
        <v>0</v>
      </c>
      <c r="BU79" s="11">
        <f t="shared" si="231"/>
        <v>0</v>
      </c>
      <c r="BV79" s="11">
        <f t="shared" si="231"/>
        <v>0</v>
      </c>
      <c r="BW79" s="11">
        <f t="shared" si="231"/>
        <v>0</v>
      </c>
      <c r="BX79" s="11">
        <f t="shared" si="231"/>
        <v>0</v>
      </c>
      <c r="BY79" s="11">
        <f t="shared" si="231"/>
        <v>0</v>
      </c>
      <c r="BZ79" s="11">
        <f t="shared" si="231"/>
        <v>0</v>
      </c>
      <c r="CA79" s="11">
        <f t="shared" si="231"/>
        <v>0</v>
      </c>
      <c r="CB79" s="11">
        <f t="shared" si="231"/>
        <v>0</v>
      </c>
      <c r="CC79" s="11">
        <f t="shared" si="231"/>
        <v>0</v>
      </c>
      <c r="CD79" s="11">
        <f t="shared" si="231"/>
        <v>37.5</v>
      </c>
      <c r="CE79" s="11">
        <f t="shared" si="231"/>
        <v>0</v>
      </c>
      <c r="CF79" s="11">
        <f t="shared" si="231"/>
        <v>0</v>
      </c>
      <c r="CG79" s="11">
        <f t="shared" si="231"/>
        <v>0</v>
      </c>
      <c r="CH79" s="11">
        <f t="shared" si="231"/>
        <v>0</v>
      </c>
      <c r="CI79" s="11">
        <f t="shared" si="231"/>
        <v>0</v>
      </c>
      <c r="CJ79" s="11">
        <f t="shared" si="231"/>
        <v>0</v>
      </c>
      <c r="CK79" s="11">
        <f t="shared" si="231"/>
        <v>0</v>
      </c>
      <c r="CL79" s="11">
        <f t="shared" si="231"/>
        <v>0</v>
      </c>
      <c r="CM79" s="11">
        <f t="shared" si="231"/>
        <v>0</v>
      </c>
      <c r="CN79" s="11">
        <f t="shared" si="231"/>
        <v>0</v>
      </c>
      <c r="CO79" s="11">
        <f t="shared" si="231"/>
        <v>0</v>
      </c>
      <c r="CP79" s="11">
        <f t="shared" si="231"/>
        <v>0</v>
      </c>
      <c r="CQ79" s="11">
        <f t="shared" si="231"/>
        <v>0</v>
      </c>
      <c r="CR79" s="11">
        <f t="shared" si="231"/>
        <v>0.75</v>
      </c>
      <c r="CS79" s="11">
        <f t="shared" si="231"/>
        <v>0</v>
      </c>
      <c r="CT79" s="11">
        <f t="shared" si="231"/>
        <v>0</v>
      </c>
      <c r="CU79" s="11">
        <f t="shared" si="231"/>
        <v>0</v>
      </c>
      <c r="CV79" s="11">
        <f t="shared" si="231"/>
        <v>0</v>
      </c>
      <c r="CW79" s="11">
        <f t="shared" si="231"/>
        <v>0</v>
      </c>
      <c r="CX79" s="11">
        <f t="shared" si="231"/>
        <v>0</v>
      </c>
      <c r="CY79" s="11">
        <f t="shared" si="231"/>
        <v>0</v>
      </c>
      <c r="CZ79" s="11">
        <f t="shared" si="231"/>
        <v>0</v>
      </c>
      <c r="DA79" s="11">
        <f t="shared" si="231"/>
        <v>0</v>
      </c>
      <c r="DB79" s="11">
        <f t="shared" si="231"/>
        <v>0</v>
      </c>
      <c r="DC79" s="11">
        <f t="shared" si="231"/>
        <v>0</v>
      </c>
      <c r="DD79" s="11">
        <f t="shared" si="231"/>
        <v>0</v>
      </c>
      <c r="DE79" s="11">
        <f t="shared" si="231"/>
        <v>0</v>
      </c>
      <c r="DF79" s="11">
        <f t="shared" si="231"/>
        <v>0</v>
      </c>
      <c r="DG79" s="11">
        <f t="shared" si="231"/>
        <v>0</v>
      </c>
      <c r="DH79" s="11">
        <f t="shared" si="231"/>
        <v>0</v>
      </c>
      <c r="DI79" s="11">
        <f t="shared" si="231"/>
        <v>0</v>
      </c>
      <c r="DJ79" s="11">
        <f t="shared" si="231"/>
        <v>0</v>
      </c>
      <c r="DK79" s="11">
        <f t="shared" si="231"/>
        <v>0</v>
      </c>
      <c r="DL79" s="11">
        <f t="shared" si="231"/>
        <v>0</v>
      </c>
      <c r="DM79" s="11">
        <f t="shared" si="231"/>
        <v>0</v>
      </c>
      <c r="DN79" s="11">
        <f t="shared" si="231"/>
        <v>0</v>
      </c>
      <c r="DO79" s="11">
        <f t="shared" si="231"/>
        <v>0</v>
      </c>
      <c r="DP79" s="11">
        <f t="shared" si="231"/>
        <v>0</v>
      </c>
      <c r="DQ79" s="11">
        <f t="shared" si="231"/>
        <v>75</v>
      </c>
      <c r="DR79" s="11">
        <f t="shared" si="231"/>
        <v>0</v>
      </c>
      <c r="DS79" s="11">
        <f t="shared" si="231"/>
        <v>0</v>
      </c>
      <c r="DT79" s="11">
        <f t="shared" si="231"/>
        <v>0</v>
      </c>
      <c r="DU79" s="11">
        <f t="shared" si="231"/>
        <v>0</v>
      </c>
      <c r="DV79" s="11">
        <f t="shared" si="231"/>
        <v>0</v>
      </c>
      <c r="DW79" s="11">
        <f t="shared" si="231"/>
        <v>0</v>
      </c>
      <c r="DX79" s="11">
        <f t="shared" si="231"/>
        <v>0</v>
      </c>
      <c r="DY79" s="11">
        <f t="shared" si="231"/>
        <v>0</v>
      </c>
      <c r="DZ79" s="11">
        <f t="shared" si="231"/>
        <v>0</v>
      </c>
      <c r="EA79" s="11">
        <f t="shared" si="231"/>
        <v>0</v>
      </c>
      <c r="EB79" s="11">
        <f t="shared" ref="EB79:GM79" si="232">(EB78/12)*9</f>
        <v>0</v>
      </c>
      <c r="EC79" s="11">
        <f t="shared" si="232"/>
        <v>0</v>
      </c>
      <c r="ED79" s="11">
        <f t="shared" si="232"/>
        <v>0</v>
      </c>
      <c r="EE79" s="11">
        <f t="shared" si="232"/>
        <v>0</v>
      </c>
      <c r="EF79" s="11">
        <f t="shared" si="232"/>
        <v>0</v>
      </c>
      <c r="EG79" s="11">
        <f t="shared" si="232"/>
        <v>0</v>
      </c>
      <c r="EH79" s="11">
        <f t="shared" si="232"/>
        <v>22.5</v>
      </c>
      <c r="EI79" s="11">
        <f t="shared" si="232"/>
        <v>0</v>
      </c>
      <c r="EJ79" s="11">
        <f t="shared" si="232"/>
        <v>0</v>
      </c>
      <c r="EK79" s="11">
        <f t="shared" si="232"/>
        <v>0</v>
      </c>
      <c r="EL79" s="11">
        <f t="shared" si="232"/>
        <v>0</v>
      </c>
      <c r="EM79" s="11">
        <f t="shared" si="232"/>
        <v>0</v>
      </c>
      <c r="EN79" s="11">
        <f t="shared" si="232"/>
        <v>0</v>
      </c>
      <c r="EO79" s="11">
        <f t="shared" si="232"/>
        <v>0</v>
      </c>
      <c r="EP79" s="11">
        <f t="shared" si="232"/>
        <v>0</v>
      </c>
      <c r="EQ79" s="11">
        <f t="shared" si="232"/>
        <v>0</v>
      </c>
      <c r="ER79" s="11">
        <f t="shared" si="232"/>
        <v>0</v>
      </c>
      <c r="ES79" s="11">
        <f t="shared" si="232"/>
        <v>0</v>
      </c>
      <c r="ET79" s="11">
        <f t="shared" si="232"/>
        <v>0</v>
      </c>
      <c r="EU79" s="11">
        <f t="shared" si="232"/>
        <v>22.5</v>
      </c>
      <c r="EV79" s="11">
        <f t="shared" si="232"/>
        <v>0</v>
      </c>
      <c r="EW79" s="11">
        <f t="shared" si="232"/>
        <v>0</v>
      </c>
      <c r="EX79" s="11">
        <f t="shared" si="232"/>
        <v>0</v>
      </c>
      <c r="EY79" s="11">
        <f t="shared" si="232"/>
        <v>0</v>
      </c>
      <c r="EZ79" s="11">
        <f t="shared" si="232"/>
        <v>0</v>
      </c>
      <c r="FA79" s="11">
        <f t="shared" si="232"/>
        <v>0</v>
      </c>
      <c r="FB79" s="11">
        <f t="shared" si="232"/>
        <v>0</v>
      </c>
      <c r="FC79" s="11">
        <f t="shared" si="232"/>
        <v>0</v>
      </c>
      <c r="FD79" s="11">
        <f t="shared" si="232"/>
        <v>0</v>
      </c>
      <c r="FE79" s="11">
        <f t="shared" si="232"/>
        <v>0</v>
      </c>
      <c r="FF79" s="11">
        <f t="shared" si="232"/>
        <v>0</v>
      </c>
      <c r="FG79" s="11">
        <f t="shared" si="232"/>
        <v>0</v>
      </c>
      <c r="FH79" s="11">
        <f t="shared" si="232"/>
        <v>0</v>
      </c>
      <c r="FI79" s="11">
        <f t="shared" si="232"/>
        <v>0</v>
      </c>
      <c r="FJ79" s="11">
        <f t="shared" si="232"/>
        <v>37.5</v>
      </c>
      <c r="FK79" s="11">
        <f t="shared" si="232"/>
        <v>0</v>
      </c>
      <c r="FL79" s="11">
        <f t="shared" si="232"/>
        <v>0</v>
      </c>
      <c r="FM79" s="11">
        <f t="shared" si="232"/>
        <v>0</v>
      </c>
      <c r="FN79" s="11">
        <f t="shared" si="232"/>
        <v>0</v>
      </c>
      <c r="FO79" s="11">
        <f t="shared" si="232"/>
        <v>375</v>
      </c>
      <c r="FP79" s="11">
        <f t="shared" si="232"/>
        <v>0</v>
      </c>
      <c r="FQ79" s="11">
        <f t="shared" si="232"/>
        <v>0</v>
      </c>
      <c r="FR79" s="11">
        <f t="shared" si="232"/>
        <v>0</v>
      </c>
      <c r="FS79" s="11">
        <f t="shared" si="232"/>
        <v>0</v>
      </c>
      <c r="FT79" s="11">
        <f t="shared" si="232"/>
        <v>0</v>
      </c>
      <c r="FU79" s="11">
        <f t="shared" si="232"/>
        <v>0</v>
      </c>
      <c r="FV79" s="11">
        <f t="shared" si="232"/>
        <v>0</v>
      </c>
      <c r="FW79" s="11">
        <f t="shared" si="232"/>
        <v>0</v>
      </c>
      <c r="FX79" s="11">
        <f t="shared" si="232"/>
        <v>0</v>
      </c>
      <c r="FY79" s="11">
        <f t="shared" si="232"/>
        <v>0</v>
      </c>
      <c r="FZ79" s="11">
        <f t="shared" si="232"/>
        <v>0</v>
      </c>
      <c r="GA79" s="11">
        <f t="shared" si="232"/>
        <v>0</v>
      </c>
      <c r="GB79" s="11">
        <f t="shared" si="232"/>
        <v>0</v>
      </c>
      <c r="GC79" s="11">
        <f t="shared" si="232"/>
        <v>7.5</v>
      </c>
      <c r="GD79" s="11">
        <f t="shared" si="232"/>
        <v>0</v>
      </c>
      <c r="GE79" s="11">
        <f t="shared" si="232"/>
        <v>0</v>
      </c>
      <c r="GF79" s="11">
        <f t="shared" si="232"/>
        <v>0</v>
      </c>
      <c r="GG79" s="11">
        <f t="shared" si="232"/>
        <v>0</v>
      </c>
      <c r="GH79" s="11">
        <f t="shared" si="232"/>
        <v>0</v>
      </c>
      <c r="GI79" s="11">
        <f t="shared" si="232"/>
        <v>0</v>
      </c>
      <c r="GJ79" s="11">
        <f t="shared" si="232"/>
        <v>0</v>
      </c>
      <c r="GK79" s="11">
        <f t="shared" si="232"/>
        <v>0</v>
      </c>
      <c r="GL79" s="11">
        <f t="shared" si="232"/>
        <v>0</v>
      </c>
      <c r="GM79" s="11">
        <f t="shared" si="232"/>
        <v>0</v>
      </c>
      <c r="GN79" s="11">
        <f t="shared" ref="GN79:IY79" si="233">(GN78/12)*9</f>
        <v>0</v>
      </c>
      <c r="GO79" s="11">
        <f t="shared" si="233"/>
        <v>0</v>
      </c>
      <c r="GP79" s="11">
        <f t="shared" si="233"/>
        <v>0</v>
      </c>
      <c r="GQ79" s="11">
        <f t="shared" si="233"/>
        <v>0</v>
      </c>
      <c r="GR79" s="11">
        <f t="shared" si="233"/>
        <v>0</v>
      </c>
      <c r="GS79" s="11">
        <f t="shared" si="233"/>
        <v>0</v>
      </c>
      <c r="GT79" s="11">
        <f t="shared" si="233"/>
        <v>0</v>
      </c>
      <c r="GU79" s="11">
        <f t="shared" si="233"/>
        <v>0</v>
      </c>
      <c r="GV79" s="11">
        <f t="shared" si="233"/>
        <v>0</v>
      </c>
      <c r="GW79" s="11">
        <f t="shared" si="233"/>
        <v>0</v>
      </c>
      <c r="GX79" s="11">
        <f t="shared" si="233"/>
        <v>0</v>
      </c>
      <c r="GY79" s="11">
        <f t="shared" si="233"/>
        <v>0</v>
      </c>
      <c r="GZ79" s="11">
        <f t="shared" si="233"/>
        <v>0</v>
      </c>
      <c r="HA79" s="11">
        <f t="shared" si="233"/>
        <v>0</v>
      </c>
      <c r="HB79" s="11">
        <f t="shared" si="233"/>
        <v>0</v>
      </c>
      <c r="HC79" s="11">
        <f t="shared" si="233"/>
        <v>0</v>
      </c>
      <c r="HD79" s="11">
        <f t="shared" si="233"/>
        <v>0</v>
      </c>
      <c r="HE79" s="11">
        <f t="shared" si="233"/>
        <v>0</v>
      </c>
      <c r="HF79" s="11">
        <f t="shared" si="233"/>
        <v>0</v>
      </c>
      <c r="HG79" s="11">
        <f t="shared" si="233"/>
        <v>0</v>
      </c>
      <c r="HH79" s="11">
        <f t="shared" si="233"/>
        <v>3.75</v>
      </c>
      <c r="HI79" s="11">
        <f t="shared" si="233"/>
        <v>0</v>
      </c>
      <c r="HJ79" s="11">
        <f t="shared" si="233"/>
        <v>75</v>
      </c>
      <c r="HK79" s="11">
        <f t="shared" si="233"/>
        <v>2.25</v>
      </c>
      <c r="HL79" s="11">
        <f t="shared" si="233"/>
        <v>0</v>
      </c>
      <c r="HM79" s="11">
        <f t="shared" si="233"/>
        <v>0</v>
      </c>
      <c r="HN79" s="11">
        <f t="shared" si="233"/>
        <v>0</v>
      </c>
      <c r="HO79" s="11">
        <f t="shared" si="233"/>
        <v>0</v>
      </c>
      <c r="HP79" s="11">
        <f t="shared" si="233"/>
        <v>0</v>
      </c>
      <c r="HQ79" s="11">
        <f t="shared" si="233"/>
        <v>0</v>
      </c>
      <c r="HR79" s="11">
        <f t="shared" si="233"/>
        <v>0</v>
      </c>
      <c r="HS79" s="11">
        <f t="shared" si="233"/>
        <v>0</v>
      </c>
      <c r="HT79" s="11">
        <f t="shared" si="233"/>
        <v>0</v>
      </c>
      <c r="HU79" s="11">
        <f t="shared" si="233"/>
        <v>0</v>
      </c>
      <c r="HV79" s="11">
        <f t="shared" si="233"/>
        <v>0</v>
      </c>
      <c r="HW79" s="11">
        <f t="shared" si="233"/>
        <v>0</v>
      </c>
      <c r="HX79" s="11">
        <f t="shared" si="233"/>
        <v>0</v>
      </c>
      <c r="HY79" s="11">
        <f t="shared" si="233"/>
        <v>7.5</v>
      </c>
      <c r="HZ79" s="11">
        <f t="shared" si="233"/>
        <v>0</v>
      </c>
      <c r="IA79" s="11">
        <f t="shared" si="233"/>
        <v>0</v>
      </c>
      <c r="IB79" s="11">
        <f t="shared" si="233"/>
        <v>0</v>
      </c>
      <c r="IC79" s="11">
        <f t="shared" si="233"/>
        <v>0</v>
      </c>
      <c r="ID79" s="11">
        <f t="shared" si="233"/>
        <v>0</v>
      </c>
      <c r="IE79" s="11">
        <f t="shared" si="233"/>
        <v>0</v>
      </c>
      <c r="IF79" s="11">
        <f t="shared" si="233"/>
        <v>0</v>
      </c>
      <c r="IG79" s="11">
        <f t="shared" si="233"/>
        <v>0</v>
      </c>
      <c r="IH79" s="11">
        <f t="shared" si="233"/>
        <v>0</v>
      </c>
      <c r="II79" s="11">
        <f t="shared" si="233"/>
        <v>0</v>
      </c>
      <c r="IJ79" s="11">
        <f t="shared" si="233"/>
        <v>0</v>
      </c>
      <c r="IK79" s="11">
        <f t="shared" si="233"/>
        <v>0</v>
      </c>
      <c r="IL79" s="11">
        <f t="shared" si="233"/>
        <v>0</v>
      </c>
      <c r="IM79" s="11">
        <f t="shared" si="233"/>
        <v>0</v>
      </c>
      <c r="IN79" s="11">
        <f t="shared" si="233"/>
        <v>15</v>
      </c>
      <c r="IO79" s="11">
        <f t="shared" si="233"/>
        <v>0</v>
      </c>
      <c r="IP79" s="11">
        <f t="shared" si="233"/>
        <v>0</v>
      </c>
      <c r="IQ79" s="11">
        <f t="shared" si="233"/>
        <v>0</v>
      </c>
      <c r="IR79" s="11">
        <f t="shared" si="233"/>
        <v>0</v>
      </c>
      <c r="IS79" s="11">
        <f t="shared" si="233"/>
        <v>0</v>
      </c>
      <c r="IT79" s="11">
        <f t="shared" si="233"/>
        <v>0</v>
      </c>
      <c r="IU79" s="11">
        <f t="shared" si="233"/>
        <v>0</v>
      </c>
      <c r="IV79" s="11">
        <f t="shared" si="233"/>
        <v>0</v>
      </c>
      <c r="IW79" s="11">
        <f t="shared" si="233"/>
        <v>0</v>
      </c>
      <c r="IX79" s="11">
        <f t="shared" si="233"/>
        <v>0</v>
      </c>
      <c r="IY79" s="11">
        <f t="shared" si="233"/>
        <v>0</v>
      </c>
      <c r="IZ79" s="11">
        <f t="shared" ref="IZ79:LK79" si="234">(IZ78/12)*9</f>
        <v>0</v>
      </c>
      <c r="JA79" s="11">
        <f t="shared" si="234"/>
        <v>0</v>
      </c>
      <c r="JB79" s="11">
        <f t="shared" si="234"/>
        <v>0</v>
      </c>
      <c r="JC79" s="11">
        <f t="shared" si="234"/>
        <v>0</v>
      </c>
      <c r="JD79" s="11">
        <f t="shared" si="234"/>
        <v>0</v>
      </c>
      <c r="JE79" s="11">
        <f t="shared" si="234"/>
        <v>0</v>
      </c>
      <c r="JF79" s="11">
        <f t="shared" si="234"/>
        <v>0</v>
      </c>
      <c r="JG79" s="11">
        <f t="shared" si="234"/>
        <v>0</v>
      </c>
      <c r="JH79" s="11">
        <f t="shared" si="234"/>
        <v>0</v>
      </c>
      <c r="JI79" s="11">
        <f t="shared" si="234"/>
        <v>0</v>
      </c>
      <c r="JJ79" s="11">
        <f t="shared" si="234"/>
        <v>0</v>
      </c>
      <c r="JK79" s="11">
        <f t="shared" si="234"/>
        <v>0</v>
      </c>
      <c r="JL79" s="11">
        <f t="shared" si="234"/>
        <v>0</v>
      </c>
      <c r="JM79" s="11">
        <f t="shared" si="234"/>
        <v>0</v>
      </c>
      <c r="JN79" s="11">
        <f t="shared" si="234"/>
        <v>0</v>
      </c>
      <c r="JO79" s="11">
        <f t="shared" si="234"/>
        <v>0</v>
      </c>
      <c r="JP79" s="11">
        <f t="shared" si="234"/>
        <v>0</v>
      </c>
      <c r="JQ79" s="11">
        <f t="shared" si="234"/>
        <v>0</v>
      </c>
      <c r="JR79" s="11">
        <f t="shared" si="234"/>
        <v>0</v>
      </c>
      <c r="JS79" s="11">
        <f t="shared" si="234"/>
        <v>0</v>
      </c>
      <c r="JT79" s="11">
        <f t="shared" si="234"/>
        <v>0</v>
      </c>
      <c r="JU79" s="11">
        <f t="shared" si="234"/>
        <v>0</v>
      </c>
      <c r="JV79" s="11">
        <f t="shared" si="234"/>
        <v>0</v>
      </c>
      <c r="JW79" s="11">
        <f t="shared" si="234"/>
        <v>630</v>
      </c>
      <c r="JX79" s="11">
        <f t="shared" si="234"/>
        <v>45</v>
      </c>
      <c r="JY79" s="11">
        <f t="shared" si="234"/>
        <v>0</v>
      </c>
      <c r="JZ79" s="11">
        <f t="shared" si="234"/>
        <v>0</v>
      </c>
      <c r="KA79" s="11">
        <f t="shared" si="234"/>
        <v>0</v>
      </c>
      <c r="KB79" s="11">
        <f t="shared" si="234"/>
        <v>0</v>
      </c>
      <c r="KC79" s="11">
        <f t="shared" si="234"/>
        <v>0</v>
      </c>
      <c r="KD79" s="11">
        <f t="shared" si="234"/>
        <v>0</v>
      </c>
      <c r="KE79" s="11">
        <f t="shared" si="234"/>
        <v>0</v>
      </c>
      <c r="KF79" s="11">
        <f t="shared" si="234"/>
        <v>0</v>
      </c>
      <c r="KG79" s="11">
        <f t="shared" si="234"/>
        <v>0</v>
      </c>
      <c r="KH79" s="11">
        <f t="shared" si="234"/>
        <v>0</v>
      </c>
      <c r="KI79" s="11">
        <f t="shared" si="234"/>
        <v>0</v>
      </c>
      <c r="KJ79" s="11">
        <f t="shared" si="234"/>
        <v>0</v>
      </c>
      <c r="KK79" s="11">
        <f t="shared" si="234"/>
        <v>225</v>
      </c>
      <c r="KL79" s="11">
        <f t="shared" si="234"/>
        <v>0</v>
      </c>
      <c r="KM79" s="11">
        <f t="shared" si="234"/>
        <v>0</v>
      </c>
      <c r="KN79" s="11">
        <f t="shared" si="234"/>
        <v>0</v>
      </c>
      <c r="KO79" s="11">
        <f t="shared" si="234"/>
        <v>52.5</v>
      </c>
      <c r="KP79" s="11">
        <f t="shared" si="234"/>
        <v>0</v>
      </c>
      <c r="KQ79" s="11">
        <f t="shared" si="234"/>
        <v>0</v>
      </c>
      <c r="KR79" s="11">
        <f t="shared" si="234"/>
        <v>75</v>
      </c>
      <c r="KS79" s="11">
        <f t="shared" si="234"/>
        <v>0</v>
      </c>
      <c r="KT79" s="11">
        <f t="shared" si="234"/>
        <v>0</v>
      </c>
      <c r="KU79" s="11">
        <f t="shared" si="234"/>
        <v>0</v>
      </c>
      <c r="KV79" s="11">
        <f t="shared" si="234"/>
        <v>0</v>
      </c>
      <c r="KW79" s="11">
        <f t="shared" si="234"/>
        <v>0</v>
      </c>
      <c r="KX79" s="11">
        <f t="shared" si="234"/>
        <v>22.5</v>
      </c>
      <c r="KY79" s="11">
        <f t="shared" si="234"/>
        <v>0</v>
      </c>
      <c r="KZ79" s="11">
        <f t="shared" si="234"/>
        <v>0</v>
      </c>
      <c r="LA79" s="11">
        <f t="shared" si="234"/>
        <v>0</v>
      </c>
      <c r="LB79" s="11">
        <f t="shared" si="234"/>
        <v>0</v>
      </c>
      <c r="LC79" s="11">
        <f t="shared" si="234"/>
        <v>0</v>
      </c>
      <c r="LD79" s="11">
        <f t="shared" si="234"/>
        <v>0</v>
      </c>
      <c r="LE79" s="11">
        <f t="shared" si="234"/>
        <v>0</v>
      </c>
      <c r="LF79" s="11">
        <f t="shared" si="234"/>
        <v>0</v>
      </c>
      <c r="LG79" s="11">
        <f t="shared" si="234"/>
        <v>0</v>
      </c>
      <c r="LH79" s="11">
        <f t="shared" si="234"/>
        <v>0</v>
      </c>
      <c r="LI79" s="11">
        <f t="shared" si="234"/>
        <v>0</v>
      </c>
      <c r="LJ79" s="11">
        <f t="shared" si="234"/>
        <v>0</v>
      </c>
      <c r="LK79" s="11">
        <f t="shared" si="234"/>
        <v>0</v>
      </c>
      <c r="LL79" s="11">
        <f t="shared" ref="LL79:MG79" si="235">(LL78/12)*9</f>
        <v>0</v>
      </c>
      <c r="LM79" s="11">
        <f t="shared" si="235"/>
        <v>0</v>
      </c>
      <c r="LN79" s="11">
        <f t="shared" si="235"/>
        <v>0</v>
      </c>
      <c r="LO79" s="11">
        <f t="shared" si="235"/>
        <v>0</v>
      </c>
      <c r="LP79" s="11">
        <f t="shared" si="235"/>
        <v>0</v>
      </c>
      <c r="LQ79" s="11">
        <f t="shared" si="235"/>
        <v>0</v>
      </c>
      <c r="LR79" s="11">
        <f t="shared" si="235"/>
        <v>0</v>
      </c>
      <c r="LS79" s="11">
        <f t="shared" si="235"/>
        <v>0</v>
      </c>
      <c r="LT79" s="11">
        <f t="shared" si="235"/>
        <v>0</v>
      </c>
      <c r="LU79" s="11">
        <f t="shared" si="235"/>
        <v>0</v>
      </c>
      <c r="LV79" s="11">
        <f t="shared" si="235"/>
        <v>0</v>
      </c>
      <c r="LW79" s="11">
        <f t="shared" si="235"/>
        <v>7.5</v>
      </c>
      <c r="LX79" s="11">
        <f t="shared" si="235"/>
        <v>7.5</v>
      </c>
      <c r="LY79" s="11">
        <f t="shared" si="235"/>
        <v>0</v>
      </c>
      <c r="LZ79" s="11">
        <f t="shared" si="235"/>
        <v>0</v>
      </c>
      <c r="MA79" s="11">
        <f t="shared" si="235"/>
        <v>0</v>
      </c>
      <c r="MB79" s="11">
        <f t="shared" si="235"/>
        <v>0</v>
      </c>
      <c r="MC79" s="11">
        <f t="shared" si="235"/>
        <v>0</v>
      </c>
      <c r="MD79" s="11">
        <f t="shared" si="235"/>
        <v>0</v>
      </c>
      <c r="ME79" s="11">
        <f t="shared" si="235"/>
        <v>0</v>
      </c>
      <c r="MF79" s="11">
        <f t="shared" si="235"/>
        <v>0</v>
      </c>
      <c r="MG79" s="11">
        <f t="shared" si="235"/>
        <v>0</v>
      </c>
      <c r="MH79" s="11">
        <f t="shared" si="199"/>
        <v>5284.5</v>
      </c>
      <c r="ML79" s="17"/>
      <c r="MM79" s="17"/>
      <c r="MN79" s="17"/>
      <c r="MO79" s="17"/>
      <c r="MP79" s="17"/>
      <c r="MQ79" s="17"/>
      <c r="MR79" s="18"/>
      <c r="MS79" s="18"/>
      <c r="MT79" s="17"/>
      <c r="MU79" s="17"/>
      <c r="MV79" s="17"/>
    </row>
    <row r="80" spans="1:361" ht="24.95" customHeight="1" x14ac:dyDescent="0.25">
      <c r="A80" s="25">
        <v>39.700000000000003</v>
      </c>
      <c r="B80" s="1" t="s">
        <v>383</v>
      </c>
      <c r="C80" s="10">
        <v>2160</v>
      </c>
      <c r="D80" s="10"/>
      <c r="E80" s="10"/>
      <c r="F80" s="10">
        <v>1000</v>
      </c>
      <c r="G80" s="10"/>
      <c r="H80" s="10"/>
      <c r="I80" s="10"/>
      <c r="J80" s="10"/>
      <c r="K80" s="10"/>
      <c r="L80" s="10"/>
      <c r="M80" s="10"/>
      <c r="N80" s="10">
        <v>2</v>
      </c>
      <c r="O80" s="10"/>
      <c r="P80" s="10"/>
      <c r="Q80" s="10">
        <v>3</v>
      </c>
      <c r="R80" s="10"/>
      <c r="S80" s="10"/>
      <c r="T80" s="10"/>
      <c r="U80" s="10"/>
      <c r="V80" s="10">
        <v>1450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>
        <v>1000</v>
      </c>
      <c r="AI80" s="10"/>
      <c r="AJ80" s="10"/>
      <c r="AK80" s="10">
        <v>200</v>
      </c>
      <c r="AL80" s="10"/>
      <c r="AM80" s="10"/>
      <c r="AN80" s="10"/>
      <c r="AO80" s="10"/>
      <c r="AP80" s="10"/>
      <c r="AQ80" s="10"/>
      <c r="AR80" s="10"/>
      <c r="AS80" s="10">
        <v>5</v>
      </c>
      <c r="AT80" s="10"/>
      <c r="AU80" s="10"/>
      <c r="AV80" s="10"/>
      <c r="AW80" s="10"/>
      <c r="AX80" s="10"/>
      <c r="AY80" s="10"/>
      <c r="AZ80" s="10">
        <v>10</v>
      </c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>
        <v>50</v>
      </c>
      <c r="BM80" s="10"/>
      <c r="BN80" s="10">
        <v>200</v>
      </c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>
        <v>10</v>
      </c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>
        <v>25</v>
      </c>
      <c r="DO80" s="10"/>
      <c r="DP80" s="10">
        <v>10</v>
      </c>
      <c r="DQ80" s="10">
        <v>100</v>
      </c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>
        <v>50</v>
      </c>
      <c r="FK80" s="10">
        <v>20</v>
      </c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>
        <v>10</v>
      </c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>
        <v>100</v>
      </c>
      <c r="GO80" s="10"/>
      <c r="GP80" s="10"/>
      <c r="GQ80" s="10">
        <v>0</v>
      </c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>
        <v>20</v>
      </c>
      <c r="HC80" s="10"/>
      <c r="HD80" s="10"/>
      <c r="HE80" s="10"/>
      <c r="HF80" s="10"/>
      <c r="HG80" s="10">
        <v>0</v>
      </c>
      <c r="HH80" s="10"/>
      <c r="HI80" s="10"/>
      <c r="HJ80" s="10">
        <v>0</v>
      </c>
      <c r="HK80" s="10"/>
      <c r="HL80" s="10"/>
      <c r="HM80" s="10"/>
      <c r="HN80" s="10"/>
      <c r="HO80" s="10"/>
      <c r="HP80" s="10"/>
      <c r="HQ80" s="10"/>
      <c r="HR80" s="10"/>
      <c r="HS80" s="10"/>
      <c r="HT80" s="10">
        <v>100</v>
      </c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>
        <v>0</v>
      </c>
      <c r="IH80" s="10"/>
      <c r="II80" s="10"/>
      <c r="IJ80" s="10">
        <v>20</v>
      </c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>
        <v>720</v>
      </c>
      <c r="JX80" s="10">
        <v>60</v>
      </c>
      <c r="JY80" s="10"/>
      <c r="JZ80" s="10"/>
      <c r="KA80" s="10">
        <v>0</v>
      </c>
      <c r="KB80" s="10"/>
      <c r="KC80" s="10"/>
      <c r="KD80" s="10"/>
      <c r="KE80" s="10"/>
      <c r="KF80" s="10"/>
      <c r="KG80" s="10"/>
      <c r="KH80" s="10"/>
      <c r="KI80" s="10"/>
      <c r="KJ80" s="10">
        <v>220</v>
      </c>
      <c r="KK80" s="10">
        <v>300</v>
      </c>
      <c r="KL80" s="10"/>
      <c r="KM80" s="10"/>
      <c r="KN80" s="10"/>
      <c r="KO80" s="10">
        <v>60</v>
      </c>
      <c r="KP80" s="10"/>
      <c r="KQ80" s="10"/>
      <c r="KR80" s="10">
        <v>200</v>
      </c>
      <c r="KS80" s="10"/>
      <c r="KT80" s="10"/>
      <c r="KU80" s="10">
        <v>200</v>
      </c>
      <c r="KV80" s="10"/>
      <c r="KW80" s="10"/>
      <c r="KX80" s="10"/>
      <c r="KY80" s="10"/>
      <c r="KZ80" s="10"/>
      <c r="LA80" s="10">
        <v>3</v>
      </c>
      <c r="LB80" s="10"/>
      <c r="LC80" s="10">
        <v>0</v>
      </c>
      <c r="LD80" s="10"/>
      <c r="LE80" s="10">
        <v>0</v>
      </c>
      <c r="LF80" s="10"/>
      <c r="LG80" s="10"/>
      <c r="LH80" s="10">
        <v>1000</v>
      </c>
      <c r="LI80" s="10"/>
      <c r="LJ80" s="10"/>
      <c r="LK80" s="10"/>
      <c r="LL80" s="10"/>
      <c r="LM80" s="10"/>
      <c r="LN80" s="10"/>
      <c r="LO80" s="10"/>
      <c r="LP80" s="10">
        <v>5</v>
      </c>
      <c r="LQ80" s="10"/>
      <c r="LR80" s="10"/>
      <c r="LS80" s="10"/>
      <c r="LT80" s="10"/>
      <c r="LU80" s="10"/>
      <c r="LV80" s="10">
        <v>0</v>
      </c>
      <c r="LW80" s="10">
        <v>15</v>
      </c>
      <c r="LX80" s="10"/>
      <c r="LY80" s="10"/>
      <c r="LZ80" s="10"/>
      <c r="MA80" s="10"/>
      <c r="MB80" s="10">
        <v>70</v>
      </c>
      <c r="MC80" s="10"/>
      <c r="MD80" s="10"/>
      <c r="ME80" s="10"/>
      <c r="MF80" s="10"/>
      <c r="MG80" s="10"/>
      <c r="MH80" s="10">
        <f t="shared" si="199"/>
        <v>9398</v>
      </c>
    </row>
    <row r="81" spans="1:361" s="7" customFormat="1" ht="24.95" customHeight="1" x14ac:dyDescent="0.25">
      <c r="A81" s="24">
        <v>40.200000000000003</v>
      </c>
      <c r="B81" s="6" t="s">
        <v>383</v>
      </c>
      <c r="C81" s="11">
        <f t="shared" ref="C81:BN81" si="236">(C80/12)*9</f>
        <v>1620</v>
      </c>
      <c r="D81" s="11">
        <f t="shared" si="236"/>
        <v>0</v>
      </c>
      <c r="E81" s="11">
        <f t="shared" si="236"/>
        <v>0</v>
      </c>
      <c r="F81" s="11">
        <f t="shared" si="236"/>
        <v>750</v>
      </c>
      <c r="G81" s="11">
        <f t="shared" si="236"/>
        <v>0</v>
      </c>
      <c r="H81" s="11">
        <f t="shared" si="236"/>
        <v>0</v>
      </c>
      <c r="I81" s="11">
        <f t="shared" si="236"/>
        <v>0</v>
      </c>
      <c r="J81" s="11">
        <f t="shared" si="236"/>
        <v>0</v>
      </c>
      <c r="K81" s="11">
        <f t="shared" si="236"/>
        <v>0</v>
      </c>
      <c r="L81" s="11">
        <f t="shared" si="236"/>
        <v>0</v>
      </c>
      <c r="M81" s="11">
        <f t="shared" si="236"/>
        <v>0</v>
      </c>
      <c r="N81" s="11">
        <f t="shared" si="236"/>
        <v>1.5</v>
      </c>
      <c r="O81" s="11">
        <f t="shared" si="236"/>
        <v>0</v>
      </c>
      <c r="P81" s="11">
        <f t="shared" si="236"/>
        <v>0</v>
      </c>
      <c r="Q81" s="11">
        <f t="shared" si="236"/>
        <v>2.25</v>
      </c>
      <c r="R81" s="11">
        <f t="shared" si="236"/>
        <v>0</v>
      </c>
      <c r="S81" s="11">
        <f t="shared" si="236"/>
        <v>0</v>
      </c>
      <c r="T81" s="11">
        <f t="shared" si="236"/>
        <v>0</v>
      </c>
      <c r="U81" s="11">
        <f t="shared" si="236"/>
        <v>0</v>
      </c>
      <c r="V81" s="11">
        <f t="shared" si="236"/>
        <v>1087.5</v>
      </c>
      <c r="W81" s="11">
        <f t="shared" si="236"/>
        <v>0</v>
      </c>
      <c r="X81" s="11">
        <f t="shared" si="236"/>
        <v>0</v>
      </c>
      <c r="Y81" s="11">
        <f t="shared" si="236"/>
        <v>0</v>
      </c>
      <c r="Z81" s="11">
        <f t="shared" si="236"/>
        <v>0</v>
      </c>
      <c r="AA81" s="11">
        <f t="shared" si="236"/>
        <v>0</v>
      </c>
      <c r="AB81" s="11">
        <f t="shared" si="236"/>
        <v>0</v>
      </c>
      <c r="AC81" s="11">
        <f t="shared" si="236"/>
        <v>0</v>
      </c>
      <c r="AD81" s="11">
        <f t="shared" si="236"/>
        <v>0</v>
      </c>
      <c r="AE81" s="11">
        <f t="shared" si="236"/>
        <v>0</v>
      </c>
      <c r="AF81" s="11">
        <f t="shared" si="236"/>
        <v>0</v>
      </c>
      <c r="AG81" s="11">
        <f t="shared" si="236"/>
        <v>0</v>
      </c>
      <c r="AH81" s="11">
        <f t="shared" si="236"/>
        <v>750</v>
      </c>
      <c r="AI81" s="11">
        <f t="shared" si="236"/>
        <v>0</v>
      </c>
      <c r="AJ81" s="11">
        <f t="shared" si="236"/>
        <v>0</v>
      </c>
      <c r="AK81" s="11">
        <f t="shared" si="236"/>
        <v>150</v>
      </c>
      <c r="AL81" s="11">
        <f t="shared" si="236"/>
        <v>0</v>
      </c>
      <c r="AM81" s="11">
        <f t="shared" si="236"/>
        <v>0</v>
      </c>
      <c r="AN81" s="11">
        <f t="shared" si="236"/>
        <v>0</v>
      </c>
      <c r="AO81" s="11">
        <f t="shared" si="236"/>
        <v>0</v>
      </c>
      <c r="AP81" s="11">
        <f t="shared" si="236"/>
        <v>0</v>
      </c>
      <c r="AQ81" s="11">
        <f t="shared" si="236"/>
        <v>0</v>
      </c>
      <c r="AR81" s="11">
        <f t="shared" si="236"/>
        <v>0</v>
      </c>
      <c r="AS81" s="11">
        <f t="shared" si="236"/>
        <v>3.75</v>
      </c>
      <c r="AT81" s="11">
        <f t="shared" si="236"/>
        <v>0</v>
      </c>
      <c r="AU81" s="11">
        <f t="shared" si="236"/>
        <v>0</v>
      </c>
      <c r="AV81" s="11">
        <f t="shared" si="236"/>
        <v>0</v>
      </c>
      <c r="AW81" s="11">
        <f t="shared" si="236"/>
        <v>0</v>
      </c>
      <c r="AX81" s="11">
        <f t="shared" si="236"/>
        <v>0</v>
      </c>
      <c r="AY81" s="11">
        <f t="shared" si="236"/>
        <v>0</v>
      </c>
      <c r="AZ81" s="11">
        <f t="shared" si="236"/>
        <v>7.5</v>
      </c>
      <c r="BA81" s="11">
        <f t="shared" si="236"/>
        <v>0</v>
      </c>
      <c r="BB81" s="11">
        <f t="shared" si="236"/>
        <v>0</v>
      </c>
      <c r="BC81" s="11">
        <f t="shared" si="236"/>
        <v>0</v>
      </c>
      <c r="BD81" s="11">
        <f t="shared" si="236"/>
        <v>0</v>
      </c>
      <c r="BE81" s="11">
        <f t="shared" si="236"/>
        <v>0</v>
      </c>
      <c r="BF81" s="11">
        <f t="shared" si="236"/>
        <v>0</v>
      </c>
      <c r="BG81" s="11">
        <f t="shared" si="236"/>
        <v>0</v>
      </c>
      <c r="BH81" s="11">
        <f t="shared" si="236"/>
        <v>0</v>
      </c>
      <c r="BI81" s="11">
        <f t="shared" si="236"/>
        <v>0</v>
      </c>
      <c r="BJ81" s="11">
        <f t="shared" si="236"/>
        <v>0</v>
      </c>
      <c r="BK81" s="11">
        <f t="shared" si="236"/>
        <v>0</v>
      </c>
      <c r="BL81" s="11">
        <f t="shared" si="236"/>
        <v>37.5</v>
      </c>
      <c r="BM81" s="11">
        <f t="shared" si="236"/>
        <v>0</v>
      </c>
      <c r="BN81" s="11">
        <f t="shared" si="236"/>
        <v>150</v>
      </c>
      <c r="BO81" s="11">
        <f t="shared" ref="BO81:DZ81" si="237">(BO80/12)*9</f>
        <v>0</v>
      </c>
      <c r="BP81" s="11">
        <f t="shared" si="237"/>
        <v>0</v>
      </c>
      <c r="BQ81" s="11">
        <f t="shared" si="237"/>
        <v>0</v>
      </c>
      <c r="BR81" s="11">
        <f t="shared" si="237"/>
        <v>0</v>
      </c>
      <c r="BS81" s="11">
        <f t="shared" si="237"/>
        <v>0</v>
      </c>
      <c r="BT81" s="11">
        <f t="shared" si="237"/>
        <v>0</v>
      </c>
      <c r="BU81" s="11">
        <f t="shared" si="237"/>
        <v>0</v>
      </c>
      <c r="BV81" s="11">
        <f t="shared" si="237"/>
        <v>0</v>
      </c>
      <c r="BW81" s="11">
        <f t="shared" si="237"/>
        <v>0</v>
      </c>
      <c r="BX81" s="11">
        <f t="shared" si="237"/>
        <v>0</v>
      </c>
      <c r="BY81" s="11">
        <f t="shared" si="237"/>
        <v>0</v>
      </c>
      <c r="BZ81" s="11">
        <f t="shared" si="237"/>
        <v>0</v>
      </c>
      <c r="CA81" s="11">
        <f t="shared" si="237"/>
        <v>0</v>
      </c>
      <c r="CB81" s="11">
        <f t="shared" si="237"/>
        <v>0</v>
      </c>
      <c r="CC81" s="11">
        <f t="shared" si="237"/>
        <v>0</v>
      </c>
      <c r="CD81" s="11">
        <f t="shared" si="237"/>
        <v>0</v>
      </c>
      <c r="CE81" s="11">
        <f t="shared" si="237"/>
        <v>0</v>
      </c>
      <c r="CF81" s="11">
        <f t="shared" si="237"/>
        <v>0</v>
      </c>
      <c r="CG81" s="11">
        <f t="shared" si="237"/>
        <v>0</v>
      </c>
      <c r="CH81" s="11">
        <f t="shared" si="237"/>
        <v>0</v>
      </c>
      <c r="CI81" s="11">
        <f t="shared" si="237"/>
        <v>0</v>
      </c>
      <c r="CJ81" s="11">
        <f t="shared" si="237"/>
        <v>0</v>
      </c>
      <c r="CK81" s="11">
        <f t="shared" si="237"/>
        <v>0</v>
      </c>
      <c r="CL81" s="11">
        <f t="shared" si="237"/>
        <v>0</v>
      </c>
      <c r="CM81" s="11">
        <f t="shared" si="237"/>
        <v>0</v>
      </c>
      <c r="CN81" s="11">
        <f t="shared" si="237"/>
        <v>0</v>
      </c>
      <c r="CO81" s="11">
        <f t="shared" si="237"/>
        <v>0</v>
      </c>
      <c r="CP81" s="11">
        <f t="shared" si="237"/>
        <v>0</v>
      </c>
      <c r="CQ81" s="11">
        <f t="shared" si="237"/>
        <v>0</v>
      </c>
      <c r="CR81" s="11">
        <f t="shared" si="237"/>
        <v>0</v>
      </c>
      <c r="CS81" s="11">
        <f t="shared" si="237"/>
        <v>0</v>
      </c>
      <c r="CT81" s="11">
        <f t="shared" si="237"/>
        <v>0</v>
      </c>
      <c r="CU81" s="11">
        <f t="shared" si="237"/>
        <v>0</v>
      </c>
      <c r="CV81" s="11">
        <f t="shared" si="237"/>
        <v>0</v>
      </c>
      <c r="CW81" s="11">
        <f t="shared" si="237"/>
        <v>0</v>
      </c>
      <c r="CX81" s="11">
        <f t="shared" si="237"/>
        <v>7.5</v>
      </c>
      <c r="CY81" s="11">
        <f t="shared" si="237"/>
        <v>0</v>
      </c>
      <c r="CZ81" s="11">
        <f t="shared" si="237"/>
        <v>0</v>
      </c>
      <c r="DA81" s="11">
        <f t="shared" si="237"/>
        <v>0</v>
      </c>
      <c r="DB81" s="11">
        <f t="shared" si="237"/>
        <v>0</v>
      </c>
      <c r="DC81" s="11">
        <f t="shared" si="237"/>
        <v>0</v>
      </c>
      <c r="DD81" s="11">
        <f t="shared" si="237"/>
        <v>0</v>
      </c>
      <c r="DE81" s="11">
        <f t="shared" si="237"/>
        <v>0</v>
      </c>
      <c r="DF81" s="11">
        <f t="shared" si="237"/>
        <v>0</v>
      </c>
      <c r="DG81" s="11">
        <f t="shared" si="237"/>
        <v>0</v>
      </c>
      <c r="DH81" s="11">
        <f t="shared" si="237"/>
        <v>0</v>
      </c>
      <c r="DI81" s="11">
        <f t="shared" si="237"/>
        <v>0</v>
      </c>
      <c r="DJ81" s="11">
        <f t="shared" si="237"/>
        <v>0</v>
      </c>
      <c r="DK81" s="11">
        <f t="shared" si="237"/>
        <v>0</v>
      </c>
      <c r="DL81" s="11">
        <f t="shared" si="237"/>
        <v>0</v>
      </c>
      <c r="DM81" s="11">
        <f t="shared" si="237"/>
        <v>0</v>
      </c>
      <c r="DN81" s="11">
        <f t="shared" si="237"/>
        <v>18.75</v>
      </c>
      <c r="DO81" s="11">
        <f t="shared" si="237"/>
        <v>0</v>
      </c>
      <c r="DP81" s="11">
        <f t="shared" si="237"/>
        <v>7.5</v>
      </c>
      <c r="DQ81" s="11">
        <f t="shared" si="237"/>
        <v>75</v>
      </c>
      <c r="DR81" s="11">
        <f t="shared" si="237"/>
        <v>0</v>
      </c>
      <c r="DS81" s="11">
        <f t="shared" si="237"/>
        <v>0</v>
      </c>
      <c r="DT81" s="11">
        <f t="shared" si="237"/>
        <v>0</v>
      </c>
      <c r="DU81" s="11">
        <f t="shared" si="237"/>
        <v>0</v>
      </c>
      <c r="DV81" s="11">
        <f t="shared" si="237"/>
        <v>0</v>
      </c>
      <c r="DW81" s="11">
        <f t="shared" si="237"/>
        <v>0</v>
      </c>
      <c r="DX81" s="11">
        <f t="shared" si="237"/>
        <v>0</v>
      </c>
      <c r="DY81" s="11">
        <f t="shared" si="237"/>
        <v>0</v>
      </c>
      <c r="DZ81" s="11">
        <f t="shared" si="237"/>
        <v>0</v>
      </c>
      <c r="EA81" s="11">
        <f t="shared" ref="EA81:GL81" si="238">(EA80/12)*9</f>
        <v>0</v>
      </c>
      <c r="EB81" s="11">
        <f t="shared" si="238"/>
        <v>0</v>
      </c>
      <c r="EC81" s="11">
        <f t="shared" si="238"/>
        <v>0</v>
      </c>
      <c r="ED81" s="11">
        <f t="shared" si="238"/>
        <v>0</v>
      </c>
      <c r="EE81" s="11">
        <f t="shared" si="238"/>
        <v>0</v>
      </c>
      <c r="EF81" s="11">
        <f t="shared" si="238"/>
        <v>0</v>
      </c>
      <c r="EG81" s="11">
        <f t="shared" si="238"/>
        <v>0</v>
      </c>
      <c r="EH81" s="11">
        <f t="shared" si="238"/>
        <v>0</v>
      </c>
      <c r="EI81" s="11">
        <f t="shared" si="238"/>
        <v>0</v>
      </c>
      <c r="EJ81" s="11">
        <f t="shared" si="238"/>
        <v>0</v>
      </c>
      <c r="EK81" s="11">
        <f t="shared" si="238"/>
        <v>0</v>
      </c>
      <c r="EL81" s="11">
        <f t="shared" si="238"/>
        <v>0</v>
      </c>
      <c r="EM81" s="11">
        <f t="shared" si="238"/>
        <v>0</v>
      </c>
      <c r="EN81" s="11">
        <f t="shared" si="238"/>
        <v>0</v>
      </c>
      <c r="EO81" s="11">
        <f t="shared" si="238"/>
        <v>0</v>
      </c>
      <c r="EP81" s="11">
        <f t="shared" si="238"/>
        <v>0</v>
      </c>
      <c r="EQ81" s="11">
        <f t="shared" si="238"/>
        <v>0</v>
      </c>
      <c r="ER81" s="11">
        <f t="shared" si="238"/>
        <v>0</v>
      </c>
      <c r="ES81" s="11">
        <f t="shared" si="238"/>
        <v>0</v>
      </c>
      <c r="ET81" s="11">
        <f t="shared" si="238"/>
        <v>0</v>
      </c>
      <c r="EU81" s="11">
        <f t="shared" si="238"/>
        <v>0</v>
      </c>
      <c r="EV81" s="11">
        <f t="shared" si="238"/>
        <v>0</v>
      </c>
      <c r="EW81" s="11">
        <f t="shared" si="238"/>
        <v>0</v>
      </c>
      <c r="EX81" s="11">
        <f t="shared" si="238"/>
        <v>0</v>
      </c>
      <c r="EY81" s="11">
        <f t="shared" si="238"/>
        <v>0</v>
      </c>
      <c r="EZ81" s="11">
        <f t="shared" si="238"/>
        <v>0</v>
      </c>
      <c r="FA81" s="11">
        <f t="shared" si="238"/>
        <v>0</v>
      </c>
      <c r="FB81" s="11">
        <f t="shared" si="238"/>
        <v>0</v>
      </c>
      <c r="FC81" s="11">
        <f t="shared" si="238"/>
        <v>0</v>
      </c>
      <c r="FD81" s="11">
        <f t="shared" si="238"/>
        <v>0</v>
      </c>
      <c r="FE81" s="11">
        <f t="shared" si="238"/>
        <v>0</v>
      </c>
      <c r="FF81" s="11">
        <f t="shared" si="238"/>
        <v>0</v>
      </c>
      <c r="FG81" s="11">
        <f t="shared" si="238"/>
        <v>0</v>
      </c>
      <c r="FH81" s="11">
        <f t="shared" si="238"/>
        <v>0</v>
      </c>
      <c r="FI81" s="11">
        <f t="shared" si="238"/>
        <v>0</v>
      </c>
      <c r="FJ81" s="11">
        <f t="shared" si="238"/>
        <v>37.5</v>
      </c>
      <c r="FK81" s="11">
        <f t="shared" si="238"/>
        <v>15</v>
      </c>
      <c r="FL81" s="11">
        <f t="shared" si="238"/>
        <v>0</v>
      </c>
      <c r="FM81" s="11">
        <f t="shared" si="238"/>
        <v>0</v>
      </c>
      <c r="FN81" s="11">
        <f t="shared" si="238"/>
        <v>0</v>
      </c>
      <c r="FO81" s="11">
        <f t="shared" si="238"/>
        <v>0</v>
      </c>
      <c r="FP81" s="11">
        <f t="shared" si="238"/>
        <v>0</v>
      </c>
      <c r="FQ81" s="11">
        <f t="shared" si="238"/>
        <v>0</v>
      </c>
      <c r="FR81" s="11">
        <f t="shared" si="238"/>
        <v>0</v>
      </c>
      <c r="FS81" s="11">
        <f t="shared" si="238"/>
        <v>0</v>
      </c>
      <c r="FT81" s="11">
        <f t="shared" si="238"/>
        <v>0</v>
      </c>
      <c r="FU81" s="11">
        <f t="shared" si="238"/>
        <v>0</v>
      </c>
      <c r="FV81" s="11">
        <f t="shared" si="238"/>
        <v>0</v>
      </c>
      <c r="FW81" s="11">
        <f t="shared" si="238"/>
        <v>0</v>
      </c>
      <c r="FX81" s="11">
        <f t="shared" si="238"/>
        <v>0</v>
      </c>
      <c r="FY81" s="11">
        <f t="shared" si="238"/>
        <v>0</v>
      </c>
      <c r="FZ81" s="11">
        <f t="shared" si="238"/>
        <v>0</v>
      </c>
      <c r="GA81" s="11">
        <f t="shared" si="238"/>
        <v>0</v>
      </c>
      <c r="GB81" s="11">
        <f t="shared" si="238"/>
        <v>0</v>
      </c>
      <c r="GC81" s="11">
        <f t="shared" si="238"/>
        <v>7.5</v>
      </c>
      <c r="GD81" s="11">
        <f t="shared" si="238"/>
        <v>0</v>
      </c>
      <c r="GE81" s="11">
        <f t="shared" si="238"/>
        <v>0</v>
      </c>
      <c r="GF81" s="11">
        <f t="shared" si="238"/>
        <v>0</v>
      </c>
      <c r="GG81" s="11">
        <f t="shared" si="238"/>
        <v>0</v>
      </c>
      <c r="GH81" s="11">
        <f t="shared" si="238"/>
        <v>0</v>
      </c>
      <c r="GI81" s="11">
        <f t="shared" si="238"/>
        <v>0</v>
      </c>
      <c r="GJ81" s="11">
        <f t="shared" si="238"/>
        <v>0</v>
      </c>
      <c r="GK81" s="11">
        <f t="shared" si="238"/>
        <v>0</v>
      </c>
      <c r="GL81" s="11">
        <f t="shared" si="238"/>
        <v>0</v>
      </c>
      <c r="GM81" s="11">
        <f t="shared" ref="GM81:IX81" si="239">(GM80/12)*9</f>
        <v>0</v>
      </c>
      <c r="GN81" s="11">
        <f t="shared" si="239"/>
        <v>75</v>
      </c>
      <c r="GO81" s="11">
        <f t="shared" si="239"/>
        <v>0</v>
      </c>
      <c r="GP81" s="11">
        <f t="shared" si="239"/>
        <v>0</v>
      </c>
      <c r="GQ81" s="11">
        <f t="shared" si="239"/>
        <v>0</v>
      </c>
      <c r="GR81" s="11">
        <f t="shared" si="239"/>
        <v>0</v>
      </c>
      <c r="GS81" s="11">
        <f t="shared" si="239"/>
        <v>0</v>
      </c>
      <c r="GT81" s="11">
        <f t="shared" si="239"/>
        <v>0</v>
      </c>
      <c r="GU81" s="11">
        <f t="shared" si="239"/>
        <v>0</v>
      </c>
      <c r="GV81" s="11">
        <f t="shared" si="239"/>
        <v>0</v>
      </c>
      <c r="GW81" s="11">
        <f t="shared" si="239"/>
        <v>0</v>
      </c>
      <c r="GX81" s="11">
        <f t="shared" si="239"/>
        <v>0</v>
      </c>
      <c r="GY81" s="11">
        <f t="shared" si="239"/>
        <v>0</v>
      </c>
      <c r="GZ81" s="11">
        <f t="shared" si="239"/>
        <v>0</v>
      </c>
      <c r="HA81" s="11">
        <f t="shared" si="239"/>
        <v>0</v>
      </c>
      <c r="HB81" s="11">
        <f t="shared" si="239"/>
        <v>15</v>
      </c>
      <c r="HC81" s="11">
        <f t="shared" si="239"/>
        <v>0</v>
      </c>
      <c r="HD81" s="11">
        <f t="shared" si="239"/>
        <v>0</v>
      </c>
      <c r="HE81" s="11">
        <f t="shared" si="239"/>
        <v>0</v>
      </c>
      <c r="HF81" s="11">
        <f t="shared" si="239"/>
        <v>0</v>
      </c>
      <c r="HG81" s="11">
        <f t="shared" si="239"/>
        <v>0</v>
      </c>
      <c r="HH81" s="11">
        <f t="shared" si="239"/>
        <v>0</v>
      </c>
      <c r="HI81" s="11">
        <f t="shared" si="239"/>
        <v>0</v>
      </c>
      <c r="HJ81" s="11">
        <f t="shared" si="239"/>
        <v>0</v>
      </c>
      <c r="HK81" s="11">
        <f t="shared" si="239"/>
        <v>0</v>
      </c>
      <c r="HL81" s="11">
        <f t="shared" si="239"/>
        <v>0</v>
      </c>
      <c r="HM81" s="11">
        <f t="shared" si="239"/>
        <v>0</v>
      </c>
      <c r="HN81" s="11">
        <f t="shared" si="239"/>
        <v>0</v>
      </c>
      <c r="HO81" s="11">
        <f t="shared" si="239"/>
        <v>0</v>
      </c>
      <c r="HP81" s="11">
        <f t="shared" si="239"/>
        <v>0</v>
      </c>
      <c r="HQ81" s="11">
        <f t="shared" si="239"/>
        <v>0</v>
      </c>
      <c r="HR81" s="11">
        <f t="shared" si="239"/>
        <v>0</v>
      </c>
      <c r="HS81" s="11">
        <f t="shared" si="239"/>
        <v>0</v>
      </c>
      <c r="HT81" s="11">
        <f t="shared" si="239"/>
        <v>75</v>
      </c>
      <c r="HU81" s="11">
        <f t="shared" si="239"/>
        <v>0</v>
      </c>
      <c r="HV81" s="11">
        <f t="shared" si="239"/>
        <v>0</v>
      </c>
      <c r="HW81" s="11">
        <f t="shared" si="239"/>
        <v>0</v>
      </c>
      <c r="HX81" s="11">
        <f t="shared" si="239"/>
        <v>0</v>
      </c>
      <c r="HY81" s="11">
        <f t="shared" si="239"/>
        <v>0</v>
      </c>
      <c r="HZ81" s="11">
        <f t="shared" si="239"/>
        <v>0</v>
      </c>
      <c r="IA81" s="11">
        <f t="shared" si="239"/>
        <v>0</v>
      </c>
      <c r="IB81" s="11">
        <f t="shared" si="239"/>
        <v>0</v>
      </c>
      <c r="IC81" s="11">
        <f t="shared" si="239"/>
        <v>0</v>
      </c>
      <c r="ID81" s="11">
        <f t="shared" si="239"/>
        <v>0</v>
      </c>
      <c r="IE81" s="11">
        <f t="shared" si="239"/>
        <v>0</v>
      </c>
      <c r="IF81" s="11">
        <f t="shared" si="239"/>
        <v>0</v>
      </c>
      <c r="IG81" s="11">
        <f t="shared" si="239"/>
        <v>0</v>
      </c>
      <c r="IH81" s="11">
        <f t="shared" si="239"/>
        <v>0</v>
      </c>
      <c r="II81" s="11">
        <f t="shared" si="239"/>
        <v>0</v>
      </c>
      <c r="IJ81" s="11">
        <f t="shared" si="239"/>
        <v>15</v>
      </c>
      <c r="IK81" s="11">
        <f t="shared" si="239"/>
        <v>0</v>
      </c>
      <c r="IL81" s="11">
        <f t="shared" si="239"/>
        <v>0</v>
      </c>
      <c r="IM81" s="11">
        <f t="shared" si="239"/>
        <v>0</v>
      </c>
      <c r="IN81" s="11">
        <f t="shared" si="239"/>
        <v>0</v>
      </c>
      <c r="IO81" s="11">
        <f t="shared" si="239"/>
        <v>0</v>
      </c>
      <c r="IP81" s="11">
        <f t="shared" si="239"/>
        <v>0</v>
      </c>
      <c r="IQ81" s="11">
        <f t="shared" si="239"/>
        <v>0</v>
      </c>
      <c r="IR81" s="11">
        <f t="shared" si="239"/>
        <v>0</v>
      </c>
      <c r="IS81" s="11">
        <f t="shared" si="239"/>
        <v>0</v>
      </c>
      <c r="IT81" s="11">
        <f t="shared" si="239"/>
        <v>0</v>
      </c>
      <c r="IU81" s="11">
        <f t="shared" si="239"/>
        <v>0</v>
      </c>
      <c r="IV81" s="11">
        <f t="shared" si="239"/>
        <v>0</v>
      </c>
      <c r="IW81" s="11">
        <f t="shared" si="239"/>
        <v>0</v>
      </c>
      <c r="IX81" s="11">
        <f t="shared" si="239"/>
        <v>0</v>
      </c>
      <c r="IY81" s="11">
        <f t="shared" ref="IY81:LJ81" si="240">(IY80/12)*9</f>
        <v>0</v>
      </c>
      <c r="IZ81" s="11">
        <f t="shared" si="240"/>
        <v>0</v>
      </c>
      <c r="JA81" s="11">
        <f t="shared" si="240"/>
        <v>0</v>
      </c>
      <c r="JB81" s="11">
        <f t="shared" si="240"/>
        <v>0</v>
      </c>
      <c r="JC81" s="11">
        <f t="shared" si="240"/>
        <v>0</v>
      </c>
      <c r="JD81" s="11">
        <f t="shared" si="240"/>
        <v>0</v>
      </c>
      <c r="JE81" s="11">
        <f t="shared" si="240"/>
        <v>0</v>
      </c>
      <c r="JF81" s="11">
        <f t="shared" si="240"/>
        <v>0</v>
      </c>
      <c r="JG81" s="11">
        <f t="shared" si="240"/>
        <v>0</v>
      </c>
      <c r="JH81" s="11">
        <f t="shared" si="240"/>
        <v>0</v>
      </c>
      <c r="JI81" s="11">
        <f t="shared" si="240"/>
        <v>0</v>
      </c>
      <c r="JJ81" s="11">
        <f t="shared" si="240"/>
        <v>0</v>
      </c>
      <c r="JK81" s="11">
        <f t="shared" si="240"/>
        <v>0</v>
      </c>
      <c r="JL81" s="11">
        <f t="shared" si="240"/>
        <v>0</v>
      </c>
      <c r="JM81" s="11">
        <f t="shared" si="240"/>
        <v>0</v>
      </c>
      <c r="JN81" s="11">
        <f t="shared" si="240"/>
        <v>0</v>
      </c>
      <c r="JO81" s="11">
        <f t="shared" si="240"/>
        <v>0</v>
      </c>
      <c r="JP81" s="11">
        <f t="shared" si="240"/>
        <v>0</v>
      </c>
      <c r="JQ81" s="11">
        <f t="shared" si="240"/>
        <v>0</v>
      </c>
      <c r="JR81" s="11">
        <f t="shared" si="240"/>
        <v>0</v>
      </c>
      <c r="JS81" s="11">
        <f t="shared" si="240"/>
        <v>0</v>
      </c>
      <c r="JT81" s="11">
        <f t="shared" si="240"/>
        <v>0</v>
      </c>
      <c r="JU81" s="11">
        <f t="shared" si="240"/>
        <v>0</v>
      </c>
      <c r="JV81" s="11">
        <f t="shared" si="240"/>
        <v>0</v>
      </c>
      <c r="JW81" s="11">
        <f t="shared" si="240"/>
        <v>540</v>
      </c>
      <c r="JX81" s="11">
        <f t="shared" si="240"/>
        <v>45</v>
      </c>
      <c r="JY81" s="11">
        <f t="shared" si="240"/>
        <v>0</v>
      </c>
      <c r="JZ81" s="11">
        <f t="shared" si="240"/>
        <v>0</v>
      </c>
      <c r="KA81" s="11">
        <f t="shared" si="240"/>
        <v>0</v>
      </c>
      <c r="KB81" s="11">
        <f t="shared" si="240"/>
        <v>0</v>
      </c>
      <c r="KC81" s="11">
        <f t="shared" si="240"/>
        <v>0</v>
      </c>
      <c r="KD81" s="11">
        <f t="shared" si="240"/>
        <v>0</v>
      </c>
      <c r="KE81" s="11">
        <f t="shared" si="240"/>
        <v>0</v>
      </c>
      <c r="KF81" s="11">
        <f t="shared" si="240"/>
        <v>0</v>
      </c>
      <c r="KG81" s="11">
        <f t="shared" si="240"/>
        <v>0</v>
      </c>
      <c r="KH81" s="11">
        <f t="shared" si="240"/>
        <v>0</v>
      </c>
      <c r="KI81" s="11">
        <f t="shared" si="240"/>
        <v>0</v>
      </c>
      <c r="KJ81" s="11">
        <f t="shared" si="240"/>
        <v>165</v>
      </c>
      <c r="KK81" s="11">
        <f t="shared" si="240"/>
        <v>225</v>
      </c>
      <c r="KL81" s="11">
        <f t="shared" si="240"/>
        <v>0</v>
      </c>
      <c r="KM81" s="11">
        <f t="shared" si="240"/>
        <v>0</v>
      </c>
      <c r="KN81" s="11">
        <f t="shared" si="240"/>
        <v>0</v>
      </c>
      <c r="KO81" s="11">
        <f t="shared" si="240"/>
        <v>45</v>
      </c>
      <c r="KP81" s="11">
        <f t="shared" si="240"/>
        <v>0</v>
      </c>
      <c r="KQ81" s="11">
        <f t="shared" si="240"/>
        <v>0</v>
      </c>
      <c r="KR81" s="11">
        <f t="shared" si="240"/>
        <v>150</v>
      </c>
      <c r="KS81" s="11">
        <f t="shared" si="240"/>
        <v>0</v>
      </c>
      <c r="KT81" s="11">
        <f t="shared" si="240"/>
        <v>0</v>
      </c>
      <c r="KU81" s="11">
        <f t="shared" si="240"/>
        <v>150</v>
      </c>
      <c r="KV81" s="11">
        <f t="shared" si="240"/>
        <v>0</v>
      </c>
      <c r="KW81" s="11">
        <f t="shared" si="240"/>
        <v>0</v>
      </c>
      <c r="KX81" s="11">
        <f t="shared" si="240"/>
        <v>0</v>
      </c>
      <c r="KY81" s="11">
        <f t="shared" si="240"/>
        <v>0</v>
      </c>
      <c r="KZ81" s="11">
        <f t="shared" si="240"/>
        <v>0</v>
      </c>
      <c r="LA81" s="11">
        <f t="shared" si="240"/>
        <v>2.25</v>
      </c>
      <c r="LB81" s="11">
        <f t="shared" si="240"/>
        <v>0</v>
      </c>
      <c r="LC81" s="11">
        <f t="shared" si="240"/>
        <v>0</v>
      </c>
      <c r="LD81" s="11">
        <f t="shared" si="240"/>
        <v>0</v>
      </c>
      <c r="LE81" s="11">
        <f t="shared" si="240"/>
        <v>0</v>
      </c>
      <c r="LF81" s="11">
        <f t="shared" si="240"/>
        <v>0</v>
      </c>
      <c r="LG81" s="11">
        <f t="shared" si="240"/>
        <v>0</v>
      </c>
      <c r="LH81" s="11">
        <f t="shared" si="240"/>
        <v>750</v>
      </c>
      <c r="LI81" s="11">
        <f t="shared" si="240"/>
        <v>0</v>
      </c>
      <c r="LJ81" s="11">
        <f t="shared" si="240"/>
        <v>0</v>
      </c>
      <c r="LK81" s="11">
        <f t="shared" ref="LK81:MG81" si="241">(LK80/12)*9</f>
        <v>0</v>
      </c>
      <c r="LL81" s="11">
        <f t="shared" si="241"/>
        <v>0</v>
      </c>
      <c r="LM81" s="11">
        <f t="shared" si="241"/>
        <v>0</v>
      </c>
      <c r="LN81" s="11">
        <f t="shared" si="241"/>
        <v>0</v>
      </c>
      <c r="LO81" s="11">
        <f t="shared" si="241"/>
        <v>0</v>
      </c>
      <c r="LP81" s="11">
        <f t="shared" si="241"/>
        <v>3.75</v>
      </c>
      <c r="LQ81" s="11">
        <f t="shared" si="241"/>
        <v>0</v>
      </c>
      <c r="LR81" s="11">
        <f t="shared" si="241"/>
        <v>0</v>
      </c>
      <c r="LS81" s="11">
        <f t="shared" si="241"/>
        <v>0</v>
      </c>
      <c r="LT81" s="11">
        <f t="shared" si="241"/>
        <v>0</v>
      </c>
      <c r="LU81" s="11">
        <f t="shared" si="241"/>
        <v>0</v>
      </c>
      <c r="LV81" s="11">
        <f t="shared" si="241"/>
        <v>0</v>
      </c>
      <c r="LW81" s="11">
        <f t="shared" si="241"/>
        <v>11.25</v>
      </c>
      <c r="LX81" s="11">
        <f t="shared" si="241"/>
        <v>0</v>
      </c>
      <c r="LY81" s="11">
        <f t="shared" si="241"/>
        <v>0</v>
      </c>
      <c r="LZ81" s="11">
        <f t="shared" si="241"/>
        <v>0</v>
      </c>
      <c r="MA81" s="11">
        <f t="shared" si="241"/>
        <v>0</v>
      </c>
      <c r="MB81" s="11">
        <f t="shared" si="241"/>
        <v>52.5</v>
      </c>
      <c r="MC81" s="11">
        <f t="shared" si="241"/>
        <v>0</v>
      </c>
      <c r="MD81" s="11">
        <f t="shared" si="241"/>
        <v>0</v>
      </c>
      <c r="ME81" s="11">
        <f t="shared" si="241"/>
        <v>0</v>
      </c>
      <c r="MF81" s="11">
        <f t="shared" si="241"/>
        <v>0</v>
      </c>
      <c r="MG81" s="11">
        <f t="shared" si="241"/>
        <v>0</v>
      </c>
      <c r="MH81" s="11">
        <f t="shared" si="199"/>
        <v>7048.5</v>
      </c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7"/>
    </row>
    <row r="82" spans="1:361" ht="24.95" customHeight="1" x14ac:dyDescent="0.25">
      <c r="A82" s="13"/>
      <c r="B82" s="1" t="s">
        <v>343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L82" s="19"/>
      <c r="MM82" s="19"/>
      <c r="MN82" s="19"/>
      <c r="MO82" s="19"/>
      <c r="MP82" s="19"/>
      <c r="MQ82" s="19"/>
      <c r="MR82" s="19"/>
      <c r="MS82" s="19"/>
      <c r="MT82" s="19"/>
      <c r="MU82" s="19"/>
    </row>
    <row r="83" spans="1:361" ht="24.95" customHeight="1" x14ac:dyDescent="0.25">
      <c r="MW83" s="7"/>
    </row>
    <row r="84" spans="1:361" ht="24.95" customHeight="1" x14ac:dyDescent="0.25">
      <c r="MR84" s="18"/>
      <c r="MS84" s="18"/>
    </row>
    <row r="85" spans="1:361" ht="24.95" customHeight="1" x14ac:dyDescent="0.25">
      <c r="MW85" s="7"/>
    </row>
    <row r="87" spans="1:361" ht="24.95" customHeight="1" x14ac:dyDescent="0.25">
      <c r="MW87" s="7"/>
    </row>
    <row r="90" spans="1:361" ht="24.95" customHeight="1" x14ac:dyDescent="0.25">
      <c r="MR90" s="18"/>
      <c r="MS90" s="18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3"/>
  <sheetViews>
    <sheetView workbookViewId="0">
      <selection sqref="A1:H1283"/>
    </sheetView>
  </sheetViews>
  <sheetFormatPr defaultRowHeight="15" x14ac:dyDescent="0.25"/>
  <cols>
    <col min="1" max="1" width="108.140625" bestFit="1" customWidth="1"/>
    <col min="2" max="2" width="7.85546875" bestFit="1" customWidth="1"/>
    <col min="3" max="3" width="44.85546875" bestFit="1" customWidth="1"/>
    <col min="4" max="4" width="33" bestFit="1" customWidth="1"/>
    <col min="7" max="7" width="7.7109375" bestFit="1" customWidth="1"/>
    <col min="8" max="8" width="3" bestFit="1" customWidth="1"/>
    <col min="9" max="10" width="6" bestFit="1" customWidth="1"/>
    <col min="11" max="12" width="4" bestFit="1" customWidth="1"/>
    <col min="13" max="14" width="6" customWidth="1"/>
    <col min="15" max="16" width="6" bestFit="1" customWidth="1"/>
    <col min="17" max="17" width="7.42578125" customWidth="1"/>
  </cols>
  <sheetData>
    <row r="1" spans="1:8" x14ac:dyDescent="0.25">
      <c r="A1" s="26" t="s">
        <v>394</v>
      </c>
      <c r="B1" t="s">
        <v>397</v>
      </c>
    </row>
    <row r="3" spans="1:8" x14ac:dyDescent="0.25">
      <c r="A3" s="26" t="s">
        <v>768</v>
      </c>
      <c r="B3" s="26" t="s">
        <v>384</v>
      </c>
      <c r="C3" s="26" t="s">
        <v>385</v>
      </c>
      <c r="D3" s="26" t="s">
        <v>389</v>
      </c>
      <c r="E3" s="26" t="s">
        <v>390</v>
      </c>
      <c r="F3" s="26" t="s">
        <v>393</v>
      </c>
      <c r="G3" s="26" t="s">
        <v>387</v>
      </c>
    </row>
    <row r="4" spans="1:8" x14ac:dyDescent="0.25">
      <c r="A4" t="s">
        <v>425</v>
      </c>
      <c r="B4" s="28">
        <v>4.2</v>
      </c>
      <c r="C4" t="s">
        <v>347</v>
      </c>
      <c r="D4">
        <v>9.6999999999999993</v>
      </c>
      <c r="E4">
        <v>10.476000000000001</v>
      </c>
      <c r="F4" t="s">
        <v>396</v>
      </c>
      <c r="G4" t="s">
        <v>395</v>
      </c>
      <c r="H4" s="27">
        <v>0</v>
      </c>
    </row>
    <row r="5" spans="1:8" x14ac:dyDescent="0.25">
      <c r="B5" s="28">
        <v>5.2</v>
      </c>
      <c r="C5" t="s">
        <v>348</v>
      </c>
      <c r="D5">
        <v>9.6999999999999993</v>
      </c>
      <c r="E5">
        <v>10.476000000000001</v>
      </c>
      <c r="F5" t="s">
        <v>396</v>
      </c>
      <c r="G5" t="s">
        <v>398</v>
      </c>
      <c r="H5" s="27">
        <v>0</v>
      </c>
    </row>
    <row r="6" spans="1:8" x14ac:dyDescent="0.25">
      <c r="B6" s="28">
        <v>6.2</v>
      </c>
      <c r="C6" t="s">
        <v>349</v>
      </c>
      <c r="D6">
        <v>9.6999999999999993</v>
      </c>
      <c r="E6">
        <v>10.476000000000001</v>
      </c>
      <c r="F6" t="s">
        <v>396</v>
      </c>
      <c r="G6" t="s">
        <v>399</v>
      </c>
      <c r="H6" s="27">
        <v>0</v>
      </c>
    </row>
    <row r="7" spans="1:8" x14ac:dyDescent="0.25">
      <c r="B7" s="28">
        <v>7.2</v>
      </c>
      <c r="C7" t="s">
        <v>350</v>
      </c>
      <c r="D7">
        <v>9.6999999999999993</v>
      </c>
      <c r="E7">
        <v>10.476000000000001</v>
      </c>
      <c r="F7" t="s">
        <v>396</v>
      </c>
      <c r="G7" t="s">
        <v>400</v>
      </c>
      <c r="H7" s="27">
        <v>75</v>
      </c>
    </row>
    <row r="8" spans="1:8" x14ac:dyDescent="0.25">
      <c r="B8" s="28">
        <v>8.1999999999999993</v>
      </c>
      <c r="C8" t="s">
        <v>351</v>
      </c>
      <c r="D8">
        <v>9.6999999999999993</v>
      </c>
      <c r="E8">
        <v>10.476000000000001</v>
      </c>
      <c r="F8" t="s">
        <v>396</v>
      </c>
      <c r="G8" t="s">
        <v>401</v>
      </c>
      <c r="H8" s="27">
        <v>75</v>
      </c>
    </row>
    <row r="9" spans="1:8" x14ac:dyDescent="0.25">
      <c r="A9" t="s">
        <v>426</v>
      </c>
      <c r="B9" s="28">
        <v>4.2</v>
      </c>
      <c r="C9" t="s">
        <v>347</v>
      </c>
      <c r="D9">
        <v>9.6999999999999993</v>
      </c>
      <c r="E9">
        <v>10.476000000000001</v>
      </c>
      <c r="F9" t="s">
        <v>396</v>
      </c>
      <c r="G9" t="s">
        <v>395</v>
      </c>
      <c r="H9" s="27">
        <v>0</v>
      </c>
    </row>
    <row r="10" spans="1:8" x14ac:dyDescent="0.25">
      <c r="B10" s="28">
        <v>5.2</v>
      </c>
      <c r="C10" t="s">
        <v>348</v>
      </c>
      <c r="D10">
        <v>9.6999999999999993</v>
      </c>
      <c r="E10">
        <v>10.476000000000001</v>
      </c>
      <c r="F10" t="s">
        <v>396</v>
      </c>
      <c r="G10" t="s">
        <v>398</v>
      </c>
      <c r="H10" s="27">
        <v>0</v>
      </c>
    </row>
    <row r="11" spans="1:8" x14ac:dyDescent="0.25">
      <c r="B11" s="28">
        <v>6.2</v>
      </c>
      <c r="C11" t="s">
        <v>349</v>
      </c>
      <c r="D11">
        <v>9.6999999999999993</v>
      </c>
      <c r="E11">
        <v>10.476000000000001</v>
      </c>
      <c r="F11" t="s">
        <v>396</v>
      </c>
      <c r="G11" t="s">
        <v>399</v>
      </c>
      <c r="H11" s="27">
        <v>0</v>
      </c>
    </row>
    <row r="12" spans="1:8" x14ac:dyDescent="0.25">
      <c r="B12" s="28">
        <v>7.2</v>
      </c>
      <c r="C12" t="s">
        <v>350</v>
      </c>
      <c r="D12">
        <v>9.6999999999999993</v>
      </c>
      <c r="E12">
        <v>10.476000000000001</v>
      </c>
      <c r="F12" t="s">
        <v>396</v>
      </c>
      <c r="G12" t="s">
        <v>400</v>
      </c>
      <c r="H12" s="27">
        <v>0</v>
      </c>
    </row>
    <row r="13" spans="1:8" x14ac:dyDescent="0.25">
      <c r="B13" s="28">
        <v>8.1999999999999993</v>
      </c>
      <c r="C13" t="s">
        <v>351</v>
      </c>
      <c r="D13">
        <v>9.6999999999999993</v>
      </c>
      <c r="E13">
        <v>10.476000000000001</v>
      </c>
      <c r="F13" t="s">
        <v>396</v>
      </c>
      <c r="G13" t="s">
        <v>401</v>
      </c>
      <c r="H13" s="27">
        <v>0</v>
      </c>
    </row>
    <row r="14" spans="1:8" x14ac:dyDescent="0.25">
      <c r="A14" t="s">
        <v>427</v>
      </c>
      <c r="B14" s="28">
        <v>4.2</v>
      </c>
      <c r="C14" t="s">
        <v>347</v>
      </c>
      <c r="D14">
        <v>9.6999999999999993</v>
      </c>
      <c r="E14">
        <v>10.476000000000001</v>
      </c>
      <c r="F14" t="s">
        <v>396</v>
      </c>
      <c r="G14" t="s">
        <v>395</v>
      </c>
      <c r="H14" s="27">
        <v>0</v>
      </c>
    </row>
    <row r="15" spans="1:8" x14ac:dyDescent="0.25">
      <c r="B15" s="28">
        <v>5.2</v>
      </c>
      <c r="C15" t="s">
        <v>348</v>
      </c>
      <c r="D15">
        <v>9.6999999999999993</v>
      </c>
      <c r="E15">
        <v>10.476000000000001</v>
      </c>
      <c r="F15" t="s">
        <v>396</v>
      </c>
      <c r="G15" t="s">
        <v>398</v>
      </c>
      <c r="H15" s="27">
        <v>0</v>
      </c>
    </row>
    <row r="16" spans="1:8" x14ac:dyDescent="0.25">
      <c r="B16" s="28">
        <v>6.2</v>
      </c>
      <c r="C16" t="s">
        <v>349</v>
      </c>
      <c r="D16">
        <v>9.6999999999999993</v>
      </c>
      <c r="E16">
        <v>10.476000000000001</v>
      </c>
      <c r="F16" t="s">
        <v>396</v>
      </c>
      <c r="G16" t="s">
        <v>399</v>
      </c>
      <c r="H16" s="27">
        <v>0</v>
      </c>
    </row>
    <row r="17" spans="1:8" x14ac:dyDescent="0.25">
      <c r="B17" s="28">
        <v>7.2</v>
      </c>
      <c r="C17" t="s">
        <v>350</v>
      </c>
      <c r="D17">
        <v>9.6999999999999993</v>
      </c>
      <c r="E17">
        <v>10.476000000000001</v>
      </c>
      <c r="F17" t="s">
        <v>396</v>
      </c>
      <c r="G17" t="s">
        <v>400</v>
      </c>
      <c r="H17" s="27">
        <v>0</v>
      </c>
    </row>
    <row r="18" spans="1:8" x14ac:dyDescent="0.25">
      <c r="B18" s="28">
        <v>8.1999999999999993</v>
      </c>
      <c r="C18" t="s">
        <v>351</v>
      </c>
      <c r="D18">
        <v>9.6999999999999993</v>
      </c>
      <c r="E18">
        <v>10.476000000000001</v>
      </c>
      <c r="F18" t="s">
        <v>396</v>
      </c>
      <c r="G18" t="s">
        <v>401</v>
      </c>
      <c r="H18" s="27">
        <v>0</v>
      </c>
    </row>
    <row r="19" spans="1:8" x14ac:dyDescent="0.25">
      <c r="A19" t="s">
        <v>428</v>
      </c>
      <c r="B19" s="28">
        <v>4.2</v>
      </c>
      <c r="C19" t="s">
        <v>347</v>
      </c>
      <c r="D19">
        <v>9.6999999999999993</v>
      </c>
      <c r="E19">
        <v>10.476000000000001</v>
      </c>
      <c r="F19" t="s">
        <v>396</v>
      </c>
      <c r="G19" t="s">
        <v>395</v>
      </c>
      <c r="H19" s="27">
        <v>0</v>
      </c>
    </row>
    <row r="20" spans="1:8" x14ac:dyDescent="0.25">
      <c r="B20" s="28">
        <v>5.2</v>
      </c>
      <c r="C20" t="s">
        <v>348</v>
      </c>
      <c r="D20">
        <v>9.6999999999999993</v>
      </c>
      <c r="E20">
        <v>10.476000000000001</v>
      </c>
      <c r="F20" t="s">
        <v>396</v>
      </c>
      <c r="G20" t="s">
        <v>398</v>
      </c>
      <c r="H20" s="27">
        <v>0</v>
      </c>
    </row>
    <row r="21" spans="1:8" x14ac:dyDescent="0.25">
      <c r="B21" s="28">
        <v>6.2</v>
      </c>
      <c r="C21" t="s">
        <v>349</v>
      </c>
      <c r="D21">
        <v>9.6999999999999993</v>
      </c>
      <c r="E21">
        <v>10.476000000000001</v>
      </c>
      <c r="F21" t="s">
        <v>396</v>
      </c>
      <c r="G21" t="s">
        <v>399</v>
      </c>
      <c r="H21" s="27">
        <v>0</v>
      </c>
    </row>
    <row r="22" spans="1:8" x14ac:dyDescent="0.25">
      <c r="B22" s="28">
        <v>7.2</v>
      </c>
      <c r="C22" t="s">
        <v>350</v>
      </c>
      <c r="D22">
        <v>9.6999999999999993</v>
      </c>
      <c r="E22">
        <v>10.476000000000001</v>
      </c>
      <c r="F22" t="s">
        <v>396</v>
      </c>
      <c r="G22" t="s">
        <v>400</v>
      </c>
      <c r="H22" s="27">
        <v>0</v>
      </c>
    </row>
    <row r="23" spans="1:8" x14ac:dyDescent="0.25">
      <c r="B23" s="28">
        <v>8.1999999999999993</v>
      </c>
      <c r="C23" t="s">
        <v>351</v>
      </c>
      <c r="D23">
        <v>9.6999999999999993</v>
      </c>
      <c r="E23">
        <v>10.476000000000001</v>
      </c>
      <c r="F23" t="s">
        <v>396</v>
      </c>
      <c r="G23" t="s">
        <v>401</v>
      </c>
      <c r="H23" s="27">
        <v>0</v>
      </c>
    </row>
    <row r="24" spans="1:8" x14ac:dyDescent="0.25">
      <c r="A24" t="s">
        <v>429</v>
      </c>
      <c r="B24" s="28">
        <v>4.2</v>
      </c>
      <c r="C24" t="s">
        <v>347</v>
      </c>
      <c r="D24">
        <v>9.6999999999999993</v>
      </c>
      <c r="E24">
        <v>10.476000000000001</v>
      </c>
      <c r="F24" t="s">
        <v>396</v>
      </c>
      <c r="G24" t="s">
        <v>395</v>
      </c>
      <c r="H24" s="27">
        <v>0</v>
      </c>
    </row>
    <row r="25" spans="1:8" x14ac:dyDescent="0.25">
      <c r="B25" s="28">
        <v>5.2</v>
      </c>
      <c r="C25" t="s">
        <v>348</v>
      </c>
      <c r="D25">
        <v>9.6999999999999993</v>
      </c>
      <c r="E25">
        <v>10.476000000000001</v>
      </c>
      <c r="F25" t="s">
        <v>396</v>
      </c>
      <c r="G25" t="s">
        <v>398</v>
      </c>
      <c r="H25" s="27">
        <v>0</v>
      </c>
    </row>
    <row r="26" spans="1:8" x14ac:dyDescent="0.25">
      <c r="B26" s="28">
        <v>6.2</v>
      </c>
      <c r="C26" t="s">
        <v>349</v>
      </c>
      <c r="D26">
        <v>9.6999999999999993</v>
      </c>
      <c r="E26">
        <v>10.476000000000001</v>
      </c>
      <c r="F26" t="s">
        <v>396</v>
      </c>
      <c r="G26" t="s">
        <v>399</v>
      </c>
      <c r="H26" s="27">
        <v>0</v>
      </c>
    </row>
    <row r="27" spans="1:8" x14ac:dyDescent="0.25">
      <c r="B27" s="28">
        <v>7.2</v>
      </c>
      <c r="C27" t="s">
        <v>350</v>
      </c>
      <c r="D27">
        <v>9.6999999999999993</v>
      </c>
      <c r="E27">
        <v>10.476000000000001</v>
      </c>
      <c r="F27" t="s">
        <v>396</v>
      </c>
      <c r="G27" t="s">
        <v>400</v>
      </c>
      <c r="H27" s="27">
        <v>0</v>
      </c>
    </row>
    <row r="28" spans="1:8" x14ac:dyDescent="0.25">
      <c r="B28" s="28">
        <v>8.1999999999999993</v>
      </c>
      <c r="C28" t="s">
        <v>351</v>
      </c>
      <c r="D28">
        <v>9.6999999999999993</v>
      </c>
      <c r="E28">
        <v>10.476000000000001</v>
      </c>
      <c r="F28" t="s">
        <v>396</v>
      </c>
      <c r="G28" t="s">
        <v>401</v>
      </c>
      <c r="H28" s="27">
        <v>0</v>
      </c>
    </row>
    <row r="29" spans="1:8" x14ac:dyDescent="0.25">
      <c r="A29" t="s">
        <v>430</v>
      </c>
      <c r="B29" s="28">
        <v>4.2</v>
      </c>
      <c r="C29" t="s">
        <v>347</v>
      </c>
      <c r="D29">
        <v>9.6999999999999993</v>
      </c>
      <c r="E29">
        <v>10.476000000000001</v>
      </c>
      <c r="F29" t="s">
        <v>396</v>
      </c>
      <c r="G29" t="s">
        <v>395</v>
      </c>
      <c r="H29" s="27">
        <v>0</v>
      </c>
    </row>
    <row r="30" spans="1:8" x14ac:dyDescent="0.25">
      <c r="B30" s="28">
        <v>5.2</v>
      </c>
      <c r="C30" t="s">
        <v>348</v>
      </c>
      <c r="D30">
        <v>9.6999999999999993</v>
      </c>
      <c r="E30">
        <v>10.476000000000001</v>
      </c>
      <c r="F30" t="s">
        <v>396</v>
      </c>
      <c r="G30" t="s">
        <v>398</v>
      </c>
      <c r="H30" s="27">
        <v>0</v>
      </c>
    </row>
    <row r="31" spans="1:8" x14ac:dyDescent="0.25">
      <c r="B31" s="28">
        <v>6.2</v>
      </c>
      <c r="C31" t="s">
        <v>349</v>
      </c>
      <c r="D31">
        <v>9.6999999999999993</v>
      </c>
      <c r="E31">
        <v>10.476000000000001</v>
      </c>
      <c r="F31" t="s">
        <v>396</v>
      </c>
      <c r="G31" t="s">
        <v>399</v>
      </c>
      <c r="H31" s="27">
        <v>0</v>
      </c>
    </row>
    <row r="32" spans="1:8" x14ac:dyDescent="0.25">
      <c r="B32" s="28">
        <v>7.2</v>
      </c>
      <c r="C32" t="s">
        <v>350</v>
      </c>
      <c r="D32">
        <v>9.6999999999999993</v>
      </c>
      <c r="E32">
        <v>10.476000000000001</v>
      </c>
      <c r="F32" t="s">
        <v>396</v>
      </c>
      <c r="G32" t="s">
        <v>400</v>
      </c>
      <c r="H32" s="27">
        <v>0</v>
      </c>
    </row>
    <row r="33" spans="1:8" x14ac:dyDescent="0.25">
      <c r="B33" s="28">
        <v>8.1999999999999993</v>
      </c>
      <c r="C33" t="s">
        <v>351</v>
      </c>
      <c r="D33">
        <v>9.6999999999999993</v>
      </c>
      <c r="E33">
        <v>10.476000000000001</v>
      </c>
      <c r="F33" t="s">
        <v>396</v>
      </c>
      <c r="G33" t="s">
        <v>401</v>
      </c>
      <c r="H33" s="27">
        <v>0</v>
      </c>
    </row>
    <row r="34" spans="1:8" x14ac:dyDescent="0.25">
      <c r="A34" t="s">
        <v>431</v>
      </c>
      <c r="B34" s="28">
        <v>4.2</v>
      </c>
      <c r="C34" t="s">
        <v>347</v>
      </c>
      <c r="D34">
        <v>9.6999999999999993</v>
      </c>
      <c r="E34">
        <v>10.476000000000001</v>
      </c>
      <c r="F34" t="s">
        <v>396</v>
      </c>
      <c r="G34" t="s">
        <v>395</v>
      </c>
      <c r="H34" s="27">
        <v>0</v>
      </c>
    </row>
    <row r="35" spans="1:8" x14ac:dyDescent="0.25">
      <c r="B35" s="28">
        <v>5.2</v>
      </c>
      <c r="C35" t="s">
        <v>348</v>
      </c>
      <c r="D35">
        <v>9.6999999999999993</v>
      </c>
      <c r="E35">
        <v>10.476000000000001</v>
      </c>
      <c r="F35" t="s">
        <v>396</v>
      </c>
      <c r="G35" t="s">
        <v>398</v>
      </c>
      <c r="H35" s="27">
        <v>0</v>
      </c>
    </row>
    <row r="36" spans="1:8" x14ac:dyDescent="0.25">
      <c r="B36" s="28">
        <v>6.2</v>
      </c>
      <c r="C36" t="s">
        <v>349</v>
      </c>
      <c r="D36">
        <v>9.6999999999999993</v>
      </c>
      <c r="E36">
        <v>10.476000000000001</v>
      </c>
      <c r="F36" t="s">
        <v>396</v>
      </c>
      <c r="G36" t="s">
        <v>399</v>
      </c>
      <c r="H36" s="27">
        <v>0</v>
      </c>
    </row>
    <row r="37" spans="1:8" x14ac:dyDescent="0.25">
      <c r="B37" s="28">
        <v>7.2</v>
      </c>
      <c r="C37" t="s">
        <v>350</v>
      </c>
      <c r="D37">
        <v>9.6999999999999993</v>
      </c>
      <c r="E37">
        <v>10.476000000000001</v>
      </c>
      <c r="F37" t="s">
        <v>396</v>
      </c>
      <c r="G37" t="s">
        <v>400</v>
      </c>
      <c r="H37" s="27">
        <v>0</v>
      </c>
    </row>
    <row r="38" spans="1:8" x14ac:dyDescent="0.25">
      <c r="B38" s="28">
        <v>8.1999999999999993</v>
      </c>
      <c r="C38" t="s">
        <v>351</v>
      </c>
      <c r="D38">
        <v>9.6999999999999993</v>
      </c>
      <c r="E38">
        <v>10.476000000000001</v>
      </c>
      <c r="F38" t="s">
        <v>396</v>
      </c>
      <c r="G38" t="s">
        <v>401</v>
      </c>
      <c r="H38" s="27">
        <v>0</v>
      </c>
    </row>
    <row r="39" spans="1:8" x14ac:dyDescent="0.25">
      <c r="A39" t="s">
        <v>432</v>
      </c>
      <c r="B39" s="28">
        <v>4.2</v>
      </c>
      <c r="C39" t="s">
        <v>347</v>
      </c>
      <c r="D39">
        <v>9.6999999999999993</v>
      </c>
      <c r="E39">
        <v>10.476000000000001</v>
      </c>
      <c r="F39" t="s">
        <v>396</v>
      </c>
      <c r="G39" t="s">
        <v>395</v>
      </c>
      <c r="H39" s="27">
        <v>0</v>
      </c>
    </row>
    <row r="40" spans="1:8" x14ac:dyDescent="0.25">
      <c r="B40" s="28">
        <v>5.2</v>
      </c>
      <c r="C40" t="s">
        <v>348</v>
      </c>
      <c r="D40">
        <v>9.6999999999999993</v>
      </c>
      <c r="E40">
        <v>10.476000000000001</v>
      </c>
      <c r="F40" t="s">
        <v>396</v>
      </c>
      <c r="G40" t="s">
        <v>398</v>
      </c>
      <c r="H40" s="27">
        <v>0</v>
      </c>
    </row>
    <row r="41" spans="1:8" x14ac:dyDescent="0.25">
      <c r="B41" s="28">
        <v>6.2</v>
      </c>
      <c r="C41" t="s">
        <v>349</v>
      </c>
      <c r="D41">
        <v>9.6999999999999993</v>
      </c>
      <c r="E41">
        <v>10.476000000000001</v>
      </c>
      <c r="F41" t="s">
        <v>396</v>
      </c>
      <c r="G41" t="s">
        <v>399</v>
      </c>
      <c r="H41" s="27">
        <v>0</v>
      </c>
    </row>
    <row r="42" spans="1:8" x14ac:dyDescent="0.25">
      <c r="B42" s="28">
        <v>7.2</v>
      </c>
      <c r="C42" t="s">
        <v>350</v>
      </c>
      <c r="D42">
        <v>9.6999999999999993</v>
      </c>
      <c r="E42">
        <v>10.476000000000001</v>
      </c>
      <c r="F42" t="s">
        <v>396</v>
      </c>
      <c r="G42" t="s">
        <v>400</v>
      </c>
      <c r="H42" s="27">
        <v>0</v>
      </c>
    </row>
    <row r="43" spans="1:8" x14ac:dyDescent="0.25">
      <c r="B43" s="28">
        <v>8.1999999999999993</v>
      </c>
      <c r="C43" t="s">
        <v>351</v>
      </c>
      <c r="D43">
        <v>9.6999999999999993</v>
      </c>
      <c r="E43">
        <v>10.476000000000001</v>
      </c>
      <c r="F43" t="s">
        <v>396</v>
      </c>
      <c r="G43" t="s">
        <v>401</v>
      </c>
      <c r="H43" s="27">
        <v>0</v>
      </c>
    </row>
    <row r="44" spans="1:8" x14ac:dyDescent="0.25">
      <c r="A44" t="s">
        <v>433</v>
      </c>
      <c r="B44" s="28">
        <v>4.2</v>
      </c>
      <c r="C44" t="s">
        <v>347</v>
      </c>
      <c r="D44">
        <v>9.6999999999999993</v>
      </c>
      <c r="E44">
        <v>10.476000000000001</v>
      </c>
      <c r="F44" t="s">
        <v>396</v>
      </c>
      <c r="G44" t="s">
        <v>395</v>
      </c>
      <c r="H44" s="27">
        <v>0</v>
      </c>
    </row>
    <row r="45" spans="1:8" x14ac:dyDescent="0.25">
      <c r="B45" s="28">
        <v>5.2</v>
      </c>
      <c r="C45" t="s">
        <v>348</v>
      </c>
      <c r="D45">
        <v>9.6999999999999993</v>
      </c>
      <c r="E45">
        <v>10.476000000000001</v>
      </c>
      <c r="F45" t="s">
        <v>396</v>
      </c>
      <c r="G45" t="s">
        <v>398</v>
      </c>
      <c r="H45" s="27">
        <v>0</v>
      </c>
    </row>
    <row r="46" spans="1:8" x14ac:dyDescent="0.25">
      <c r="B46" s="28">
        <v>6.2</v>
      </c>
      <c r="C46" t="s">
        <v>349</v>
      </c>
      <c r="D46">
        <v>9.6999999999999993</v>
      </c>
      <c r="E46">
        <v>10.476000000000001</v>
      </c>
      <c r="F46" t="s">
        <v>396</v>
      </c>
      <c r="G46" t="s">
        <v>399</v>
      </c>
      <c r="H46" s="27">
        <v>0</v>
      </c>
    </row>
    <row r="47" spans="1:8" x14ac:dyDescent="0.25">
      <c r="B47" s="28">
        <v>7.2</v>
      </c>
      <c r="C47" t="s">
        <v>350</v>
      </c>
      <c r="D47">
        <v>9.6999999999999993</v>
      </c>
      <c r="E47">
        <v>10.476000000000001</v>
      </c>
      <c r="F47" t="s">
        <v>396</v>
      </c>
      <c r="G47" t="s">
        <v>400</v>
      </c>
      <c r="H47" s="27">
        <v>0</v>
      </c>
    </row>
    <row r="48" spans="1:8" x14ac:dyDescent="0.25">
      <c r="B48" s="28">
        <v>8.1999999999999993</v>
      </c>
      <c r="C48" t="s">
        <v>351</v>
      </c>
      <c r="D48">
        <v>9.6999999999999993</v>
      </c>
      <c r="E48">
        <v>10.476000000000001</v>
      </c>
      <c r="F48" t="s">
        <v>396</v>
      </c>
      <c r="G48" t="s">
        <v>401</v>
      </c>
      <c r="H48" s="27">
        <v>0</v>
      </c>
    </row>
    <row r="49" spans="1:8" x14ac:dyDescent="0.25">
      <c r="A49" t="s">
        <v>434</v>
      </c>
      <c r="B49" s="28">
        <v>4.2</v>
      </c>
      <c r="C49" t="s">
        <v>347</v>
      </c>
      <c r="D49">
        <v>9.6999999999999993</v>
      </c>
      <c r="E49">
        <v>10.476000000000001</v>
      </c>
      <c r="F49" t="s">
        <v>396</v>
      </c>
      <c r="G49" t="s">
        <v>395</v>
      </c>
      <c r="H49" s="27">
        <v>0</v>
      </c>
    </row>
    <row r="50" spans="1:8" x14ac:dyDescent="0.25">
      <c r="B50" s="28">
        <v>5.2</v>
      </c>
      <c r="C50" t="s">
        <v>348</v>
      </c>
      <c r="D50">
        <v>9.6999999999999993</v>
      </c>
      <c r="E50">
        <v>10.476000000000001</v>
      </c>
      <c r="F50" t="s">
        <v>396</v>
      </c>
      <c r="G50" t="s">
        <v>398</v>
      </c>
      <c r="H50" s="27">
        <v>0</v>
      </c>
    </row>
    <row r="51" spans="1:8" x14ac:dyDescent="0.25">
      <c r="B51" s="28">
        <v>6.2</v>
      </c>
      <c r="C51" t="s">
        <v>349</v>
      </c>
      <c r="D51">
        <v>9.6999999999999993</v>
      </c>
      <c r="E51">
        <v>10.476000000000001</v>
      </c>
      <c r="F51" t="s">
        <v>396</v>
      </c>
      <c r="G51" t="s">
        <v>399</v>
      </c>
      <c r="H51" s="27">
        <v>0</v>
      </c>
    </row>
    <row r="52" spans="1:8" x14ac:dyDescent="0.25">
      <c r="B52" s="28">
        <v>7.2</v>
      </c>
      <c r="C52" t="s">
        <v>350</v>
      </c>
      <c r="D52">
        <v>9.6999999999999993</v>
      </c>
      <c r="E52">
        <v>10.476000000000001</v>
      </c>
      <c r="F52" t="s">
        <v>396</v>
      </c>
      <c r="G52" t="s">
        <v>400</v>
      </c>
      <c r="H52" s="27">
        <v>0</v>
      </c>
    </row>
    <row r="53" spans="1:8" x14ac:dyDescent="0.25">
      <c r="B53" s="28">
        <v>8.1999999999999993</v>
      </c>
      <c r="C53" t="s">
        <v>351</v>
      </c>
      <c r="D53">
        <v>9.6999999999999993</v>
      </c>
      <c r="E53">
        <v>10.476000000000001</v>
      </c>
      <c r="F53" t="s">
        <v>396</v>
      </c>
      <c r="G53" t="s">
        <v>401</v>
      </c>
      <c r="H53" s="27">
        <v>0</v>
      </c>
    </row>
    <row r="54" spans="1:8" x14ac:dyDescent="0.25">
      <c r="A54" t="s">
        <v>435</v>
      </c>
      <c r="B54" s="28">
        <v>4.2</v>
      </c>
      <c r="C54" t="s">
        <v>347</v>
      </c>
      <c r="D54">
        <v>9.6999999999999993</v>
      </c>
      <c r="E54">
        <v>10.476000000000001</v>
      </c>
      <c r="F54" t="s">
        <v>396</v>
      </c>
      <c r="G54" t="s">
        <v>395</v>
      </c>
      <c r="H54" s="27">
        <v>0</v>
      </c>
    </row>
    <row r="55" spans="1:8" x14ac:dyDescent="0.25">
      <c r="B55" s="28">
        <v>5.2</v>
      </c>
      <c r="C55" t="s">
        <v>348</v>
      </c>
      <c r="D55">
        <v>9.6999999999999993</v>
      </c>
      <c r="E55">
        <v>10.476000000000001</v>
      </c>
      <c r="F55" t="s">
        <v>396</v>
      </c>
      <c r="G55" t="s">
        <v>398</v>
      </c>
      <c r="H55" s="27">
        <v>0</v>
      </c>
    </row>
    <row r="56" spans="1:8" x14ac:dyDescent="0.25">
      <c r="B56" s="28">
        <v>6.2</v>
      </c>
      <c r="C56" t="s">
        <v>349</v>
      </c>
      <c r="D56">
        <v>9.6999999999999993</v>
      </c>
      <c r="E56">
        <v>10.476000000000001</v>
      </c>
      <c r="F56" t="s">
        <v>396</v>
      </c>
      <c r="G56" t="s">
        <v>399</v>
      </c>
      <c r="H56" s="27">
        <v>0</v>
      </c>
    </row>
    <row r="57" spans="1:8" x14ac:dyDescent="0.25">
      <c r="B57" s="28">
        <v>7.2</v>
      </c>
      <c r="C57" t="s">
        <v>350</v>
      </c>
      <c r="D57">
        <v>9.6999999999999993</v>
      </c>
      <c r="E57">
        <v>10.476000000000001</v>
      </c>
      <c r="F57" t="s">
        <v>396</v>
      </c>
      <c r="G57" t="s">
        <v>400</v>
      </c>
      <c r="H57" s="27">
        <v>0</v>
      </c>
    </row>
    <row r="58" spans="1:8" x14ac:dyDescent="0.25">
      <c r="B58" s="28">
        <v>8.1999999999999993</v>
      </c>
      <c r="C58" t="s">
        <v>351</v>
      </c>
      <c r="D58">
        <v>9.6999999999999993</v>
      </c>
      <c r="E58">
        <v>10.476000000000001</v>
      </c>
      <c r="F58" t="s">
        <v>396</v>
      </c>
      <c r="G58" t="s">
        <v>401</v>
      </c>
      <c r="H58" s="27">
        <v>0</v>
      </c>
    </row>
    <row r="59" spans="1:8" x14ac:dyDescent="0.25">
      <c r="A59" t="s">
        <v>436</v>
      </c>
      <c r="B59" s="28">
        <v>4.2</v>
      </c>
      <c r="C59" t="s">
        <v>347</v>
      </c>
      <c r="D59">
        <v>9.6999999999999993</v>
      </c>
      <c r="E59">
        <v>10.476000000000001</v>
      </c>
      <c r="F59" t="s">
        <v>396</v>
      </c>
      <c r="G59" t="s">
        <v>395</v>
      </c>
      <c r="H59" s="27">
        <v>0</v>
      </c>
    </row>
    <row r="60" spans="1:8" x14ac:dyDescent="0.25">
      <c r="B60" s="28">
        <v>5.2</v>
      </c>
      <c r="C60" t="s">
        <v>348</v>
      </c>
      <c r="D60">
        <v>9.6999999999999993</v>
      </c>
      <c r="E60">
        <v>10.476000000000001</v>
      </c>
      <c r="F60" t="s">
        <v>396</v>
      </c>
      <c r="G60" t="s">
        <v>398</v>
      </c>
      <c r="H60" s="27">
        <v>0</v>
      </c>
    </row>
    <row r="61" spans="1:8" x14ac:dyDescent="0.25">
      <c r="B61" s="28">
        <v>6.2</v>
      </c>
      <c r="C61" t="s">
        <v>349</v>
      </c>
      <c r="D61">
        <v>9.6999999999999993</v>
      </c>
      <c r="E61">
        <v>10.476000000000001</v>
      </c>
      <c r="F61" t="s">
        <v>396</v>
      </c>
      <c r="G61" t="s">
        <v>399</v>
      </c>
      <c r="H61" s="27">
        <v>0</v>
      </c>
    </row>
    <row r="62" spans="1:8" x14ac:dyDescent="0.25">
      <c r="B62" s="28">
        <v>7.2</v>
      </c>
      <c r="C62" t="s">
        <v>350</v>
      </c>
      <c r="D62">
        <v>9.6999999999999993</v>
      </c>
      <c r="E62">
        <v>10.476000000000001</v>
      </c>
      <c r="F62" t="s">
        <v>396</v>
      </c>
      <c r="G62" t="s">
        <v>400</v>
      </c>
      <c r="H62" s="27">
        <v>0</v>
      </c>
    </row>
    <row r="63" spans="1:8" x14ac:dyDescent="0.25">
      <c r="B63" s="28">
        <v>8.1999999999999993</v>
      </c>
      <c r="C63" t="s">
        <v>351</v>
      </c>
      <c r="D63">
        <v>9.6999999999999993</v>
      </c>
      <c r="E63">
        <v>10.476000000000001</v>
      </c>
      <c r="F63" t="s">
        <v>396</v>
      </c>
      <c r="G63" t="s">
        <v>401</v>
      </c>
      <c r="H63" s="27">
        <v>0</v>
      </c>
    </row>
    <row r="64" spans="1:8" x14ac:dyDescent="0.25">
      <c r="A64" t="s">
        <v>437</v>
      </c>
      <c r="B64" s="28">
        <v>4.2</v>
      </c>
      <c r="C64" t="s">
        <v>347</v>
      </c>
      <c r="D64">
        <v>9.6999999999999993</v>
      </c>
      <c r="E64">
        <v>10.476000000000001</v>
      </c>
      <c r="F64" t="s">
        <v>396</v>
      </c>
      <c r="G64" t="s">
        <v>395</v>
      </c>
      <c r="H64" s="27">
        <v>0</v>
      </c>
    </row>
    <row r="65" spans="1:8" x14ac:dyDescent="0.25">
      <c r="B65" s="28">
        <v>5.2</v>
      </c>
      <c r="C65" t="s">
        <v>348</v>
      </c>
      <c r="D65">
        <v>9.6999999999999993</v>
      </c>
      <c r="E65">
        <v>10.476000000000001</v>
      </c>
      <c r="F65" t="s">
        <v>396</v>
      </c>
      <c r="G65" t="s">
        <v>398</v>
      </c>
      <c r="H65" s="27">
        <v>0</v>
      </c>
    </row>
    <row r="66" spans="1:8" x14ac:dyDescent="0.25">
      <c r="B66" s="28">
        <v>6.2</v>
      </c>
      <c r="C66" t="s">
        <v>349</v>
      </c>
      <c r="D66">
        <v>9.6999999999999993</v>
      </c>
      <c r="E66">
        <v>10.476000000000001</v>
      </c>
      <c r="F66" t="s">
        <v>396</v>
      </c>
      <c r="G66" t="s">
        <v>399</v>
      </c>
      <c r="H66" s="27">
        <v>0</v>
      </c>
    </row>
    <row r="67" spans="1:8" x14ac:dyDescent="0.25">
      <c r="B67" s="28">
        <v>7.2</v>
      </c>
      <c r="C67" t="s">
        <v>350</v>
      </c>
      <c r="D67">
        <v>9.6999999999999993</v>
      </c>
      <c r="E67">
        <v>10.476000000000001</v>
      </c>
      <c r="F67" t="s">
        <v>396</v>
      </c>
      <c r="G67" t="s">
        <v>400</v>
      </c>
      <c r="H67" s="27">
        <v>0</v>
      </c>
    </row>
    <row r="68" spans="1:8" x14ac:dyDescent="0.25">
      <c r="B68" s="28">
        <v>8.1999999999999993</v>
      </c>
      <c r="C68" t="s">
        <v>351</v>
      </c>
      <c r="D68">
        <v>9.6999999999999993</v>
      </c>
      <c r="E68">
        <v>10.476000000000001</v>
      </c>
      <c r="F68" t="s">
        <v>396</v>
      </c>
      <c r="G68" t="s">
        <v>401</v>
      </c>
      <c r="H68" s="27">
        <v>0</v>
      </c>
    </row>
    <row r="69" spans="1:8" x14ac:dyDescent="0.25">
      <c r="A69" t="s">
        <v>438</v>
      </c>
      <c r="B69" s="28">
        <v>4.2</v>
      </c>
      <c r="C69" t="s">
        <v>347</v>
      </c>
      <c r="D69">
        <v>9.6999999999999993</v>
      </c>
      <c r="E69">
        <v>10.476000000000001</v>
      </c>
      <c r="F69" t="s">
        <v>396</v>
      </c>
      <c r="G69" t="s">
        <v>395</v>
      </c>
      <c r="H69" s="27">
        <v>0</v>
      </c>
    </row>
    <row r="70" spans="1:8" x14ac:dyDescent="0.25">
      <c r="B70" s="28">
        <v>5.2</v>
      </c>
      <c r="C70" t="s">
        <v>348</v>
      </c>
      <c r="D70">
        <v>9.6999999999999993</v>
      </c>
      <c r="E70">
        <v>10.476000000000001</v>
      </c>
      <c r="F70" t="s">
        <v>396</v>
      </c>
      <c r="G70" t="s">
        <v>398</v>
      </c>
      <c r="H70" s="27">
        <v>0</v>
      </c>
    </row>
    <row r="71" spans="1:8" x14ac:dyDescent="0.25">
      <c r="B71" s="28">
        <v>6.2</v>
      </c>
      <c r="C71" t="s">
        <v>349</v>
      </c>
      <c r="D71">
        <v>9.6999999999999993</v>
      </c>
      <c r="E71">
        <v>10.476000000000001</v>
      </c>
      <c r="F71" t="s">
        <v>396</v>
      </c>
      <c r="G71" t="s">
        <v>399</v>
      </c>
      <c r="H71" s="27">
        <v>0</v>
      </c>
    </row>
    <row r="72" spans="1:8" x14ac:dyDescent="0.25">
      <c r="B72" s="28">
        <v>7.2</v>
      </c>
      <c r="C72" t="s">
        <v>350</v>
      </c>
      <c r="D72">
        <v>9.6999999999999993</v>
      </c>
      <c r="E72">
        <v>10.476000000000001</v>
      </c>
      <c r="F72" t="s">
        <v>396</v>
      </c>
      <c r="G72" t="s">
        <v>400</v>
      </c>
      <c r="H72" s="27">
        <v>0</v>
      </c>
    </row>
    <row r="73" spans="1:8" x14ac:dyDescent="0.25">
      <c r="B73" s="28">
        <v>8.1999999999999993</v>
      </c>
      <c r="C73" t="s">
        <v>351</v>
      </c>
      <c r="D73">
        <v>9.6999999999999993</v>
      </c>
      <c r="E73">
        <v>10.476000000000001</v>
      </c>
      <c r="F73" t="s">
        <v>396</v>
      </c>
      <c r="G73" t="s">
        <v>401</v>
      </c>
      <c r="H73" s="27">
        <v>0</v>
      </c>
    </row>
    <row r="74" spans="1:8" x14ac:dyDescent="0.25">
      <c r="A74" t="s">
        <v>439</v>
      </c>
      <c r="B74" s="28">
        <v>4.2</v>
      </c>
      <c r="C74" t="s">
        <v>347</v>
      </c>
      <c r="D74">
        <v>9.6999999999999993</v>
      </c>
      <c r="E74">
        <v>10.476000000000001</v>
      </c>
      <c r="F74" t="s">
        <v>396</v>
      </c>
      <c r="G74" t="s">
        <v>395</v>
      </c>
      <c r="H74" s="27">
        <v>0</v>
      </c>
    </row>
    <row r="75" spans="1:8" x14ac:dyDescent="0.25">
      <c r="B75" s="28">
        <v>5.2</v>
      </c>
      <c r="C75" t="s">
        <v>348</v>
      </c>
      <c r="D75">
        <v>9.6999999999999993</v>
      </c>
      <c r="E75">
        <v>10.476000000000001</v>
      </c>
      <c r="F75" t="s">
        <v>396</v>
      </c>
      <c r="G75" t="s">
        <v>398</v>
      </c>
      <c r="H75" s="27">
        <v>0</v>
      </c>
    </row>
    <row r="76" spans="1:8" x14ac:dyDescent="0.25">
      <c r="B76" s="28">
        <v>6.2</v>
      </c>
      <c r="C76" t="s">
        <v>349</v>
      </c>
      <c r="D76">
        <v>9.6999999999999993</v>
      </c>
      <c r="E76">
        <v>10.476000000000001</v>
      </c>
      <c r="F76" t="s">
        <v>396</v>
      </c>
      <c r="G76" t="s">
        <v>399</v>
      </c>
      <c r="H76" s="27">
        <v>0</v>
      </c>
    </row>
    <row r="77" spans="1:8" x14ac:dyDescent="0.25">
      <c r="B77" s="28">
        <v>7.2</v>
      </c>
      <c r="C77" t="s">
        <v>350</v>
      </c>
      <c r="D77">
        <v>9.6999999999999993</v>
      </c>
      <c r="E77">
        <v>10.476000000000001</v>
      </c>
      <c r="F77" t="s">
        <v>396</v>
      </c>
      <c r="G77" t="s">
        <v>400</v>
      </c>
      <c r="H77" s="27">
        <v>0</v>
      </c>
    </row>
    <row r="78" spans="1:8" x14ac:dyDescent="0.25">
      <c r="B78" s="28">
        <v>8.1999999999999993</v>
      </c>
      <c r="C78" t="s">
        <v>351</v>
      </c>
      <c r="D78">
        <v>9.6999999999999993</v>
      </c>
      <c r="E78">
        <v>10.476000000000001</v>
      </c>
      <c r="F78" t="s">
        <v>396</v>
      </c>
      <c r="G78" t="s">
        <v>401</v>
      </c>
      <c r="H78" s="27">
        <v>0</v>
      </c>
    </row>
    <row r="79" spans="1:8" x14ac:dyDescent="0.25">
      <c r="A79" t="s">
        <v>440</v>
      </c>
      <c r="B79" s="28">
        <v>4.2</v>
      </c>
      <c r="C79" t="s">
        <v>347</v>
      </c>
      <c r="D79">
        <v>9.6999999999999993</v>
      </c>
      <c r="E79">
        <v>10.476000000000001</v>
      </c>
      <c r="F79" t="s">
        <v>396</v>
      </c>
      <c r="G79" t="s">
        <v>395</v>
      </c>
      <c r="H79" s="27">
        <v>0</v>
      </c>
    </row>
    <row r="80" spans="1:8" x14ac:dyDescent="0.25">
      <c r="B80" s="28">
        <v>5.2</v>
      </c>
      <c r="C80" t="s">
        <v>348</v>
      </c>
      <c r="D80">
        <v>9.6999999999999993</v>
      </c>
      <c r="E80">
        <v>10.476000000000001</v>
      </c>
      <c r="F80" t="s">
        <v>396</v>
      </c>
      <c r="G80" t="s">
        <v>398</v>
      </c>
      <c r="H80" s="27">
        <v>0</v>
      </c>
    </row>
    <row r="81" spans="1:8" x14ac:dyDescent="0.25">
      <c r="B81" s="28">
        <v>6.2</v>
      </c>
      <c r="C81" t="s">
        <v>349</v>
      </c>
      <c r="D81">
        <v>9.6999999999999993</v>
      </c>
      <c r="E81">
        <v>10.476000000000001</v>
      </c>
      <c r="F81" t="s">
        <v>396</v>
      </c>
      <c r="G81" t="s">
        <v>399</v>
      </c>
      <c r="H81" s="27">
        <v>0</v>
      </c>
    </row>
    <row r="82" spans="1:8" x14ac:dyDescent="0.25">
      <c r="B82" s="28">
        <v>7.2</v>
      </c>
      <c r="C82" t="s">
        <v>350</v>
      </c>
      <c r="D82">
        <v>9.6999999999999993</v>
      </c>
      <c r="E82">
        <v>10.476000000000001</v>
      </c>
      <c r="F82" t="s">
        <v>396</v>
      </c>
      <c r="G82" t="s">
        <v>400</v>
      </c>
      <c r="H82" s="27">
        <v>0</v>
      </c>
    </row>
    <row r="83" spans="1:8" x14ac:dyDescent="0.25">
      <c r="B83" s="28">
        <v>8.1999999999999993</v>
      </c>
      <c r="C83" t="s">
        <v>351</v>
      </c>
      <c r="D83">
        <v>9.6999999999999993</v>
      </c>
      <c r="E83">
        <v>10.476000000000001</v>
      </c>
      <c r="F83" t="s">
        <v>396</v>
      </c>
      <c r="G83" t="s">
        <v>401</v>
      </c>
      <c r="H83" s="27">
        <v>0</v>
      </c>
    </row>
    <row r="84" spans="1:8" x14ac:dyDescent="0.25">
      <c r="A84" t="s">
        <v>441</v>
      </c>
      <c r="B84" s="28">
        <v>4.2</v>
      </c>
      <c r="C84" t="s">
        <v>347</v>
      </c>
      <c r="D84">
        <v>9.6999999999999993</v>
      </c>
      <c r="E84">
        <v>10.476000000000001</v>
      </c>
      <c r="F84" t="s">
        <v>396</v>
      </c>
      <c r="G84" t="s">
        <v>395</v>
      </c>
      <c r="H84" s="27">
        <v>0</v>
      </c>
    </row>
    <row r="85" spans="1:8" x14ac:dyDescent="0.25">
      <c r="B85" s="28">
        <v>5.2</v>
      </c>
      <c r="C85" t="s">
        <v>348</v>
      </c>
      <c r="D85">
        <v>9.6999999999999993</v>
      </c>
      <c r="E85">
        <v>10.476000000000001</v>
      </c>
      <c r="F85" t="s">
        <v>396</v>
      </c>
      <c r="G85" t="s">
        <v>398</v>
      </c>
      <c r="H85" s="27">
        <v>0</v>
      </c>
    </row>
    <row r="86" spans="1:8" x14ac:dyDescent="0.25">
      <c r="B86" s="28">
        <v>6.2</v>
      </c>
      <c r="C86" t="s">
        <v>349</v>
      </c>
      <c r="D86">
        <v>9.6999999999999993</v>
      </c>
      <c r="E86">
        <v>10.476000000000001</v>
      </c>
      <c r="F86" t="s">
        <v>396</v>
      </c>
      <c r="G86" t="s">
        <v>399</v>
      </c>
      <c r="H86" s="27">
        <v>0</v>
      </c>
    </row>
    <row r="87" spans="1:8" x14ac:dyDescent="0.25">
      <c r="B87" s="28">
        <v>7.2</v>
      </c>
      <c r="C87" t="s">
        <v>350</v>
      </c>
      <c r="D87">
        <v>9.6999999999999993</v>
      </c>
      <c r="E87">
        <v>10.476000000000001</v>
      </c>
      <c r="F87" t="s">
        <v>396</v>
      </c>
      <c r="G87" t="s">
        <v>400</v>
      </c>
      <c r="H87" s="27">
        <v>0</v>
      </c>
    </row>
    <row r="88" spans="1:8" x14ac:dyDescent="0.25">
      <c r="B88" s="28">
        <v>8.1999999999999993</v>
      </c>
      <c r="C88" t="s">
        <v>351</v>
      </c>
      <c r="D88">
        <v>9.6999999999999993</v>
      </c>
      <c r="E88">
        <v>10.476000000000001</v>
      </c>
      <c r="F88" t="s">
        <v>396</v>
      </c>
      <c r="G88" t="s">
        <v>401</v>
      </c>
      <c r="H88" s="27">
        <v>0</v>
      </c>
    </row>
    <row r="89" spans="1:8" x14ac:dyDescent="0.25">
      <c r="A89" t="s">
        <v>442</v>
      </c>
      <c r="B89" s="28">
        <v>4.2</v>
      </c>
      <c r="C89" t="s">
        <v>347</v>
      </c>
      <c r="D89">
        <v>9.6999999999999993</v>
      </c>
      <c r="E89">
        <v>10.476000000000001</v>
      </c>
      <c r="F89" t="s">
        <v>396</v>
      </c>
      <c r="G89" t="s">
        <v>395</v>
      </c>
      <c r="H89" s="27">
        <v>0</v>
      </c>
    </row>
    <row r="90" spans="1:8" x14ac:dyDescent="0.25">
      <c r="B90" s="28">
        <v>5.2</v>
      </c>
      <c r="C90" t="s">
        <v>348</v>
      </c>
      <c r="D90">
        <v>9.6999999999999993</v>
      </c>
      <c r="E90">
        <v>10.476000000000001</v>
      </c>
      <c r="F90" t="s">
        <v>396</v>
      </c>
      <c r="G90" t="s">
        <v>398</v>
      </c>
      <c r="H90" s="27">
        <v>0</v>
      </c>
    </row>
    <row r="91" spans="1:8" x14ac:dyDescent="0.25">
      <c r="B91" s="28">
        <v>6.2</v>
      </c>
      <c r="C91" t="s">
        <v>349</v>
      </c>
      <c r="D91">
        <v>9.6999999999999993</v>
      </c>
      <c r="E91">
        <v>10.476000000000001</v>
      </c>
      <c r="F91" t="s">
        <v>396</v>
      </c>
      <c r="G91" t="s">
        <v>399</v>
      </c>
      <c r="H91" s="27">
        <v>0</v>
      </c>
    </row>
    <row r="92" spans="1:8" x14ac:dyDescent="0.25">
      <c r="B92" s="28">
        <v>7.2</v>
      </c>
      <c r="C92" t="s">
        <v>350</v>
      </c>
      <c r="D92">
        <v>9.6999999999999993</v>
      </c>
      <c r="E92">
        <v>10.476000000000001</v>
      </c>
      <c r="F92" t="s">
        <v>396</v>
      </c>
      <c r="G92" t="s">
        <v>400</v>
      </c>
      <c r="H92" s="27">
        <v>0</v>
      </c>
    </row>
    <row r="93" spans="1:8" x14ac:dyDescent="0.25">
      <c r="B93" s="28">
        <v>8.1999999999999993</v>
      </c>
      <c r="C93" t="s">
        <v>351</v>
      </c>
      <c r="D93">
        <v>9.6999999999999993</v>
      </c>
      <c r="E93">
        <v>10.476000000000001</v>
      </c>
      <c r="F93" t="s">
        <v>396</v>
      </c>
      <c r="G93" t="s">
        <v>401</v>
      </c>
      <c r="H93" s="27">
        <v>0</v>
      </c>
    </row>
    <row r="94" spans="1:8" x14ac:dyDescent="0.25">
      <c r="A94" t="s">
        <v>443</v>
      </c>
      <c r="B94" s="28">
        <v>4.2</v>
      </c>
      <c r="C94" t="s">
        <v>347</v>
      </c>
      <c r="D94">
        <v>9.6999999999999993</v>
      </c>
      <c r="E94">
        <v>10.476000000000001</v>
      </c>
      <c r="F94" t="s">
        <v>396</v>
      </c>
      <c r="G94" t="s">
        <v>395</v>
      </c>
      <c r="H94" s="27">
        <v>0</v>
      </c>
    </row>
    <row r="95" spans="1:8" x14ac:dyDescent="0.25">
      <c r="B95" s="28">
        <v>5.2</v>
      </c>
      <c r="C95" t="s">
        <v>348</v>
      </c>
      <c r="D95">
        <v>9.6999999999999993</v>
      </c>
      <c r="E95">
        <v>10.476000000000001</v>
      </c>
      <c r="F95" t="s">
        <v>396</v>
      </c>
      <c r="G95" t="s">
        <v>398</v>
      </c>
      <c r="H95" s="27">
        <v>0</v>
      </c>
    </row>
    <row r="96" spans="1:8" x14ac:dyDescent="0.25">
      <c r="B96" s="28">
        <v>6.2</v>
      </c>
      <c r="C96" t="s">
        <v>349</v>
      </c>
      <c r="D96">
        <v>9.6999999999999993</v>
      </c>
      <c r="E96">
        <v>10.476000000000001</v>
      </c>
      <c r="F96" t="s">
        <v>396</v>
      </c>
      <c r="G96" t="s">
        <v>399</v>
      </c>
      <c r="H96" s="27">
        <v>0</v>
      </c>
    </row>
    <row r="97" spans="1:8" x14ac:dyDescent="0.25">
      <c r="B97" s="28">
        <v>7.2</v>
      </c>
      <c r="C97" t="s">
        <v>350</v>
      </c>
      <c r="D97">
        <v>9.6999999999999993</v>
      </c>
      <c r="E97">
        <v>10.476000000000001</v>
      </c>
      <c r="F97" t="s">
        <v>396</v>
      </c>
      <c r="G97" t="s">
        <v>400</v>
      </c>
      <c r="H97" s="27">
        <v>0</v>
      </c>
    </row>
    <row r="98" spans="1:8" x14ac:dyDescent="0.25">
      <c r="B98" s="28">
        <v>8.1999999999999993</v>
      </c>
      <c r="C98" t="s">
        <v>351</v>
      </c>
      <c r="D98">
        <v>9.6999999999999993</v>
      </c>
      <c r="E98">
        <v>10.476000000000001</v>
      </c>
      <c r="F98" t="s">
        <v>396</v>
      </c>
      <c r="G98" t="s">
        <v>401</v>
      </c>
      <c r="H98" s="27">
        <v>0</v>
      </c>
    </row>
    <row r="99" spans="1:8" x14ac:dyDescent="0.25">
      <c r="A99" t="s">
        <v>444</v>
      </c>
      <c r="B99" s="28">
        <v>4.2</v>
      </c>
      <c r="C99" t="s">
        <v>347</v>
      </c>
      <c r="D99">
        <v>9.6999999999999993</v>
      </c>
      <c r="E99">
        <v>10.476000000000001</v>
      </c>
      <c r="F99" t="s">
        <v>396</v>
      </c>
      <c r="G99" t="s">
        <v>395</v>
      </c>
      <c r="H99" s="27">
        <v>0</v>
      </c>
    </row>
    <row r="100" spans="1:8" x14ac:dyDescent="0.25">
      <c r="B100" s="28">
        <v>5.2</v>
      </c>
      <c r="C100" t="s">
        <v>348</v>
      </c>
      <c r="D100">
        <v>9.6999999999999993</v>
      </c>
      <c r="E100">
        <v>10.476000000000001</v>
      </c>
      <c r="F100" t="s">
        <v>396</v>
      </c>
      <c r="G100" t="s">
        <v>398</v>
      </c>
      <c r="H100" s="27">
        <v>0</v>
      </c>
    </row>
    <row r="101" spans="1:8" x14ac:dyDescent="0.25">
      <c r="B101" s="28">
        <v>6.2</v>
      </c>
      <c r="C101" t="s">
        <v>349</v>
      </c>
      <c r="D101">
        <v>9.6999999999999993</v>
      </c>
      <c r="E101">
        <v>10.476000000000001</v>
      </c>
      <c r="F101" t="s">
        <v>396</v>
      </c>
      <c r="G101" t="s">
        <v>399</v>
      </c>
      <c r="H101" s="27">
        <v>0</v>
      </c>
    </row>
    <row r="102" spans="1:8" x14ac:dyDescent="0.25">
      <c r="B102" s="28">
        <v>7.2</v>
      </c>
      <c r="C102" t="s">
        <v>350</v>
      </c>
      <c r="D102">
        <v>9.6999999999999993</v>
      </c>
      <c r="E102">
        <v>10.476000000000001</v>
      </c>
      <c r="F102" t="s">
        <v>396</v>
      </c>
      <c r="G102" t="s">
        <v>400</v>
      </c>
      <c r="H102" s="27">
        <v>0</v>
      </c>
    </row>
    <row r="103" spans="1:8" x14ac:dyDescent="0.25">
      <c r="B103" s="28">
        <v>8.1999999999999993</v>
      </c>
      <c r="C103" t="s">
        <v>351</v>
      </c>
      <c r="D103">
        <v>9.6999999999999993</v>
      </c>
      <c r="E103">
        <v>10.476000000000001</v>
      </c>
      <c r="F103" t="s">
        <v>396</v>
      </c>
      <c r="G103" t="s">
        <v>401</v>
      </c>
      <c r="H103" s="27">
        <v>0</v>
      </c>
    </row>
    <row r="104" spans="1:8" x14ac:dyDescent="0.25">
      <c r="A104" t="s">
        <v>445</v>
      </c>
      <c r="B104" s="28">
        <v>4.2</v>
      </c>
      <c r="C104" t="s">
        <v>347</v>
      </c>
      <c r="D104">
        <v>9.6999999999999993</v>
      </c>
      <c r="E104">
        <v>10.476000000000001</v>
      </c>
      <c r="F104" t="s">
        <v>396</v>
      </c>
      <c r="G104" t="s">
        <v>395</v>
      </c>
      <c r="H104" s="27">
        <v>0</v>
      </c>
    </row>
    <row r="105" spans="1:8" x14ac:dyDescent="0.25">
      <c r="B105" s="28">
        <v>5.2</v>
      </c>
      <c r="C105" t="s">
        <v>348</v>
      </c>
      <c r="D105">
        <v>9.6999999999999993</v>
      </c>
      <c r="E105">
        <v>10.476000000000001</v>
      </c>
      <c r="F105" t="s">
        <v>396</v>
      </c>
      <c r="G105" t="s">
        <v>398</v>
      </c>
      <c r="H105" s="27">
        <v>0</v>
      </c>
    </row>
    <row r="106" spans="1:8" x14ac:dyDescent="0.25">
      <c r="B106" s="28">
        <v>6.2</v>
      </c>
      <c r="C106" t="s">
        <v>349</v>
      </c>
      <c r="D106">
        <v>9.6999999999999993</v>
      </c>
      <c r="E106">
        <v>10.476000000000001</v>
      </c>
      <c r="F106" t="s">
        <v>396</v>
      </c>
      <c r="G106" t="s">
        <v>399</v>
      </c>
      <c r="H106" s="27">
        <v>0</v>
      </c>
    </row>
    <row r="107" spans="1:8" x14ac:dyDescent="0.25">
      <c r="B107" s="28">
        <v>7.2</v>
      </c>
      <c r="C107" t="s">
        <v>350</v>
      </c>
      <c r="D107">
        <v>9.6999999999999993</v>
      </c>
      <c r="E107">
        <v>10.476000000000001</v>
      </c>
      <c r="F107" t="s">
        <v>396</v>
      </c>
      <c r="G107" t="s">
        <v>400</v>
      </c>
      <c r="H107" s="27">
        <v>0</v>
      </c>
    </row>
    <row r="108" spans="1:8" x14ac:dyDescent="0.25">
      <c r="B108" s="28">
        <v>8.1999999999999993</v>
      </c>
      <c r="C108" t="s">
        <v>351</v>
      </c>
      <c r="D108">
        <v>9.6999999999999993</v>
      </c>
      <c r="E108">
        <v>10.476000000000001</v>
      </c>
      <c r="F108" t="s">
        <v>396</v>
      </c>
      <c r="G108" t="s">
        <v>401</v>
      </c>
      <c r="H108" s="27">
        <v>0</v>
      </c>
    </row>
    <row r="109" spans="1:8" x14ac:dyDescent="0.25">
      <c r="A109" t="s">
        <v>446</v>
      </c>
      <c r="B109" s="28">
        <v>4.2</v>
      </c>
      <c r="C109" t="s">
        <v>347</v>
      </c>
      <c r="D109">
        <v>9.6999999999999993</v>
      </c>
      <c r="E109">
        <v>10.476000000000001</v>
      </c>
      <c r="F109" t="s">
        <v>396</v>
      </c>
      <c r="G109" t="s">
        <v>395</v>
      </c>
      <c r="H109" s="27">
        <v>0</v>
      </c>
    </row>
    <row r="110" spans="1:8" x14ac:dyDescent="0.25">
      <c r="B110" s="28">
        <v>5.2</v>
      </c>
      <c r="C110" t="s">
        <v>348</v>
      </c>
      <c r="D110">
        <v>9.6999999999999993</v>
      </c>
      <c r="E110">
        <v>10.476000000000001</v>
      </c>
      <c r="F110" t="s">
        <v>396</v>
      </c>
      <c r="G110" t="s">
        <v>398</v>
      </c>
      <c r="H110" s="27">
        <v>0</v>
      </c>
    </row>
    <row r="111" spans="1:8" x14ac:dyDescent="0.25">
      <c r="B111" s="28">
        <v>6.2</v>
      </c>
      <c r="C111" t="s">
        <v>349</v>
      </c>
      <c r="D111">
        <v>9.6999999999999993</v>
      </c>
      <c r="E111">
        <v>10.476000000000001</v>
      </c>
      <c r="F111" t="s">
        <v>396</v>
      </c>
      <c r="G111" t="s">
        <v>399</v>
      </c>
      <c r="H111" s="27">
        <v>0</v>
      </c>
    </row>
    <row r="112" spans="1:8" x14ac:dyDescent="0.25">
      <c r="B112" s="28">
        <v>7.2</v>
      </c>
      <c r="C112" t="s">
        <v>350</v>
      </c>
      <c r="D112">
        <v>9.6999999999999993</v>
      </c>
      <c r="E112">
        <v>10.476000000000001</v>
      </c>
      <c r="F112" t="s">
        <v>396</v>
      </c>
      <c r="G112" t="s">
        <v>400</v>
      </c>
      <c r="H112" s="27">
        <v>0</v>
      </c>
    </row>
    <row r="113" spans="1:8" x14ac:dyDescent="0.25">
      <c r="B113" s="28">
        <v>8.1999999999999993</v>
      </c>
      <c r="C113" t="s">
        <v>351</v>
      </c>
      <c r="D113">
        <v>9.6999999999999993</v>
      </c>
      <c r="E113">
        <v>10.476000000000001</v>
      </c>
      <c r="F113" t="s">
        <v>396</v>
      </c>
      <c r="G113" t="s">
        <v>401</v>
      </c>
      <c r="H113" s="27">
        <v>0</v>
      </c>
    </row>
    <row r="114" spans="1:8" x14ac:dyDescent="0.25">
      <c r="A114" t="s">
        <v>447</v>
      </c>
      <c r="B114" s="28">
        <v>4.2</v>
      </c>
      <c r="C114" t="s">
        <v>347</v>
      </c>
      <c r="D114">
        <v>9.6999999999999993</v>
      </c>
      <c r="E114">
        <v>10.476000000000001</v>
      </c>
      <c r="F114" t="s">
        <v>396</v>
      </c>
      <c r="G114" t="s">
        <v>395</v>
      </c>
      <c r="H114" s="27">
        <v>0</v>
      </c>
    </row>
    <row r="115" spans="1:8" x14ac:dyDescent="0.25">
      <c r="B115" s="28">
        <v>5.2</v>
      </c>
      <c r="C115" t="s">
        <v>348</v>
      </c>
      <c r="D115">
        <v>9.6999999999999993</v>
      </c>
      <c r="E115">
        <v>10.476000000000001</v>
      </c>
      <c r="F115" t="s">
        <v>396</v>
      </c>
      <c r="G115" t="s">
        <v>398</v>
      </c>
      <c r="H115" s="27">
        <v>0</v>
      </c>
    </row>
    <row r="116" spans="1:8" x14ac:dyDescent="0.25">
      <c r="B116" s="28">
        <v>6.2</v>
      </c>
      <c r="C116" t="s">
        <v>349</v>
      </c>
      <c r="D116">
        <v>9.6999999999999993</v>
      </c>
      <c r="E116">
        <v>10.476000000000001</v>
      </c>
      <c r="F116" t="s">
        <v>396</v>
      </c>
      <c r="G116" t="s">
        <v>399</v>
      </c>
      <c r="H116" s="27">
        <v>0</v>
      </c>
    </row>
    <row r="117" spans="1:8" x14ac:dyDescent="0.25">
      <c r="B117" s="28">
        <v>7.2</v>
      </c>
      <c r="C117" t="s">
        <v>350</v>
      </c>
      <c r="D117">
        <v>9.6999999999999993</v>
      </c>
      <c r="E117">
        <v>10.476000000000001</v>
      </c>
      <c r="F117" t="s">
        <v>396</v>
      </c>
      <c r="G117" t="s">
        <v>400</v>
      </c>
      <c r="H117" s="27">
        <v>0</v>
      </c>
    </row>
    <row r="118" spans="1:8" x14ac:dyDescent="0.25">
      <c r="B118" s="28">
        <v>8.1999999999999993</v>
      </c>
      <c r="C118" t="s">
        <v>351</v>
      </c>
      <c r="D118">
        <v>9.6999999999999993</v>
      </c>
      <c r="E118">
        <v>10.476000000000001</v>
      </c>
      <c r="F118" t="s">
        <v>396</v>
      </c>
      <c r="G118" t="s">
        <v>401</v>
      </c>
      <c r="H118" s="27">
        <v>0</v>
      </c>
    </row>
    <row r="119" spans="1:8" x14ac:dyDescent="0.25">
      <c r="A119" t="s">
        <v>448</v>
      </c>
      <c r="B119" s="28">
        <v>4.2</v>
      </c>
      <c r="C119" t="s">
        <v>347</v>
      </c>
      <c r="D119">
        <v>9.6999999999999993</v>
      </c>
      <c r="E119">
        <v>10.476000000000001</v>
      </c>
      <c r="F119" t="s">
        <v>396</v>
      </c>
      <c r="G119" t="s">
        <v>395</v>
      </c>
      <c r="H119" s="27">
        <v>0</v>
      </c>
    </row>
    <row r="120" spans="1:8" x14ac:dyDescent="0.25">
      <c r="B120" s="28">
        <v>5.2</v>
      </c>
      <c r="C120" t="s">
        <v>348</v>
      </c>
      <c r="D120">
        <v>9.6999999999999993</v>
      </c>
      <c r="E120">
        <v>10.476000000000001</v>
      </c>
      <c r="F120" t="s">
        <v>396</v>
      </c>
      <c r="G120" t="s">
        <v>398</v>
      </c>
      <c r="H120" s="27">
        <v>0</v>
      </c>
    </row>
    <row r="121" spans="1:8" x14ac:dyDescent="0.25">
      <c r="B121" s="28">
        <v>6.2</v>
      </c>
      <c r="C121" t="s">
        <v>349</v>
      </c>
      <c r="D121">
        <v>9.6999999999999993</v>
      </c>
      <c r="E121">
        <v>10.476000000000001</v>
      </c>
      <c r="F121" t="s">
        <v>396</v>
      </c>
      <c r="G121" t="s">
        <v>399</v>
      </c>
      <c r="H121" s="27">
        <v>0</v>
      </c>
    </row>
    <row r="122" spans="1:8" x14ac:dyDescent="0.25">
      <c r="B122" s="28">
        <v>7.2</v>
      </c>
      <c r="C122" t="s">
        <v>350</v>
      </c>
      <c r="D122">
        <v>9.6999999999999993</v>
      </c>
      <c r="E122">
        <v>10.476000000000001</v>
      </c>
      <c r="F122" t="s">
        <v>396</v>
      </c>
      <c r="G122" t="s">
        <v>400</v>
      </c>
      <c r="H122" s="27">
        <v>0</v>
      </c>
    </row>
    <row r="123" spans="1:8" x14ac:dyDescent="0.25">
      <c r="B123" s="28">
        <v>8.1999999999999993</v>
      </c>
      <c r="C123" t="s">
        <v>351</v>
      </c>
      <c r="D123">
        <v>9.6999999999999993</v>
      </c>
      <c r="E123">
        <v>10.476000000000001</v>
      </c>
      <c r="F123" t="s">
        <v>396</v>
      </c>
      <c r="G123" t="s">
        <v>401</v>
      </c>
      <c r="H123" s="27">
        <v>0</v>
      </c>
    </row>
    <row r="124" spans="1:8" x14ac:dyDescent="0.25">
      <c r="A124" t="s">
        <v>449</v>
      </c>
      <c r="B124" s="28">
        <v>4.2</v>
      </c>
      <c r="C124" t="s">
        <v>347</v>
      </c>
      <c r="D124">
        <v>9.6999999999999993</v>
      </c>
      <c r="E124">
        <v>10.476000000000001</v>
      </c>
      <c r="F124" t="s">
        <v>396</v>
      </c>
      <c r="G124" t="s">
        <v>395</v>
      </c>
      <c r="H124" s="27">
        <v>0</v>
      </c>
    </row>
    <row r="125" spans="1:8" x14ac:dyDescent="0.25">
      <c r="B125" s="28">
        <v>5.2</v>
      </c>
      <c r="C125" t="s">
        <v>348</v>
      </c>
      <c r="D125">
        <v>9.6999999999999993</v>
      </c>
      <c r="E125">
        <v>10.476000000000001</v>
      </c>
      <c r="F125" t="s">
        <v>396</v>
      </c>
      <c r="G125" t="s">
        <v>398</v>
      </c>
      <c r="H125" s="27">
        <v>0</v>
      </c>
    </row>
    <row r="126" spans="1:8" x14ac:dyDescent="0.25">
      <c r="B126" s="28">
        <v>6.2</v>
      </c>
      <c r="C126" t="s">
        <v>349</v>
      </c>
      <c r="D126">
        <v>9.6999999999999993</v>
      </c>
      <c r="E126">
        <v>10.476000000000001</v>
      </c>
      <c r="F126" t="s">
        <v>396</v>
      </c>
      <c r="G126" t="s">
        <v>399</v>
      </c>
      <c r="H126" s="27">
        <v>0</v>
      </c>
    </row>
    <row r="127" spans="1:8" x14ac:dyDescent="0.25">
      <c r="B127" s="28">
        <v>7.2</v>
      </c>
      <c r="C127" t="s">
        <v>350</v>
      </c>
      <c r="D127">
        <v>9.6999999999999993</v>
      </c>
      <c r="E127">
        <v>10.476000000000001</v>
      </c>
      <c r="F127" t="s">
        <v>396</v>
      </c>
      <c r="G127" t="s">
        <v>400</v>
      </c>
      <c r="H127" s="27">
        <v>0</v>
      </c>
    </row>
    <row r="128" spans="1:8" x14ac:dyDescent="0.25">
      <c r="B128" s="28">
        <v>8.1999999999999993</v>
      </c>
      <c r="C128" t="s">
        <v>351</v>
      </c>
      <c r="D128">
        <v>9.6999999999999993</v>
      </c>
      <c r="E128">
        <v>10.476000000000001</v>
      </c>
      <c r="F128" t="s">
        <v>396</v>
      </c>
      <c r="G128" t="s">
        <v>401</v>
      </c>
      <c r="H128" s="27">
        <v>0</v>
      </c>
    </row>
    <row r="129" spans="1:8" x14ac:dyDescent="0.25">
      <c r="A129" t="s">
        <v>450</v>
      </c>
      <c r="B129" s="28">
        <v>4.2</v>
      </c>
      <c r="C129" t="s">
        <v>347</v>
      </c>
      <c r="D129">
        <v>9.6999999999999993</v>
      </c>
      <c r="E129">
        <v>10.476000000000001</v>
      </c>
      <c r="F129" t="s">
        <v>396</v>
      </c>
      <c r="G129" t="s">
        <v>395</v>
      </c>
      <c r="H129" s="27">
        <v>0</v>
      </c>
    </row>
    <row r="130" spans="1:8" x14ac:dyDescent="0.25">
      <c r="B130" s="28">
        <v>5.2</v>
      </c>
      <c r="C130" t="s">
        <v>348</v>
      </c>
      <c r="D130">
        <v>9.6999999999999993</v>
      </c>
      <c r="E130">
        <v>10.476000000000001</v>
      </c>
      <c r="F130" t="s">
        <v>396</v>
      </c>
      <c r="G130" t="s">
        <v>398</v>
      </c>
      <c r="H130" s="27">
        <v>0</v>
      </c>
    </row>
    <row r="131" spans="1:8" x14ac:dyDescent="0.25">
      <c r="B131" s="28">
        <v>6.2</v>
      </c>
      <c r="C131" t="s">
        <v>349</v>
      </c>
      <c r="D131">
        <v>9.6999999999999993</v>
      </c>
      <c r="E131">
        <v>10.476000000000001</v>
      </c>
      <c r="F131" t="s">
        <v>396</v>
      </c>
      <c r="G131" t="s">
        <v>399</v>
      </c>
      <c r="H131" s="27">
        <v>0</v>
      </c>
    </row>
    <row r="132" spans="1:8" x14ac:dyDescent="0.25">
      <c r="B132" s="28">
        <v>7.2</v>
      </c>
      <c r="C132" t="s">
        <v>350</v>
      </c>
      <c r="D132">
        <v>9.6999999999999993</v>
      </c>
      <c r="E132">
        <v>10.476000000000001</v>
      </c>
      <c r="F132" t="s">
        <v>396</v>
      </c>
      <c r="G132" t="s">
        <v>400</v>
      </c>
      <c r="H132" s="27">
        <v>0</v>
      </c>
    </row>
    <row r="133" spans="1:8" x14ac:dyDescent="0.25">
      <c r="B133" s="28">
        <v>8.1999999999999993</v>
      </c>
      <c r="C133" t="s">
        <v>351</v>
      </c>
      <c r="D133">
        <v>9.6999999999999993</v>
      </c>
      <c r="E133">
        <v>10.476000000000001</v>
      </c>
      <c r="F133" t="s">
        <v>396</v>
      </c>
      <c r="G133" t="s">
        <v>401</v>
      </c>
      <c r="H133" s="27">
        <v>0</v>
      </c>
    </row>
    <row r="134" spans="1:8" x14ac:dyDescent="0.25">
      <c r="A134" t="s">
        <v>451</v>
      </c>
      <c r="B134" s="28">
        <v>4.2</v>
      </c>
      <c r="C134" t="s">
        <v>347</v>
      </c>
      <c r="D134">
        <v>9.6999999999999993</v>
      </c>
      <c r="E134">
        <v>10.476000000000001</v>
      </c>
      <c r="F134" t="s">
        <v>396</v>
      </c>
      <c r="G134" t="s">
        <v>395</v>
      </c>
      <c r="H134" s="27">
        <v>0</v>
      </c>
    </row>
    <row r="135" spans="1:8" x14ac:dyDescent="0.25">
      <c r="B135" s="28">
        <v>5.2</v>
      </c>
      <c r="C135" t="s">
        <v>348</v>
      </c>
      <c r="D135">
        <v>9.6999999999999993</v>
      </c>
      <c r="E135">
        <v>10.476000000000001</v>
      </c>
      <c r="F135" t="s">
        <v>396</v>
      </c>
      <c r="G135" t="s">
        <v>398</v>
      </c>
      <c r="H135" s="27">
        <v>0</v>
      </c>
    </row>
    <row r="136" spans="1:8" x14ac:dyDescent="0.25">
      <c r="B136" s="28">
        <v>6.2</v>
      </c>
      <c r="C136" t="s">
        <v>349</v>
      </c>
      <c r="D136">
        <v>9.6999999999999993</v>
      </c>
      <c r="E136">
        <v>10.476000000000001</v>
      </c>
      <c r="F136" t="s">
        <v>396</v>
      </c>
      <c r="G136" t="s">
        <v>399</v>
      </c>
      <c r="H136" s="27">
        <v>0</v>
      </c>
    </row>
    <row r="137" spans="1:8" x14ac:dyDescent="0.25">
      <c r="B137" s="28">
        <v>7.2</v>
      </c>
      <c r="C137" t="s">
        <v>350</v>
      </c>
      <c r="D137">
        <v>9.6999999999999993</v>
      </c>
      <c r="E137">
        <v>10.476000000000001</v>
      </c>
      <c r="F137" t="s">
        <v>396</v>
      </c>
      <c r="G137" t="s">
        <v>400</v>
      </c>
      <c r="H137" s="27">
        <v>0</v>
      </c>
    </row>
    <row r="138" spans="1:8" x14ac:dyDescent="0.25">
      <c r="B138" s="28">
        <v>8.1999999999999993</v>
      </c>
      <c r="C138" t="s">
        <v>351</v>
      </c>
      <c r="D138">
        <v>9.6999999999999993</v>
      </c>
      <c r="E138">
        <v>10.476000000000001</v>
      </c>
      <c r="F138" t="s">
        <v>396</v>
      </c>
      <c r="G138" t="s">
        <v>401</v>
      </c>
      <c r="H138" s="27">
        <v>0</v>
      </c>
    </row>
    <row r="139" spans="1:8" x14ac:dyDescent="0.25">
      <c r="A139" t="s">
        <v>452</v>
      </c>
      <c r="B139" s="28">
        <v>4.2</v>
      </c>
      <c r="C139" t="s">
        <v>347</v>
      </c>
      <c r="D139">
        <v>9.6999999999999993</v>
      </c>
      <c r="E139">
        <v>10.476000000000001</v>
      </c>
      <c r="F139" t="s">
        <v>396</v>
      </c>
      <c r="G139" t="s">
        <v>395</v>
      </c>
      <c r="H139" s="27">
        <v>0</v>
      </c>
    </row>
    <row r="140" spans="1:8" x14ac:dyDescent="0.25">
      <c r="B140" s="28">
        <v>5.2</v>
      </c>
      <c r="C140" t="s">
        <v>348</v>
      </c>
      <c r="D140">
        <v>9.6999999999999993</v>
      </c>
      <c r="E140">
        <v>10.476000000000001</v>
      </c>
      <c r="F140" t="s">
        <v>396</v>
      </c>
      <c r="G140" t="s">
        <v>398</v>
      </c>
      <c r="H140" s="27">
        <v>0</v>
      </c>
    </row>
    <row r="141" spans="1:8" x14ac:dyDescent="0.25">
      <c r="B141" s="28">
        <v>6.2</v>
      </c>
      <c r="C141" t="s">
        <v>349</v>
      </c>
      <c r="D141">
        <v>9.6999999999999993</v>
      </c>
      <c r="E141">
        <v>10.476000000000001</v>
      </c>
      <c r="F141" t="s">
        <v>396</v>
      </c>
      <c r="G141" t="s">
        <v>399</v>
      </c>
      <c r="H141" s="27">
        <v>0</v>
      </c>
    </row>
    <row r="142" spans="1:8" x14ac:dyDescent="0.25">
      <c r="B142" s="28">
        <v>7.2</v>
      </c>
      <c r="C142" t="s">
        <v>350</v>
      </c>
      <c r="D142">
        <v>9.6999999999999993</v>
      </c>
      <c r="E142">
        <v>10.476000000000001</v>
      </c>
      <c r="F142" t="s">
        <v>396</v>
      </c>
      <c r="G142" t="s">
        <v>400</v>
      </c>
      <c r="H142" s="27">
        <v>0</v>
      </c>
    </row>
    <row r="143" spans="1:8" x14ac:dyDescent="0.25">
      <c r="B143" s="28">
        <v>8.1999999999999993</v>
      </c>
      <c r="C143" t="s">
        <v>351</v>
      </c>
      <c r="D143">
        <v>9.6999999999999993</v>
      </c>
      <c r="E143">
        <v>10.476000000000001</v>
      </c>
      <c r="F143" t="s">
        <v>396</v>
      </c>
      <c r="G143" t="s">
        <v>401</v>
      </c>
      <c r="H143" s="27">
        <v>0</v>
      </c>
    </row>
    <row r="144" spans="1:8" x14ac:dyDescent="0.25">
      <c r="A144" t="s">
        <v>453</v>
      </c>
      <c r="B144" s="28">
        <v>4.2</v>
      </c>
      <c r="C144" t="s">
        <v>347</v>
      </c>
      <c r="D144">
        <v>9.6999999999999993</v>
      </c>
      <c r="E144">
        <v>10.476000000000001</v>
      </c>
      <c r="F144" t="s">
        <v>396</v>
      </c>
      <c r="G144" t="s">
        <v>395</v>
      </c>
      <c r="H144" s="27">
        <v>0</v>
      </c>
    </row>
    <row r="145" spans="1:8" x14ac:dyDescent="0.25">
      <c r="B145" s="28">
        <v>5.2</v>
      </c>
      <c r="C145" t="s">
        <v>348</v>
      </c>
      <c r="D145">
        <v>9.6999999999999993</v>
      </c>
      <c r="E145">
        <v>10.476000000000001</v>
      </c>
      <c r="F145" t="s">
        <v>396</v>
      </c>
      <c r="G145" t="s">
        <v>398</v>
      </c>
      <c r="H145" s="27">
        <v>0</v>
      </c>
    </row>
    <row r="146" spans="1:8" x14ac:dyDescent="0.25">
      <c r="B146" s="28">
        <v>6.2</v>
      </c>
      <c r="C146" t="s">
        <v>349</v>
      </c>
      <c r="D146">
        <v>9.6999999999999993</v>
      </c>
      <c r="E146">
        <v>10.476000000000001</v>
      </c>
      <c r="F146" t="s">
        <v>396</v>
      </c>
      <c r="G146" t="s">
        <v>399</v>
      </c>
      <c r="H146" s="27">
        <v>0</v>
      </c>
    </row>
    <row r="147" spans="1:8" x14ac:dyDescent="0.25">
      <c r="B147" s="28">
        <v>7.2</v>
      </c>
      <c r="C147" t="s">
        <v>350</v>
      </c>
      <c r="D147">
        <v>9.6999999999999993</v>
      </c>
      <c r="E147">
        <v>10.476000000000001</v>
      </c>
      <c r="F147" t="s">
        <v>396</v>
      </c>
      <c r="G147" t="s">
        <v>400</v>
      </c>
      <c r="H147" s="27">
        <v>0</v>
      </c>
    </row>
    <row r="148" spans="1:8" x14ac:dyDescent="0.25">
      <c r="B148" s="28">
        <v>8.1999999999999993</v>
      </c>
      <c r="C148" t="s">
        <v>351</v>
      </c>
      <c r="D148">
        <v>9.6999999999999993</v>
      </c>
      <c r="E148">
        <v>10.476000000000001</v>
      </c>
      <c r="F148" t="s">
        <v>396</v>
      </c>
      <c r="G148" t="s">
        <v>401</v>
      </c>
      <c r="H148" s="27">
        <v>0</v>
      </c>
    </row>
    <row r="149" spans="1:8" x14ac:dyDescent="0.25">
      <c r="A149" t="s">
        <v>454</v>
      </c>
      <c r="B149" s="28">
        <v>4.2</v>
      </c>
      <c r="C149" t="s">
        <v>347</v>
      </c>
      <c r="D149">
        <v>9.6999999999999993</v>
      </c>
      <c r="E149">
        <v>10.476000000000001</v>
      </c>
      <c r="F149" t="s">
        <v>396</v>
      </c>
      <c r="G149" t="s">
        <v>395</v>
      </c>
      <c r="H149" s="27">
        <v>0</v>
      </c>
    </row>
    <row r="150" spans="1:8" x14ac:dyDescent="0.25">
      <c r="B150" s="28">
        <v>5.2</v>
      </c>
      <c r="C150" t="s">
        <v>348</v>
      </c>
      <c r="D150">
        <v>9.6999999999999993</v>
      </c>
      <c r="E150">
        <v>10.476000000000001</v>
      </c>
      <c r="F150" t="s">
        <v>396</v>
      </c>
      <c r="G150" t="s">
        <v>398</v>
      </c>
      <c r="H150" s="27">
        <v>0</v>
      </c>
    </row>
    <row r="151" spans="1:8" x14ac:dyDescent="0.25">
      <c r="B151" s="28">
        <v>6.2</v>
      </c>
      <c r="C151" t="s">
        <v>349</v>
      </c>
      <c r="D151">
        <v>9.6999999999999993</v>
      </c>
      <c r="E151">
        <v>10.476000000000001</v>
      </c>
      <c r="F151" t="s">
        <v>396</v>
      </c>
      <c r="G151" t="s">
        <v>399</v>
      </c>
      <c r="H151" s="27">
        <v>0</v>
      </c>
    </row>
    <row r="152" spans="1:8" x14ac:dyDescent="0.25">
      <c r="B152" s="28">
        <v>7.2</v>
      </c>
      <c r="C152" t="s">
        <v>350</v>
      </c>
      <c r="D152">
        <v>9.6999999999999993</v>
      </c>
      <c r="E152">
        <v>10.476000000000001</v>
      </c>
      <c r="F152" t="s">
        <v>396</v>
      </c>
      <c r="G152" t="s">
        <v>400</v>
      </c>
      <c r="H152" s="27">
        <v>0</v>
      </c>
    </row>
    <row r="153" spans="1:8" x14ac:dyDescent="0.25">
      <c r="B153" s="28">
        <v>8.1999999999999993</v>
      </c>
      <c r="C153" t="s">
        <v>351</v>
      </c>
      <c r="D153">
        <v>9.6999999999999993</v>
      </c>
      <c r="E153">
        <v>10.476000000000001</v>
      </c>
      <c r="F153" t="s">
        <v>396</v>
      </c>
      <c r="G153" t="s">
        <v>401</v>
      </c>
      <c r="H153" s="27">
        <v>0</v>
      </c>
    </row>
    <row r="154" spans="1:8" x14ac:dyDescent="0.25">
      <c r="A154" t="s">
        <v>455</v>
      </c>
      <c r="B154" s="28">
        <v>4.2</v>
      </c>
      <c r="C154" t="s">
        <v>347</v>
      </c>
      <c r="D154">
        <v>9.6999999999999993</v>
      </c>
      <c r="E154">
        <v>10.476000000000001</v>
      </c>
      <c r="F154" t="s">
        <v>396</v>
      </c>
      <c r="G154" t="s">
        <v>395</v>
      </c>
      <c r="H154" s="27">
        <v>0</v>
      </c>
    </row>
    <row r="155" spans="1:8" x14ac:dyDescent="0.25">
      <c r="B155" s="28">
        <v>5.2</v>
      </c>
      <c r="C155" t="s">
        <v>348</v>
      </c>
      <c r="D155">
        <v>9.6999999999999993</v>
      </c>
      <c r="E155">
        <v>10.476000000000001</v>
      </c>
      <c r="F155" t="s">
        <v>396</v>
      </c>
      <c r="G155" t="s">
        <v>398</v>
      </c>
      <c r="H155" s="27">
        <v>0</v>
      </c>
    </row>
    <row r="156" spans="1:8" x14ac:dyDescent="0.25">
      <c r="B156" s="28">
        <v>6.2</v>
      </c>
      <c r="C156" t="s">
        <v>349</v>
      </c>
      <c r="D156">
        <v>9.6999999999999993</v>
      </c>
      <c r="E156">
        <v>10.476000000000001</v>
      </c>
      <c r="F156" t="s">
        <v>396</v>
      </c>
      <c r="G156" t="s">
        <v>399</v>
      </c>
      <c r="H156" s="27">
        <v>0</v>
      </c>
    </row>
    <row r="157" spans="1:8" x14ac:dyDescent="0.25">
      <c r="B157" s="28">
        <v>7.2</v>
      </c>
      <c r="C157" t="s">
        <v>350</v>
      </c>
      <c r="D157">
        <v>9.6999999999999993</v>
      </c>
      <c r="E157">
        <v>10.476000000000001</v>
      </c>
      <c r="F157" t="s">
        <v>396</v>
      </c>
      <c r="G157" t="s">
        <v>400</v>
      </c>
      <c r="H157" s="27">
        <v>0</v>
      </c>
    </row>
    <row r="158" spans="1:8" x14ac:dyDescent="0.25">
      <c r="B158" s="28">
        <v>8.1999999999999993</v>
      </c>
      <c r="C158" t="s">
        <v>351</v>
      </c>
      <c r="D158">
        <v>9.6999999999999993</v>
      </c>
      <c r="E158">
        <v>10.476000000000001</v>
      </c>
      <c r="F158" t="s">
        <v>396</v>
      </c>
      <c r="G158" t="s">
        <v>401</v>
      </c>
      <c r="H158" s="27">
        <v>0</v>
      </c>
    </row>
    <row r="159" spans="1:8" x14ac:dyDescent="0.25">
      <c r="A159" t="s">
        <v>456</v>
      </c>
      <c r="B159" s="28">
        <v>4.2</v>
      </c>
      <c r="C159" t="s">
        <v>347</v>
      </c>
      <c r="D159">
        <v>9.6999999999999993</v>
      </c>
      <c r="E159">
        <v>10.476000000000001</v>
      </c>
      <c r="F159" t="s">
        <v>396</v>
      </c>
      <c r="G159" t="s">
        <v>395</v>
      </c>
      <c r="H159" s="27">
        <v>0</v>
      </c>
    </row>
    <row r="160" spans="1:8" x14ac:dyDescent="0.25">
      <c r="B160" s="28">
        <v>5.2</v>
      </c>
      <c r="C160" t="s">
        <v>348</v>
      </c>
      <c r="D160">
        <v>9.6999999999999993</v>
      </c>
      <c r="E160">
        <v>10.476000000000001</v>
      </c>
      <c r="F160" t="s">
        <v>396</v>
      </c>
      <c r="G160" t="s">
        <v>398</v>
      </c>
      <c r="H160" s="27">
        <v>0</v>
      </c>
    </row>
    <row r="161" spans="1:8" x14ac:dyDescent="0.25">
      <c r="B161" s="28">
        <v>6.2</v>
      </c>
      <c r="C161" t="s">
        <v>349</v>
      </c>
      <c r="D161">
        <v>9.6999999999999993</v>
      </c>
      <c r="E161">
        <v>10.476000000000001</v>
      </c>
      <c r="F161" t="s">
        <v>396</v>
      </c>
      <c r="G161" t="s">
        <v>399</v>
      </c>
      <c r="H161" s="27">
        <v>0</v>
      </c>
    </row>
    <row r="162" spans="1:8" x14ac:dyDescent="0.25">
      <c r="B162" s="28">
        <v>7.2</v>
      </c>
      <c r="C162" t="s">
        <v>350</v>
      </c>
      <c r="D162">
        <v>9.6999999999999993</v>
      </c>
      <c r="E162">
        <v>10.476000000000001</v>
      </c>
      <c r="F162" t="s">
        <v>396</v>
      </c>
      <c r="G162" t="s">
        <v>400</v>
      </c>
      <c r="H162" s="27">
        <v>0</v>
      </c>
    </row>
    <row r="163" spans="1:8" x14ac:dyDescent="0.25">
      <c r="B163" s="28">
        <v>8.1999999999999993</v>
      </c>
      <c r="C163" t="s">
        <v>351</v>
      </c>
      <c r="D163">
        <v>9.6999999999999993</v>
      </c>
      <c r="E163">
        <v>10.476000000000001</v>
      </c>
      <c r="F163" t="s">
        <v>396</v>
      </c>
      <c r="G163" t="s">
        <v>401</v>
      </c>
      <c r="H163" s="27">
        <v>0</v>
      </c>
    </row>
    <row r="164" spans="1:8" x14ac:dyDescent="0.25">
      <c r="A164" t="s">
        <v>457</v>
      </c>
      <c r="B164" s="28">
        <v>4.2</v>
      </c>
      <c r="C164" t="s">
        <v>347</v>
      </c>
      <c r="D164">
        <v>9.6999999999999993</v>
      </c>
      <c r="E164">
        <v>10.476000000000001</v>
      </c>
      <c r="F164" t="s">
        <v>396</v>
      </c>
      <c r="G164" t="s">
        <v>395</v>
      </c>
      <c r="H164" s="27">
        <v>0</v>
      </c>
    </row>
    <row r="165" spans="1:8" x14ac:dyDescent="0.25">
      <c r="B165" s="28">
        <v>5.2</v>
      </c>
      <c r="C165" t="s">
        <v>348</v>
      </c>
      <c r="D165">
        <v>9.6999999999999993</v>
      </c>
      <c r="E165">
        <v>10.476000000000001</v>
      </c>
      <c r="F165" t="s">
        <v>396</v>
      </c>
      <c r="G165" t="s">
        <v>398</v>
      </c>
      <c r="H165" s="27">
        <v>0</v>
      </c>
    </row>
    <row r="166" spans="1:8" x14ac:dyDescent="0.25">
      <c r="B166" s="28">
        <v>6.2</v>
      </c>
      <c r="C166" t="s">
        <v>349</v>
      </c>
      <c r="D166">
        <v>9.6999999999999993</v>
      </c>
      <c r="E166">
        <v>10.476000000000001</v>
      </c>
      <c r="F166" t="s">
        <v>396</v>
      </c>
      <c r="G166" t="s">
        <v>399</v>
      </c>
      <c r="H166" s="27">
        <v>0</v>
      </c>
    </row>
    <row r="167" spans="1:8" x14ac:dyDescent="0.25">
      <c r="B167" s="28">
        <v>7.2</v>
      </c>
      <c r="C167" t="s">
        <v>350</v>
      </c>
      <c r="D167">
        <v>9.6999999999999993</v>
      </c>
      <c r="E167">
        <v>10.476000000000001</v>
      </c>
      <c r="F167" t="s">
        <v>396</v>
      </c>
      <c r="G167" t="s">
        <v>400</v>
      </c>
      <c r="H167" s="27">
        <v>0</v>
      </c>
    </row>
    <row r="168" spans="1:8" x14ac:dyDescent="0.25">
      <c r="B168" s="28">
        <v>8.1999999999999993</v>
      </c>
      <c r="C168" t="s">
        <v>351</v>
      </c>
      <c r="D168">
        <v>9.6999999999999993</v>
      </c>
      <c r="E168">
        <v>10.476000000000001</v>
      </c>
      <c r="F168" t="s">
        <v>396</v>
      </c>
      <c r="G168" t="s">
        <v>401</v>
      </c>
      <c r="H168" s="27">
        <v>0</v>
      </c>
    </row>
    <row r="169" spans="1:8" x14ac:dyDescent="0.25">
      <c r="A169" t="s">
        <v>458</v>
      </c>
      <c r="B169" s="28">
        <v>4.2</v>
      </c>
      <c r="C169" t="s">
        <v>347</v>
      </c>
      <c r="D169">
        <v>9.6999999999999993</v>
      </c>
      <c r="E169">
        <v>10.476000000000001</v>
      </c>
      <c r="F169" t="s">
        <v>396</v>
      </c>
      <c r="G169" t="s">
        <v>395</v>
      </c>
      <c r="H169" s="27">
        <v>0</v>
      </c>
    </row>
    <row r="170" spans="1:8" x14ac:dyDescent="0.25">
      <c r="B170" s="28">
        <v>5.2</v>
      </c>
      <c r="C170" t="s">
        <v>348</v>
      </c>
      <c r="D170">
        <v>9.6999999999999993</v>
      </c>
      <c r="E170">
        <v>10.476000000000001</v>
      </c>
      <c r="F170" t="s">
        <v>396</v>
      </c>
      <c r="G170" t="s">
        <v>398</v>
      </c>
      <c r="H170" s="27">
        <v>0</v>
      </c>
    </row>
    <row r="171" spans="1:8" x14ac:dyDescent="0.25">
      <c r="B171" s="28">
        <v>6.2</v>
      </c>
      <c r="C171" t="s">
        <v>349</v>
      </c>
      <c r="D171">
        <v>9.6999999999999993</v>
      </c>
      <c r="E171">
        <v>10.476000000000001</v>
      </c>
      <c r="F171" t="s">
        <v>396</v>
      </c>
      <c r="G171" t="s">
        <v>399</v>
      </c>
      <c r="H171" s="27">
        <v>0</v>
      </c>
    </row>
    <row r="172" spans="1:8" x14ac:dyDescent="0.25">
      <c r="B172" s="28">
        <v>7.2</v>
      </c>
      <c r="C172" t="s">
        <v>350</v>
      </c>
      <c r="D172">
        <v>9.6999999999999993</v>
      </c>
      <c r="E172">
        <v>10.476000000000001</v>
      </c>
      <c r="F172" t="s">
        <v>396</v>
      </c>
      <c r="G172" t="s">
        <v>400</v>
      </c>
      <c r="H172" s="27">
        <v>0</v>
      </c>
    </row>
    <row r="173" spans="1:8" x14ac:dyDescent="0.25">
      <c r="B173" s="28">
        <v>8.1999999999999993</v>
      </c>
      <c r="C173" t="s">
        <v>351</v>
      </c>
      <c r="D173">
        <v>9.6999999999999993</v>
      </c>
      <c r="E173">
        <v>10.476000000000001</v>
      </c>
      <c r="F173" t="s">
        <v>396</v>
      </c>
      <c r="G173" t="s">
        <v>401</v>
      </c>
      <c r="H173" s="27">
        <v>0</v>
      </c>
    </row>
    <row r="174" spans="1:8" x14ac:dyDescent="0.25">
      <c r="A174" t="s">
        <v>459</v>
      </c>
      <c r="B174" s="28">
        <v>4.2</v>
      </c>
      <c r="C174" t="s">
        <v>347</v>
      </c>
      <c r="D174">
        <v>9.6999999999999993</v>
      </c>
      <c r="E174">
        <v>10.476000000000001</v>
      </c>
      <c r="F174" t="s">
        <v>396</v>
      </c>
      <c r="G174" t="s">
        <v>395</v>
      </c>
      <c r="H174" s="27">
        <v>0</v>
      </c>
    </row>
    <row r="175" spans="1:8" x14ac:dyDescent="0.25">
      <c r="B175" s="28">
        <v>5.2</v>
      </c>
      <c r="C175" t="s">
        <v>348</v>
      </c>
      <c r="D175">
        <v>9.6999999999999993</v>
      </c>
      <c r="E175">
        <v>10.476000000000001</v>
      </c>
      <c r="F175" t="s">
        <v>396</v>
      </c>
      <c r="G175" t="s">
        <v>398</v>
      </c>
      <c r="H175" s="27">
        <v>0</v>
      </c>
    </row>
    <row r="176" spans="1:8" x14ac:dyDescent="0.25">
      <c r="B176" s="28">
        <v>6.2</v>
      </c>
      <c r="C176" t="s">
        <v>349</v>
      </c>
      <c r="D176">
        <v>9.6999999999999993</v>
      </c>
      <c r="E176">
        <v>10.476000000000001</v>
      </c>
      <c r="F176" t="s">
        <v>396</v>
      </c>
      <c r="G176" t="s">
        <v>399</v>
      </c>
      <c r="H176" s="27">
        <v>0</v>
      </c>
    </row>
    <row r="177" spans="1:8" x14ac:dyDescent="0.25">
      <c r="B177" s="28">
        <v>7.2</v>
      </c>
      <c r="C177" t="s">
        <v>350</v>
      </c>
      <c r="D177">
        <v>9.6999999999999993</v>
      </c>
      <c r="E177">
        <v>10.476000000000001</v>
      </c>
      <c r="F177" t="s">
        <v>396</v>
      </c>
      <c r="G177" t="s">
        <v>400</v>
      </c>
      <c r="H177" s="27">
        <v>0</v>
      </c>
    </row>
    <row r="178" spans="1:8" x14ac:dyDescent="0.25">
      <c r="B178" s="28">
        <v>8.1999999999999993</v>
      </c>
      <c r="C178" t="s">
        <v>351</v>
      </c>
      <c r="D178">
        <v>9.6999999999999993</v>
      </c>
      <c r="E178">
        <v>10.476000000000001</v>
      </c>
      <c r="F178" t="s">
        <v>396</v>
      </c>
      <c r="G178" t="s">
        <v>401</v>
      </c>
      <c r="H178" s="27">
        <v>0</v>
      </c>
    </row>
    <row r="179" spans="1:8" x14ac:dyDescent="0.25">
      <c r="A179" t="s">
        <v>460</v>
      </c>
      <c r="B179" s="28">
        <v>4.2</v>
      </c>
      <c r="C179" t="s">
        <v>347</v>
      </c>
      <c r="D179">
        <v>9.6999999999999993</v>
      </c>
      <c r="E179">
        <v>10.476000000000001</v>
      </c>
      <c r="F179" t="s">
        <v>396</v>
      </c>
      <c r="G179" t="s">
        <v>395</v>
      </c>
      <c r="H179" s="27">
        <v>0</v>
      </c>
    </row>
    <row r="180" spans="1:8" x14ac:dyDescent="0.25">
      <c r="B180" s="28">
        <v>5.2</v>
      </c>
      <c r="C180" t="s">
        <v>348</v>
      </c>
      <c r="D180">
        <v>9.6999999999999993</v>
      </c>
      <c r="E180">
        <v>10.476000000000001</v>
      </c>
      <c r="F180" t="s">
        <v>396</v>
      </c>
      <c r="G180" t="s">
        <v>398</v>
      </c>
      <c r="H180" s="27">
        <v>0</v>
      </c>
    </row>
    <row r="181" spans="1:8" x14ac:dyDescent="0.25">
      <c r="B181" s="28">
        <v>6.2</v>
      </c>
      <c r="C181" t="s">
        <v>349</v>
      </c>
      <c r="D181">
        <v>9.6999999999999993</v>
      </c>
      <c r="E181">
        <v>10.476000000000001</v>
      </c>
      <c r="F181" t="s">
        <v>396</v>
      </c>
      <c r="G181" t="s">
        <v>399</v>
      </c>
      <c r="H181" s="27">
        <v>0</v>
      </c>
    </row>
    <row r="182" spans="1:8" x14ac:dyDescent="0.25">
      <c r="B182" s="28">
        <v>7.2</v>
      </c>
      <c r="C182" t="s">
        <v>350</v>
      </c>
      <c r="D182">
        <v>9.6999999999999993</v>
      </c>
      <c r="E182">
        <v>10.476000000000001</v>
      </c>
      <c r="F182" t="s">
        <v>396</v>
      </c>
      <c r="G182" t="s">
        <v>400</v>
      </c>
      <c r="H182" s="27">
        <v>0</v>
      </c>
    </row>
    <row r="183" spans="1:8" x14ac:dyDescent="0.25">
      <c r="B183" s="28">
        <v>8.1999999999999993</v>
      </c>
      <c r="C183" t="s">
        <v>351</v>
      </c>
      <c r="D183">
        <v>9.6999999999999993</v>
      </c>
      <c r="E183">
        <v>10.476000000000001</v>
      </c>
      <c r="F183" t="s">
        <v>396</v>
      </c>
      <c r="G183" t="s">
        <v>401</v>
      </c>
      <c r="H183" s="27">
        <v>0</v>
      </c>
    </row>
    <row r="184" spans="1:8" x14ac:dyDescent="0.25">
      <c r="A184" t="s">
        <v>461</v>
      </c>
      <c r="B184" s="28">
        <v>4.2</v>
      </c>
      <c r="C184" t="s">
        <v>347</v>
      </c>
      <c r="D184">
        <v>9.6999999999999993</v>
      </c>
      <c r="E184">
        <v>10.476000000000001</v>
      </c>
      <c r="F184" t="s">
        <v>396</v>
      </c>
      <c r="G184" t="s">
        <v>395</v>
      </c>
      <c r="H184" s="27">
        <v>0</v>
      </c>
    </row>
    <row r="185" spans="1:8" x14ac:dyDescent="0.25">
      <c r="B185" s="28">
        <v>5.2</v>
      </c>
      <c r="C185" t="s">
        <v>348</v>
      </c>
      <c r="D185">
        <v>9.6999999999999993</v>
      </c>
      <c r="E185">
        <v>10.476000000000001</v>
      </c>
      <c r="F185" t="s">
        <v>396</v>
      </c>
      <c r="G185" t="s">
        <v>398</v>
      </c>
      <c r="H185" s="27">
        <v>0</v>
      </c>
    </row>
    <row r="186" spans="1:8" x14ac:dyDescent="0.25">
      <c r="B186" s="28">
        <v>6.2</v>
      </c>
      <c r="C186" t="s">
        <v>349</v>
      </c>
      <c r="D186">
        <v>9.6999999999999993</v>
      </c>
      <c r="E186">
        <v>10.476000000000001</v>
      </c>
      <c r="F186" t="s">
        <v>396</v>
      </c>
      <c r="G186" t="s">
        <v>399</v>
      </c>
      <c r="H186" s="27">
        <v>0</v>
      </c>
    </row>
    <row r="187" spans="1:8" x14ac:dyDescent="0.25">
      <c r="B187" s="28">
        <v>7.2</v>
      </c>
      <c r="C187" t="s">
        <v>350</v>
      </c>
      <c r="D187">
        <v>9.6999999999999993</v>
      </c>
      <c r="E187">
        <v>10.476000000000001</v>
      </c>
      <c r="F187" t="s">
        <v>396</v>
      </c>
      <c r="G187" t="s">
        <v>400</v>
      </c>
      <c r="H187" s="27">
        <v>0</v>
      </c>
    </row>
    <row r="188" spans="1:8" x14ac:dyDescent="0.25">
      <c r="B188" s="28">
        <v>8.1999999999999993</v>
      </c>
      <c r="C188" t="s">
        <v>351</v>
      </c>
      <c r="D188">
        <v>9.6999999999999993</v>
      </c>
      <c r="E188">
        <v>10.476000000000001</v>
      </c>
      <c r="F188" t="s">
        <v>396</v>
      </c>
      <c r="G188" t="s">
        <v>401</v>
      </c>
      <c r="H188" s="27">
        <v>0</v>
      </c>
    </row>
    <row r="189" spans="1:8" x14ac:dyDescent="0.25">
      <c r="A189" t="s">
        <v>462</v>
      </c>
      <c r="B189" s="28">
        <v>4.2</v>
      </c>
      <c r="C189" t="s">
        <v>347</v>
      </c>
      <c r="D189">
        <v>9.6999999999999993</v>
      </c>
      <c r="E189">
        <v>10.476000000000001</v>
      </c>
      <c r="F189" t="s">
        <v>396</v>
      </c>
      <c r="G189" t="s">
        <v>395</v>
      </c>
      <c r="H189" s="27">
        <v>0</v>
      </c>
    </row>
    <row r="190" spans="1:8" x14ac:dyDescent="0.25">
      <c r="B190" s="28">
        <v>5.2</v>
      </c>
      <c r="C190" t="s">
        <v>348</v>
      </c>
      <c r="D190">
        <v>9.6999999999999993</v>
      </c>
      <c r="E190">
        <v>10.476000000000001</v>
      </c>
      <c r="F190" t="s">
        <v>396</v>
      </c>
      <c r="G190" t="s">
        <v>398</v>
      </c>
      <c r="H190" s="27">
        <v>0</v>
      </c>
    </row>
    <row r="191" spans="1:8" x14ac:dyDescent="0.25">
      <c r="B191" s="28">
        <v>6.2</v>
      </c>
      <c r="C191" t="s">
        <v>349</v>
      </c>
      <c r="D191">
        <v>9.6999999999999993</v>
      </c>
      <c r="E191">
        <v>10.476000000000001</v>
      </c>
      <c r="F191" t="s">
        <v>396</v>
      </c>
      <c r="G191" t="s">
        <v>399</v>
      </c>
      <c r="H191" s="27">
        <v>0</v>
      </c>
    </row>
    <row r="192" spans="1:8" x14ac:dyDescent="0.25">
      <c r="B192" s="28">
        <v>7.2</v>
      </c>
      <c r="C192" t="s">
        <v>350</v>
      </c>
      <c r="D192">
        <v>9.6999999999999993</v>
      </c>
      <c r="E192">
        <v>10.476000000000001</v>
      </c>
      <c r="F192" t="s">
        <v>396</v>
      </c>
      <c r="G192" t="s">
        <v>400</v>
      </c>
      <c r="H192" s="27">
        <v>0</v>
      </c>
    </row>
    <row r="193" spans="1:8" x14ac:dyDescent="0.25">
      <c r="B193" s="28">
        <v>8.1999999999999993</v>
      </c>
      <c r="C193" t="s">
        <v>351</v>
      </c>
      <c r="D193">
        <v>9.6999999999999993</v>
      </c>
      <c r="E193">
        <v>10.476000000000001</v>
      </c>
      <c r="F193" t="s">
        <v>396</v>
      </c>
      <c r="G193" t="s">
        <v>401</v>
      </c>
      <c r="H193" s="27">
        <v>0</v>
      </c>
    </row>
    <row r="194" spans="1:8" x14ac:dyDescent="0.25">
      <c r="A194" t="s">
        <v>463</v>
      </c>
      <c r="B194" s="28">
        <v>4.2</v>
      </c>
      <c r="C194" t="s">
        <v>347</v>
      </c>
      <c r="D194">
        <v>9.6999999999999993</v>
      </c>
      <c r="E194">
        <v>10.476000000000001</v>
      </c>
      <c r="F194" t="s">
        <v>396</v>
      </c>
      <c r="G194" t="s">
        <v>395</v>
      </c>
      <c r="H194" s="27">
        <v>0</v>
      </c>
    </row>
    <row r="195" spans="1:8" x14ac:dyDescent="0.25">
      <c r="B195" s="28">
        <v>5.2</v>
      </c>
      <c r="C195" t="s">
        <v>348</v>
      </c>
      <c r="D195">
        <v>9.6999999999999993</v>
      </c>
      <c r="E195">
        <v>10.476000000000001</v>
      </c>
      <c r="F195" t="s">
        <v>396</v>
      </c>
      <c r="G195" t="s">
        <v>398</v>
      </c>
      <c r="H195" s="27">
        <v>0</v>
      </c>
    </row>
    <row r="196" spans="1:8" x14ac:dyDescent="0.25">
      <c r="B196" s="28">
        <v>6.2</v>
      </c>
      <c r="C196" t="s">
        <v>349</v>
      </c>
      <c r="D196">
        <v>9.6999999999999993</v>
      </c>
      <c r="E196">
        <v>10.476000000000001</v>
      </c>
      <c r="F196" t="s">
        <v>396</v>
      </c>
      <c r="G196" t="s">
        <v>399</v>
      </c>
      <c r="H196" s="27">
        <v>0</v>
      </c>
    </row>
    <row r="197" spans="1:8" x14ac:dyDescent="0.25">
      <c r="B197" s="28">
        <v>7.2</v>
      </c>
      <c r="C197" t="s">
        <v>350</v>
      </c>
      <c r="D197">
        <v>9.6999999999999993</v>
      </c>
      <c r="E197">
        <v>10.476000000000001</v>
      </c>
      <c r="F197" t="s">
        <v>396</v>
      </c>
      <c r="G197" t="s">
        <v>400</v>
      </c>
      <c r="H197" s="27">
        <v>0</v>
      </c>
    </row>
    <row r="198" spans="1:8" x14ac:dyDescent="0.25">
      <c r="B198" s="28">
        <v>8.1999999999999993</v>
      </c>
      <c r="C198" t="s">
        <v>351</v>
      </c>
      <c r="D198">
        <v>9.6999999999999993</v>
      </c>
      <c r="E198">
        <v>10.476000000000001</v>
      </c>
      <c r="F198" t="s">
        <v>396</v>
      </c>
      <c r="G198" t="s">
        <v>401</v>
      </c>
      <c r="H198" s="27">
        <v>0</v>
      </c>
    </row>
    <row r="199" spans="1:8" x14ac:dyDescent="0.25">
      <c r="A199" t="s">
        <v>464</v>
      </c>
      <c r="B199" s="28">
        <v>4.2</v>
      </c>
      <c r="C199" t="s">
        <v>347</v>
      </c>
      <c r="D199">
        <v>9.6999999999999993</v>
      </c>
      <c r="E199">
        <v>10.476000000000001</v>
      </c>
      <c r="F199" t="s">
        <v>396</v>
      </c>
      <c r="G199" t="s">
        <v>395</v>
      </c>
      <c r="H199" s="27">
        <v>0</v>
      </c>
    </row>
    <row r="200" spans="1:8" x14ac:dyDescent="0.25">
      <c r="B200" s="28">
        <v>5.2</v>
      </c>
      <c r="C200" t="s">
        <v>348</v>
      </c>
      <c r="D200">
        <v>9.6999999999999993</v>
      </c>
      <c r="E200">
        <v>10.476000000000001</v>
      </c>
      <c r="F200" t="s">
        <v>396</v>
      </c>
      <c r="G200" t="s">
        <v>398</v>
      </c>
      <c r="H200" s="27">
        <v>0</v>
      </c>
    </row>
    <row r="201" spans="1:8" x14ac:dyDescent="0.25">
      <c r="B201" s="28">
        <v>6.2</v>
      </c>
      <c r="C201" t="s">
        <v>349</v>
      </c>
      <c r="D201">
        <v>9.6999999999999993</v>
      </c>
      <c r="E201">
        <v>10.476000000000001</v>
      </c>
      <c r="F201" t="s">
        <v>396</v>
      </c>
      <c r="G201" t="s">
        <v>399</v>
      </c>
      <c r="H201" s="27">
        <v>0</v>
      </c>
    </row>
    <row r="202" spans="1:8" x14ac:dyDescent="0.25">
      <c r="B202" s="28">
        <v>7.2</v>
      </c>
      <c r="C202" t="s">
        <v>350</v>
      </c>
      <c r="D202">
        <v>9.6999999999999993</v>
      </c>
      <c r="E202">
        <v>10.476000000000001</v>
      </c>
      <c r="F202" t="s">
        <v>396</v>
      </c>
      <c r="G202" t="s">
        <v>400</v>
      </c>
      <c r="H202" s="27">
        <v>0</v>
      </c>
    </row>
    <row r="203" spans="1:8" x14ac:dyDescent="0.25">
      <c r="B203" s="28">
        <v>8.1999999999999993</v>
      </c>
      <c r="C203" t="s">
        <v>351</v>
      </c>
      <c r="D203">
        <v>9.6999999999999993</v>
      </c>
      <c r="E203">
        <v>10.476000000000001</v>
      </c>
      <c r="F203" t="s">
        <v>396</v>
      </c>
      <c r="G203" t="s">
        <v>401</v>
      </c>
      <c r="H203" s="27">
        <v>0</v>
      </c>
    </row>
    <row r="204" spans="1:8" x14ac:dyDescent="0.25">
      <c r="A204" t="s">
        <v>465</v>
      </c>
      <c r="B204" s="28">
        <v>4.2</v>
      </c>
      <c r="C204" t="s">
        <v>347</v>
      </c>
      <c r="D204">
        <v>9.6999999999999993</v>
      </c>
      <c r="E204">
        <v>10.476000000000001</v>
      </c>
      <c r="F204" t="s">
        <v>396</v>
      </c>
      <c r="G204" t="s">
        <v>395</v>
      </c>
      <c r="H204" s="27">
        <v>0</v>
      </c>
    </row>
    <row r="205" spans="1:8" x14ac:dyDescent="0.25">
      <c r="B205" s="28">
        <v>5.2</v>
      </c>
      <c r="C205" t="s">
        <v>348</v>
      </c>
      <c r="D205">
        <v>9.6999999999999993</v>
      </c>
      <c r="E205">
        <v>10.476000000000001</v>
      </c>
      <c r="F205" t="s">
        <v>396</v>
      </c>
      <c r="G205" t="s">
        <v>398</v>
      </c>
      <c r="H205" s="27">
        <v>0</v>
      </c>
    </row>
    <row r="206" spans="1:8" x14ac:dyDescent="0.25">
      <c r="B206" s="28">
        <v>6.2</v>
      </c>
      <c r="C206" t="s">
        <v>349</v>
      </c>
      <c r="D206">
        <v>9.6999999999999993</v>
      </c>
      <c r="E206">
        <v>10.476000000000001</v>
      </c>
      <c r="F206" t="s">
        <v>396</v>
      </c>
      <c r="G206" t="s">
        <v>399</v>
      </c>
      <c r="H206" s="27">
        <v>0</v>
      </c>
    </row>
    <row r="207" spans="1:8" x14ac:dyDescent="0.25">
      <c r="B207" s="28">
        <v>7.2</v>
      </c>
      <c r="C207" t="s">
        <v>350</v>
      </c>
      <c r="D207">
        <v>9.6999999999999993</v>
      </c>
      <c r="E207">
        <v>10.476000000000001</v>
      </c>
      <c r="F207" t="s">
        <v>396</v>
      </c>
      <c r="G207" t="s">
        <v>400</v>
      </c>
      <c r="H207" s="27">
        <v>0</v>
      </c>
    </row>
    <row r="208" spans="1:8" x14ac:dyDescent="0.25">
      <c r="B208" s="28">
        <v>8.1999999999999993</v>
      </c>
      <c r="C208" t="s">
        <v>351</v>
      </c>
      <c r="D208">
        <v>9.6999999999999993</v>
      </c>
      <c r="E208">
        <v>10.476000000000001</v>
      </c>
      <c r="F208" t="s">
        <v>396</v>
      </c>
      <c r="G208" t="s">
        <v>401</v>
      </c>
      <c r="H208" s="27">
        <v>0</v>
      </c>
    </row>
    <row r="209" spans="1:8" x14ac:dyDescent="0.25">
      <c r="A209" t="s">
        <v>466</v>
      </c>
      <c r="B209" s="28">
        <v>4.2</v>
      </c>
      <c r="C209" t="s">
        <v>347</v>
      </c>
      <c r="D209">
        <v>9.6999999999999993</v>
      </c>
      <c r="E209">
        <v>10.476000000000001</v>
      </c>
      <c r="F209" t="s">
        <v>396</v>
      </c>
      <c r="G209" t="s">
        <v>395</v>
      </c>
      <c r="H209" s="27">
        <v>0</v>
      </c>
    </row>
    <row r="210" spans="1:8" x14ac:dyDescent="0.25">
      <c r="B210" s="28">
        <v>5.2</v>
      </c>
      <c r="C210" t="s">
        <v>348</v>
      </c>
      <c r="D210">
        <v>9.6999999999999993</v>
      </c>
      <c r="E210">
        <v>10.476000000000001</v>
      </c>
      <c r="F210" t="s">
        <v>396</v>
      </c>
      <c r="G210" t="s">
        <v>398</v>
      </c>
      <c r="H210" s="27">
        <v>0</v>
      </c>
    </row>
    <row r="211" spans="1:8" x14ac:dyDescent="0.25">
      <c r="B211" s="28">
        <v>6.2</v>
      </c>
      <c r="C211" t="s">
        <v>349</v>
      </c>
      <c r="D211">
        <v>9.6999999999999993</v>
      </c>
      <c r="E211">
        <v>10.476000000000001</v>
      </c>
      <c r="F211" t="s">
        <v>396</v>
      </c>
      <c r="G211" t="s">
        <v>399</v>
      </c>
      <c r="H211" s="27">
        <v>0</v>
      </c>
    </row>
    <row r="212" spans="1:8" x14ac:dyDescent="0.25">
      <c r="B212" s="28">
        <v>7.2</v>
      </c>
      <c r="C212" t="s">
        <v>350</v>
      </c>
      <c r="D212">
        <v>9.6999999999999993</v>
      </c>
      <c r="E212">
        <v>10.476000000000001</v>
      </c>
      <c r="F212" t="s">
        <v>396</v>
      </c>
      <c r="G212" t="s">
        <v>400</v>
      </c>
      <c r="H212" s="27">
        <v>0</v>
      </c>
    </row>
    <row r="213" spans="1:8" x14ac:dyDescent="0.25">
      <c r="B213" s="28">
        <v>8.1999999999999993</v>
      </c>
      <c r="C213" t="s">
        <v>351</v>
      </c>
      <c r="D213">
        <v>9.6999999999999993</v>
      </c>
      <c r="E213">
        <v>10.476000000000001</v>
      </c>
      <c r="F213" t="s">
        <v>396</v>
      </c>
      <c r="G213" t="s">
        <v>401</v>
      </c>
      <c r="H213" s="27">
        <v>0</v>
      </c>
    </row>
    <row r="214" spans="1:8" x14ac:dyDescent="0.25">
      <c r="A214" t="s">
        <v>467</v>
      </c>
      <c r="B214" s="28">
        <v>4.2</v>
      </c>
      <c r="C214" t="s">
        <v>347</v>
      </c>
      <c r="D214">
        <v>9.6999999999999993</v>
      </c>
      <c r="E214">
        <v>10.476000000000001</v>
      </c>
      <c r="F214" t="s">
        <v>396</v>
      </c>
      <c r="G214" t="s">
        <v>395</v>
      </c>
      <c r="H214" s="27">
        <v>0</v>
      </c>
    </row>
    <row r="215" spans="1:8" x14ac:dyDescent="0.25">
      <c r="B215" s="28">
        <v>5.2</v>
      </c>
      <c r="C215" t="s">
        <v>348</v>
      </c>
      <c r="D215">
        <v>9.6999999999999993</v>
      </c>
      <c r="E215">
        <v>10.476000000000001</v>
      </c>
      <c r="F215" t="s">
        <v>396</v>
      </c>
      <c r="G215" t="s">
        <v>398</v>
      </c>
      <c r="H215" s="27">
        <v>0</v>
      </c>
    </row>
    <row r="216" spans="1:8" x14ac:dyDescent="0.25">
      <c r="B216" s="28">
        <v>6.2</v>
      </c>
      <c r="C216" t="s">
        <v>349</v>
      </c>
      <c r="D216">
        <v>9.6999999999999993</v>
      </c>
      <c r="E216">
        <v>10.476000000000001</v>
      </c>
      <c r="F216" t="s">
        <v>396</v>
      </c>
      <c r="G216" t="s">
        <v>399</v>
      </c>
      <c r="H216" s="27">
        <v>0</v>
      </c>
    </row>
    <row r="217" spans="1:8" x14ac:dyDescent="0.25">
      <c r="B217" s="28">
        <v>7.2</v>
      </c>
      <c r="C217" t="s">
        <v>350</v>
      </c>
      <c r="D217">
        <v>9.6999999999999993</v>
      </c>
      <c r="E217">
        <v>10.476000000000001</v>
      </c>
      <c r="F217" t="s">
        <v>396</v>
      </c>
      <c r="G217" t="s">
        <v>400</v>
      </c>
      <c r="H217" s="27">
        <v>0</v>
      </c>
    </row>
    <row r="218" spans="1:8" x14ac:dyDescent="0.25">
      <c r="B218" s="28">
        <v>8.1999999999999993</v>
      </c>
      <c r="C218" t="s">
        <v>351</v>
      </c>
      <c r="D218">
        <v>9.6999999999999993</v>
      </c>
      <c r="E218">
        <v>10.476000000000001</v>
      </c>
      <c r="F218" t="s">
        <v>396</v>
      </c>
      <c r="G218" t="s">
        <v>401</v>
      </c>
      <c r="H218" s="27">
        <v>0</v>
      </c>
    </row>
    <row r="219" spans="1:8" x14ac:dyDescent="0.25">
      <c r="A219" t="s">
        <v>468</v>
      </c>
      <c r="B219" s="28">
        <v>4.2</v>
      </c>
      <c r="C219" t="s">
        <v>347</v>
      </c>
      <c r="D219">
        <v>9.6999999999999993</v>
      </c>
      <c r="E219">
        <v>10.476000000000001</v>
      </c>
      <c r="F219" t="s">
        <v>396</v>
      </c>
      <c r="G219" t="s">
        <v>395</v>
      </c>
      <c r="H219" s="27">
        <v>0</v>
      </c>
    </row>
    <row r="220" spans="1:8" x14ac:dyDescent="0.25">
      <c r="B220" s="28">
        <v>5.2</v>
      </c>
      <c r="C220" t="s">
        <v>348</v>
      </c>
      <c r="D220">
        <v>9.6999999999999993</v>
      </c>
      <c r="E220">
        <v>10.476000000000001</v>
      </c>
      <c r="F220" t="s">
        <v>396</v>
      </c>
      <c r="G220" t="s">
        <v>398</v>
      </c>
      <c r="H220" s="27">
        <v>0</v>
      </c>
    </row>
    <row r="221" spans="1:8" x14ac:dyDescent="0.25">
      <c r="B221" s="28">
        <v>6.2</v>
      </c>
      <c r="C221" t="s">
        <v>349</v>
      </c>
      <c r="D221">
        <v>9.6999999999999993</v>
      </c>
      <c r="E221">
        <v>10.476000000000001</v>
      </c>
      <c r="F221" t="s">
        <v>396</v>
      </c>
      <c r="G221" t="s">
        <v>399</v>
      </c>
      <c r="H221" s="27">
        <v>0</v>
      </c>
    </row>
    <row r="222" spans="1:8" x14ac:dyDescent="0.25">
      <c r="B222" s="28">
        <v>7.2</v>
      </c>
      <c r="C222" t="s">
        <v>350</v>
      </c>
      <c r="D222">
        <v>9.6999999999999993</v>
      </c>
      <c r="E222">
        <v>10.476000000000001</v>
      </c>
      <c r="F222" t="s">
        <v>396</v>
      </c>
      <c r="G222" t="s">
        <v>400</v>
      </c>
      <c r="H222" s="27">
        <v>0</v>
      </c>
    </row>
    <row r="223" spans="1:8" x14ac:dyDescent="0.25">
      <c r="B223" s="28">
        <v>8.1999999999999993</v>
      </c>
      <c r="C223" t="s">
        <v>351</v>
      </c>
      <c r="D223">
        <v>9.6999999999999993</v>
      </c>
      <c r="E223">
        <v>10.476000000000001</v>
      </c>
      <c r="F223" t="s">
        <v>396</v>
      </c>
      <c r="G223" t="s">
        <v>401</v>
      </c>
      <c r="H223" s="27">
        <v>0</v>
      </c>
    </row>
    <row r="224" spans="1:8" x14ac:dyDescent="0.25">
      <c r="A224" t="s">
        <v>469</v>
      </c>
      <c r="B224" s="28">
        <v>4.2</v>
      </c>
      <c r="C224" t="s">
        <v>347</v>
      </c>
      <c r="D224">
        <v>9.6999999999999993</v>
      </c>
      <c r="E224">
        <v>10.476000000000001</v>
      </c>
      <c r="F224" t="s">
        <v>396</v>
      </c>
      <c r="G224" t="s">
        <v>395</v>
      </c>
      <c r="H224" s="27">
        <v>0</v>
      </c>
    </row>
    <row r="225" spans="1:8" x14ac:dyDescent="0.25">
      <c r="B225" s="28">
        <v>5.2</v>
      </c>
      <c r="C225" t="s">
        <v>348</v>
      </c>
      <c r="D225">
        <v>9.6999999999999993</v>
      </c>
      <c r="E225">
        <v>10.476000000000001</v>
      </c>
      <c r="F225" t="s">
        <v>396</v>
      </c>
      <c r="G225" t="s">
        <v>398</v>
      </c>
      <c r="H225" s="27">
        <v>0</v>
      </c>
    </row>
    <row r="226" spans="1:8" x14ac:dyDescent="0.25">
      <c r="B226" s="28">
        <v>6.2</v>
      </c>
      <c r="C226" t="s">
        <v>349</v>
      </c>
      <c r="D226">
        <v>9.6999999999999993</v>
      </c>
      <c r="E226">
        <v>10.476000000000001</v>
      </c>
      <c r="F226" t="s">
        <v>396</v>
      </c>
      <c r="G226" t="s">
        <v>399</v>
      </c>
      <c r="H226" s="27">
        <v>0</v>
      </c>
    </row>
    <row r="227" spans="1:8" x14ac:dyDescent="0.25">
      <c r="B227" s="28">
        <v>7.2</v>
      </c>
      <c r="C227" t="s">
        <v>350</v>
      </c>
      <c r="D227">
        <v>9.6999999999999993</v>
      </c>
      <c r="E227">
        <v>10.476000000000001</v>
      </c>
      <c r="F227" t="s">
        <v>396</v>
      </c>
      <c r="G227" t="s">
        <v>400</v>
      </c>
      <c r="H227" s="27">
        <v>0</v>
      </c>
    </row>
    <row r="228" spans="1:8" x14ac:dyDescent="0.25">
      <c r="B228" s="28">
        <v>8.1999999999999993</v>
      </c>
      <c r="C228" t="s">
        <v>351</v>
      </c>
      <c r="D228">
        <v>9.6999999999999993</v>
      </c>
      <c r="E228">
        <v>10.476000000000001</v>
      </c>
      <c r="F228" t="s">
        <v>396</v>
      </c>
      <c r="G228" t="s">
        <v>401</v>
      </c>
      <c r="H228" s="27">
        <v>0</v>
      </c>
    </row>
    <row r="229" spans="1:8" x14ac:dyDescent="0.25">
      <c r="A229" t="s">
        <v>470</v>
      </c>
      <c r="B229" s="28">
        <v>4.2</v>
      </c>
      <c r="C229" t="s">
        <v>347</v>
      </c>
      <c r="D229">
        <v>9.6999999999999993</v>
      </c>
      <c r="E229">
        <v>10.476000000000001</v>
      </c>
      <c r="F229" t="s">
        <v>396</v>
      </c>
      <c r="G229" t="s">
        <v>395</v>
      </c>
      <c r="H229" s="27">
        <v>0</v>
      </c>
    </row>
    <row r="230" spans="1:8" x14ac:dyDescent="0.25">
      <c r="B230" s="28">
        <v>5.2</v>
      </c>
      <c r="C230" t="s">
        <v>348</v>
      </c>
      <c r="D230">
        <v>9.6999999999999993</v>
      </c>
      <c r="E230">
        <v>10.476000000000001</v>
      </c>
      <c r="F230" t="s">
        <v>396</v>
      </c>
      <c r="G230" t="s">
        <v>398</v>
      </c>
      <c r="H230" s="27">
        <v>0</v>
      </c>
    </row>
    <row r="231" spans="1:8" x14ac:dyDescent="0.25">
      <c r="B231" s="28">
        <v>6.2</v>
      </c>
      <c r="C231" t="s">
        <v>349</v>
      </c>
      <c r="D231">
        <v>9.6999999999999993</v>
      </c>
      <c r="E231">
        <v>10.476000000000001</v>
      </c>
      <c r="F231" t="s">
        <v>396</v>
      </c>
      <c r="G231" t="s">
        <v>399</v>
      </c>
      <c r="H231" s="27">
        <v>0</v>
      </c>
    </row>
    <row r="232" spans="1:8" x14ac:dyDescent="0.25">
      <c r="B232" s="28">
        <v>7.2</v>
      </c>
      <c r="C232" t="s">
        <v>350</v>
      </c>
      <c r="D232">
        <v>9.6999999999999993</v>
      </c>
      <c r="E232">
        <v>10.476000000000001</v>
      </c>
      <c r="F232" t="s">
        <v>396</v>
      </c>
      <c r="G232" t="s">
        <v>400</v>
      </c>
      <c r="H232" s="27">
        <v>0</v>
      </c>
    </row>
    <row r="233" spans="1:8" x14ac:dyDescent="0.25">
      <c r="B233" s="28">
        <v>8.1999999999999993</v>
      </c>
      <c r="C233" t="s">
        <v>351</v>
      </c>
      <c r="D233">
        <v>9.6999999999999993</v>
      </c>
      <c r="E233">
        <v>10.476000000000001</v>
      </c>
      <c r="F233" t="s">
        <v>396</v>
      </c>
      <c r="G233" t="s">
        <v>401</v>
      </c>
      <c r="H233" s="27">
        <v>0</v>
      </c>
    </row>
    <row r="234" spans="1:8" x14ac:dyDescent="0.25">
      <c r="A234" t="s">
        <v>471</v>
      </c>
      <c r="B234" s="28">
        <v>4.2</v>
      </c>
      <c r="C234" t="s">
        <v>347</v>
      </c>
      <c r="D234">
        <v>9.6999999999999993</v>
      </c>
      <c r="E234">
        <v>10.476000000000001</v>
      </c>
      <c r="F234" t="s">
        <v>396</v>
      </c>
      <c r="G234" t="s">
        <v>395</v>
      </c>
      <c r="H234" s="27">
        <v>0</v>
      </c>
    </row>
    <row r="235" spans="1:8" x14ac:dyDescent="0.25">
      <c r="B235" s="28">
        <v>5.2</v>
      </c>
      <c r="C235" t="s">
        <v>348</v>
      </c>
      <c r="D235">
        <v>9.6999999999999993</v>
      </c>
      <c r="E235">
        <v>10.476000000000001</v>
      </c>
      <c r="F235" t="s">
        <v>396</v>
      </c>
      <c r="G235" t="s">
        <v>398</v>
      </c>
      <c r="H235" s="27">
        <v>0</v>
      </c>
    </row>
    <row r="236" spans="1:8" x14ac:dyDescent="0.25">
      <c r="B236" s="28">
        <v>6.2</v>
      </c>
      <c r="C236" t="s">
        <v>349</v>
      </c>
      <c r="D236">
        <v>9.6999999999999993</v>
      </c>
      <c r="E236">
        <v>10.476000000000001</v>
      </c>
      <c r="F236" t="s">
        <v>396</v>
      </c>
      <c r="G236" t="s">
        <v>399</v>
      </c>
      <c r="H236" s="27">
        <v>0</v>
      </c>
    </row>
    <row r="237" spans="1:8" x14ac:dyDescent="0.25">
      <c r="B237" s="28">
        <v>7.2</v>
      </c>
      <c r="C237" t="s">
        <v>350</v>
      </c>
      <c r="D237">
        <v>9.6999999999999993</v>
      </c>
      <c r="E237">
        <v>10.476000000000001</v>
      </c>
      <c r="F237" t="s">
        <v>396</v>
      </c>
      <c r="G237" t="s">
        <v>400</v>
      </c>
      <c r="H237" s="27">
        <v>0</v>
      </c>
    </row>
    <row r="238" spans="1:8" x14ac:dyDescent="0.25">
      <c r="B238" s="28">
        <v>8.1999999999999993</v>
      </c>
      <c r="C238" t="s">
        <v>351</v>
      </c>
      <c r="D238">
        <v>9.6999999999999993</v>
      </c>
      <c r="E238">
        <v>10.476000000000001</v>
      </c>
      <c r="F238" t="s">
        <v>396</v>
      </c>
      <c r="G238" t="s">
        <v>401</v>
      </c>
      <c r="H238" s="27">
        <v>0</v>
      </c>
    </row>
    <row r="239" spans="1:8" x14ac:dyDescent="0.25">
      <c r="A239" t="s">
        <v>472</v>
      </c>
      <c r="B239" s="28">
        <v>4.2</v>
      </c>
      <c r="C239" t="s">
        <v>347</v>
      </c>
      <c r="D239">
        <v>9.6999999999999993</v>
      </c>
      <c r="E239">
        <v>10.476000000000001</v>
      </c>
      <c r="F239" t="s">
        <v>396</v>
      </c>
      <c r="G239" t="s">
        <v>395</v>
      </c>
      <c r="H239" s="27">
        <v>0</v>
      </c>
    </row>
    <row r="240" spans="1:8" x14ac:dyDescent="0.25">
      <c r="B240" s="28">
        <v>5.2</v>
      </c>
      <c r="C240" t="s">
        <v>348</v>
      </c>
      <c r="D240">
        <v>9.6999999999999993</v>
      </c>
      <c r="E240">
        <v>10.476000000000001</v>
      </c>
      <c r="F240" t="s">
        <v>396</v>
      </c>
      <c r="G240" t="s">
        <v>398</v>
      </c>
      <c r="H240" s="27">
        <v>0</v>
      </c>
    </row>
    <row r="241" spans="1:8" x14ac:dyDescent="0.25">
      <c r="B241" s="28">
        <v>6.2</v>
      </c>
      <c r="C241" t="s">
        <v>349</v>
      </c>
      <c r="D241">
        <v>9.6999999999999993</v>
      </c>
      <c r="E241">
        <v>10.476000000000001</v>
      </c>
      <c r="F241" t="s">
        <v>396</v>
      </c>
      <c r="G241" t="s">
        <v>399</v>
      </c>
      <c r="H241" s="27">
        <v>0</v>
      </c>
    </row>
    <row r="242" spans="1:8" x14ac:dyDescent="0.25">
      <c r="B242" s="28">
        <v>7.2</v>
      </c>
      <c r="C242" t="s">
        <v>350</v>
      </c>
      <c r="D242">
        <v>9.6999999999999993</v>
      </c>
      <c r="E242">
        <v>10.476000000000001</v>
      </c>
      <c r="F242" t="s">
        <v>396</v>
      </c>
      <c r="G242" t="s">
        <v>400</v>
      </c>
      <c r="H242" s="27">
        <v>0</v>
      </c>
    </row>
    <row r="243" spans="1:8" x14ac:dyDescent="0.25">
      <c r="B243" s="28">
        <v>8.1999999999999993</v>
      </c>
      <c r="C243" t="s">
        <v>351</v>
      </c>
      <c r="D243">
        <v>9.6999999999999993</v>
      </c>
      <c r="E243">
        <v>10.476000000000001</v>
      </c>
      <c r="F243" t="s">
        <v>396</v>
      </c>
      <c r="G243" t="s">
        <v>401</v>
      </c>
      <c r="H243" s="27">
        <v>0</v>
      </c>
    </row>
    <row r="244" spans="1:8" x14ac:dyDescent="0.25">
      <c r="A244" t="s">
        <v>473</v>
      </c>
      <c r="B244" s="28">
        <v>4.2</v>
      </c>
      <c r="C244" t="s">
        <v>347</v>
      </c>
      <c r="D244">
        <v>9.6999999999999993</v>
      </c>
      <c r="E244">
        <v>10.476000000000001</v>
      </c>
      <c r="F244" t="s">
        <v>396</v>
      </c>
      <c r="G244" t="s">
        <v>395</v>
      </c>
      <c r="H244" s="27">
        <v>0</v>
      </c>
    </row>
    <row r="245" spans="1:8" x14ac:dyDescent="0.25">
      <c r="B245" s="28">
        <v>5.2</v>
      </c>
      <c r="C245" t="s">
        <v>348</v>
      </c>
      <c r="D245">
        <v>9.6999999999999993</v>
      </c>
      <c r="E245">
        <v>10.476000000000001</v>
      </c>
      <c r="F245" t="s">
        <v>396</v>
      </c>
      <c r="G245" t="s">
        <v>398</v>
      </c>
      <c r="H245" s="27">
        <v>0</v>
      </c>
    </row>
    <row r="246" spans="1:8" x14ac:dyDescent="0.25">
      <c r="B246" s="28">
        <v>6.2</v>
      </c>
      <c r="C246" t="s">
        <v>349</v>
      </c>
      <c r="D246">
        <v>9.6999999999999993</v>
      </c>
      <c r="E246">
        <v>10.476000000000001</v>
      </c>
      <c r="F246" t="s">
        <v>396</v>
      </c>
      <c r="G246" t="s">
        <v>399</v>
      </c>
      <c r="H246" s="27">
        <v>0</v>
      </c>
    </row>
    <row r="247" spans="1:8" x14ac:dyDescent="0.25">
      <c r="B247" s="28">
        <v>7.2</v>
      </c>
      <c r="C247" t="s">
        <v>350</v>
      </c>
      <c r="D247">
        <v>9.6999999999999993</v>
      </c>
      <c r="E247">
        <v>10.476000000000001</v>
      </c>
      <c r="F247" t="s">
        <v>396</v>
      </c>
      <c r="G247" t="s">
        <v>400</v>
      </c>
      <c r="H247" s="27">
        <v>0</v>
      </c>
    </row>
    <row r="248" spans="1:8" x14ac:dyDescent="0.25">
      <c r="B248" s="28">
        <v>8.1999999999999993</v>
      </c>
      <c r="C248" t="s">
        <v>351</v>
      </c>
      <c r="D248">
        <v>9.6999999999999993</v>
      </c>
      <c r="E248">
        <v>10.476000000000001</v>
      </c>
      <c r="F248" t="s">
        <v>396</v>
      </c>
      <c r="G248" t="s">
        <v>401</v>
      </c>
      <c r="H248" s="27">
        <v>0</v>
      </c>
    </row>
    <row r="249" spans="1:8" x14ac:dyDescent="0.25">
      <c r="A249" t="s">
        <v>474</v>
      </c>
      <c r="B249" s="28">
        <v>4.2</v>
      </c>
      <c r="C249" t="s">
        <v>347</v>
      </c>
      <c r="D249">
        <v>9.6999999999999993</v>
      </c>
      <c r="E249">
        <v>10.476000000000001</v>
      </c>
      <c r="F249" t="s">
        <v>396</v>
      </c>
      <c r="G249" t="s">
        <v>395</v>
      </c>
      <c r="H249" s="27">
        <v>0</v>
      </c>
    </row>
    <row r="250" spans="1:8" x14ac:dyDescent="0.25">
      <c r="B250" s="28">
        <v>5.2</v>
      </c>
      <c r="C250" t="s">
        <v>348</v>
      </c>
      <c r="D250">
        <v>9.6999999999999993</v>
      </c>
      <c r="E250">
        <v>10.476000000000001</v>
      </c>
      <c r="F250" t="s">
        <v>396</v>
      </c>
      <c r="G250" t="s">
        <v>398</v>
      </c>
      <c r="H250" s="27">
        <v>0</v>
      </c>
    </row>
    <row r="251" spans="1:8" x14ac:dyDescent="0.25">
      <c r="B251" s="28">
        <v>6.2</v>
      </c>
      <c r="C251" t="s">
        <v>349</v>
      </c>
      <c r="D251">
        <v>9.6999999999999993</v>
      </c>
      <c r="E251">
        <v>10.476000000000001</v>
      </c>
      <c r="F251" t="s">
        <v>396</v>
      </c>
      <c r="G251" t="s">
        <v>399</v>
      </c>
      <c r="H251" s="27">
        <v>0</v>
      </c>
    </row>
    <row r="252" spans="1:8" x14ac:dyDescent="0.25">
      <c r="B252" s="28">
        <v>7.2</v>
      </c>
      <c r="C252" t="s">
        <v>350</v>
      </c>
      <c r="D252">
        <v>9.6999999999999993</v>
      </c>
      <c r="E252">
        <v>10.476000000000001</v>
      </c>
      <c r="F252" t="s">
        <v>396</v>
      </c>
      <c r="G252" t="s">
        <v>400</v>
      </c>
      <c r="H252" s="27">
        <v>0</v>
      </c>
    </row>
    <row r="253" spans="1:8" x14ac:dyDescent="0.25">
      <c r="B253" s="28">
        <v>8.1999999999999993</v>
      </c>
      <c r="C253" t="s">
        <v>351</v>
      </c>
      <c r="D253">
        <v>9.6999999999999993</v>
      </c>
      <c r="E253">
        <v>10.476000000000001</v>
      </c>
      <c r="F253" t="s">
        <v>396</v>
      </c>
      <c r="G253" t="s">
        <v>401</v>
      </c>
      <c r="H253" s="27">
        <v>0</v>
      </c>
    </row>
    <row r="254" spans="1:8" x14ac:dyDescent="0.25">
      <c r="A254" t="s">
        <v>475</v>
      </c>
      <c r="B254" s="28">
        <v>4.2</v>
      </c>
      <c r="C254" t="s">
        <v>347</v>
      </c>
      <c r="D254">
        <v>9.6999999999999993</v>
      </c>
      <c r="E254">
        <v>10.476000000000001</v>
      </c>
      <c r="F254" t="s">
        <v>396</v>
      </c>
      <c r="G254" t="s">
        <v>395</v>
      </c>
      <c r="H254" s="27">
        <v>0</v>
      </c>
    </row>
    <row r="255" spans="1:8" x14ac:dyDescent="0.25">
      <c r="B255" s="28">
        <v>5.2</v>
      </c>
      <c r="C255" t="s">
        <v>348</v>
      </c>
      <c r="D255">
        <v>9.6999999999999993</v>
      </c>
      <c r="E255">
        <v>10.476000000000001</v>
      </c>
      <c r="F255" t="s">
        <v>396</v>
      </c>
      <c r="G255" t="s">
        <v>398</v>
      </c>
      <c r="H255" s="27">
        <v>0</v>
      </c>
    </row>
    <row r="256" spans="1:8" x14ac:dyDescent="0.25">
      <c r="B256" s="28">
        <v>6.2</v>
      </c>
      <c r="C256" t="s">
        <v>349</v>
      </c>
      <c r="D256">
        <v>9.6999999999999993</v>
      </c>
      <c r="E256">
        <v>10.476000000000001</v>
      </c>
      <c r="F256" t="s">
        <v>396</v>
      </c>
      <c r="G256" t="s">
        <v>399</v>
      </c>
      <c r="H256" s="27">
        <v>0</v>
      </c>
    </row>
    <row r="257" spans="1:8" x14ac:dyDescent="0.25">
      <c r="B257" s="28">
        <v>7.2</v>
      </c>
      <c r="C257" t="s">
        <v>350</v>
      </c>
      <c r="D257">
        <v>9.6999999999999993</v>
      </c>
      <c r="E257">
        <v>10.476000000000001</v>
      </c>
      <c r="F257" t="s">
        <v>396</v>
      </c>
      <c r="G257" t="s">
        <v>400</v>
      </c>
      <c r="H257" s="27">
        <v>0</v>
      </c>
    </row>
    <row r="258" spans="1:8" x14ac:dyDescent="0.25">
      <c r="B258" s="28">
        <v>8.1999999999999993</v>
      </c>
      <c r="C258" t="s">
        <v>351</v>
      </c>
      <c r="D258">
        <v>9.6999999999999993</v>
      </c>
      <c r="E258">
        <v>10.476000000000001</v>
      </c>
      <c r="F258" t="s">
        <v>396</v>
      </c>
      <c r="G258" t="s">
        <v>401</v>
      </c>
      <c r="H258" s="27">
        <v>0</v>
      </c>
    </row>
    <row r="259" spans="1:8" x14ac:dyDescent="0.25">
      <c r="A259" t="s">
        <v>476</v>
      </c>
      <c r="B259" s="28">
        <v>4.2</v>
      </c>
      <c r="C259" t="s">
        <v>347</v>
      </c>
      <c r="D259">
        <v>9.6999999999999993</v>
      </c>
      <c r="E259">
        <v>10.476000000000001</v>
      </c>
      <c r="F259" t="s">
        <v>396</v>
      </c>
      <c r="G259" t="s">
        <v>395</v>
      </c>
      <c r="H259" s="27">
        <v>0</v>
      </c>
    </row>
    <row r="260" spans="1:8" x14ac:dyDescent="0.25">
      <c r="B260" s="28">
        <v>5.2</v>
      </c>
      <c r="C260" t="s">
        <v>348</v>
      </c>
      <c r="D260">
        <v>9.6999999999999993</v>
      </c>
      <c r="E260">
        <v>10.476000000000001</v>
      </c>
      <c r="F260" t="s">
        <v>396</v>
      </c>
      <c r="G260" t="s">
        <v>398</v>
      </c>
      <c r="H260" s="27">
        <v>0</v>
      </c>
    </row>
    <row r="261" spans="1:8" x14ac:dyDescent="0.25">
      <c r="B261" s="28">
        <v>6.2</v>
      </c>
      <c r="C261" t="s">
        <v>349</v>
      </c>
      <c r="D261">
        <v>9.6999999999999993</v>
      </c>
      <c r="E261">
        <v>10.476000000000001</v>
      </c>
      <c r="F261" t="s">
        <v>396</v>
      </c>
      <c r="G261" t="s">
        <v>399</v>
      </c>
      <c r="H261" s="27">
        <v>0</v>
      </c>
    </row>
    <row r="262" spans="1:8" x14ac:dyDescent="0.25">
      <c r="B262" s="28">
        <v>7.2</v>
      </c>
      <c r="C262" t="s">
        <v>350</v>
      </c>
      <c r="D262">
        <v>9.6999999999999993</v>
      </c>
      <c r="E262">
        <v>10.476000000000001</v>
      </c>
      <c r="F262" t="s">
        <v>396</v>
      </c>
      <c r="G262" t="s">
        <v>400</v>
      </c>
      <c r="H262" s="27">
        <v>0</v>
      </c>
    </row>
    <row r="263" spans="1:8" x14ac:dyDescent="0.25">
      <c r="B263" s="28">
        <v>8.1999999999999993</v>
      </c>
      <c r="C263" t="s">
        <v>351</v>
      </c>
      <c r="D263">
        <v>9.6999999999999993</v>
      </c>
      <c r="E263">
        <v>10.476000000000001</v>
      </c>
      <c r="F263" t="s">
        <v>396</v>
      </c>
      <c r="G263" t="s">
        <v>401</v>
      </c>
      <c r="H263" s="27">
        <v>0</v>
      </c>
    </row>
    <row r="264" spans="1:8" x14ac:dyDescent="0.25">
      <c r="A264" t="s">
        <v>477</v>
      </c>
      <c r="B264" s="28">
        <v>4.2</v>
      </c>
      <c r="C264" t="s">
        <v>347</v>
      </c>
      <c r="D264">
        <v>9.6999999999999993</v>
      </c>
      <c r="E264">
        <v>10.476000000000001</v>
      </c>
      <c r="F264" t="s">
        <v>396</v>
      </c>
      <c r="G264" t="s">
        <v>395</v>
      </c>
      <c r="H264" s="27">
        <v>0</v>
      </c>
    </row>
    <row r="265" spans="1:8" x14ac:dyDescent="0.25">
      <c r="B265" s="28">
        <v>5.2</v>
      </c>
      <c r="C265" t="s">
        <v>348</v>
      </c>
      <c r="D265">
        <v>9.6999999999999993</v>
      </c>
      <c r="E265">
        <v>10.476000000000001</v>
      </c>
      <c r="F265" t="s">
        <v>396</v>
      </c>
      <c r="G265" t="s">
        <v>398</v>
      </c>
      <c r="H265" s="27">
        <v>0</v>
      </c>
    </row>
    <row r="266" spans="1:8" x14ac:dyDescent="0.25">
      <c r="B266" s="28">
        <v>6.2</v>
      </c>
      <c r="C266" t="s">
        <v>349</v>
      </c>
      <c r="D266">
        <v>9.6999999999999993</v>
      </c>
      <c r="E266">
        <v>10.476000000000001</v>
      </c>
      <c r="F266" t="s">
        <v>396</v>
      </c>
      <c r="G266" t="s">
        <v>399</v>
      </c>
      <c r="H266" s="27">
        <v>0</v>
      </c>
    </row>
    <row r="267" spans="1:8" x14ac:dyDescent="0.25">
      <c r="B267" s="28">
        <v>7.2</v>
      </c>
      <c r="C267" t="s">
        <v>350</v>
      </c>
      <c r="D267">
        <v>9.6999999999999993</v>
      </c>
      <c r="E267">
        <v>10.476000000000001</v>
      </c>
      <c r="F267" t="s">
        <v>396</v>
      </c>
      <c r="G267" t="s">
        <v>400</v>
      </c>
      <c r="H267" s="27">
        <v>0</v>
      </c>
    </row>
    <row r="268" spans="1:8" x14ac:dyDescent="0.25">
      <c r="B268" s="28">
        <v>8.1999999999999993</v>
      </c>
      <c r="C268" t="s">
        <v>351</v>
      </c>
      <c r="D268">
        <v>9.6999999999999993</v>
      </c>
      <c r="E268">
        <v>10.476000000000001</v>
      </c>
      <c r="F268" t="s">
        <v>396</v>
      </c>
      <c r="G268" t="s">
        <v>401</v>
      </c>
      <c r="H268" s="27">
        <v>0</v>
      </c>
    </row>
    <row r="269" spans="1:8" x14ac:dyDescent="0.25">
      <c r="A269" t="s">
        <v>478</v>
      </c>
      <c r="B269" s="28">
        <v>4.2</v>
      </c>
      <c r="C269" t="s">
        <v>347</v>
      </c>
      <c r="D269">
        <v>9.6999999999999993</v>
      </c>
      <c r="E269">
        <v>10.476000000000001</v>
      </c>
      <c r="F269" t="s">
        <v>396</v>
      </c>
      <c r="G269" t="s">
        <v>395</v>
      </c>
      <c r="H269" s="27">
        <v>0</v>
      </c>
    </row>
    <row r="270" spans="1:8" x14ac:dyDescent="0.25">
      <c r="B270" s="28">
        <v>5.2</v>
      </c>
      <c r="C270" t="s">
        <v>348</v>
      </c>
      <c r="D270">
        <v>9.6999999999999993</v>
      </c>
      <c r="E270">
        <v>10.476000000000001</v>
      </c>
      <c r="F270" t="s">
        <v>396</v>
      </c>
      <c r="G270" t="s">
        <v>398</v>
      </c>
      <c r="H270" s="27">
        <v>0</v>
      </c>
    </row>
    <row r="271" spans="1:8" x14ac:dyDescent="0.25">
      <c r="B271" s="28">
        <v>6.2</v>
      </c>
      <c r="C271" t="s">
        <v>349</v>
      </c>
      <c r="D271">
        <v>9.6999999999999993</v>
      </c>
      <c r="E271">
        <v>10.476000000000001</v>
      </c>
      <c r="F271" t="s">
        <v>396</v>
      </c>
      <c r="G271" t="s">
        <v>399</v>
      </c>
      <c r="H271" s="27">
        <v>0</v>
      </c>
    </row>
    <row r="272" spans="1:8" x14ac:dyDescent="0.25">
      <c r="B272" s="28">
        <v>7.2</v>
      </c>
      <c r="C272" t="s">
        <v>350</v>
      </c>
      <c r="D272">
        <v>9.6999999999999993</v>
      </c>
      <c r="E272">
        <v>10.476000000000001</v>
      </c>
      <c r="F272" t="s">
        <v>396</v>
      </c>
      <c r="G272" t="s">
        <v>400</v>
      </c>
      <c r="H272" s="27">
        <v>0</v>
      </c>
    </row>
    <row r="273" spans="1:8" x14ac:dyDescent="0.25">
      <c r="B273" s="28">
        <v>8.1999999999999993</v>
      </c>
      <c r="C273" t="s">
        <v>351</v>
      </c>
      <c r="D273">
        <v>9.6999999999999993</v>
      </c>
      <c r="E273">
        <v>10.476000000000001</v>
      </c>
      <c r="F273" t="s">
        <v>396</v>
      </c>
      <c r="G273" t="s">
        <v>401</v>
      </c>
      <c r="H273" s="27">
        <v>0</v>
      </c>
    </row>
    <row r="274" spans="1:8" x14ac:dyDescent="0.25">
      <c r="A274" t="s">
        <v>479</v>
      </c>
      <c r="B274" s="28">
        <v>4.2</v>
      </c>
      <c r="C274" t="s">
        <v>347</v>
      </c>
      <c r="D274">
        <v>9.6999999999999993</v>
      </c>
      <c r="E274">
        <v>10.476000000000001</v>
      </c>
      <c r="F274" t="s">
        <v>396</v>
      </c>
      <c r="G274" t="s">
        <v>395</v>
      </c>
      <c r="H274" s="27">
        <v>0</v>
      </c>
    </row>
    <row r="275" spans="1:8" x14ac:dyDescent="0.25">
      <c r="B275" s="28">
        <v>5.2</v>
      </c>
      <c r="C275" t="s">
        <v>348</v>
      </c>
      <c r="D275">
        <v>9.6999999999999993</v>
      </c>
      <c r="E275">
        <v>10.476000000000001</v>
      </c>
      <c r="F275" t="s">
        <v>396</v>
      </c>
      <c r="G275" t="s">
        <v>398</v>
      </c>
      <c r="H275" s="27">
        <v>0</v>
      </c>
    </row>
    <row r="276" spans="1:8" x14ac:dyDescent="0.25">
      <c r="B276" s="28">
        <v>6.2</v>
      </c>
      <c r="C276" t="s">
        <v>349</v>
      </c>
      <c r="D276">
        <v>9.6999999999999993</v>
      </c>
      <c r="E276">
        <v>10.476000000000001</v>
      </c>
      <c r="F276" t="s">
        <v>396</v>
      </c>
      <c r="G276" t="s">
        <v>399</v>
      </c>
      <c r="H276" s="27">
        <v>0</v>
      </c>
    </row>
    <row r="277" spans="1:8" x14ac:dyDescent="0.25">
      <c r="B277" s="28">
        <v>7.2</v>
      </c>
      <c r="C277" t="s">
        <v>350</v>
      </c>
      <c r="D277">
        <v>9.6999999999999993</v>
      </c>
      <c r="E277">
        <v>10.476000000000001</v>
      </c>
      <c r="F277" t="s">
        <v>396</v>
      </c>
      <c r="G277" t="s">
        <v>400</v>
      </c>
      <c r="H277" s="27">
        <v>0</v>
      </c>
    </row>
    <row r="278" spans="1:8" x14ac:dyDescent="0.25">
      <c r="B278" s="28">
        <v>8.1999999999999993</v>
      </c>
      <c r="C278" t="s">
        <v>351</v>
      </c>
      <c r="D278">
        <v>9.6999999999999993</v>
      </c>
      <c r="E278">
        <v>10.476000000000001</v>
      </c>
      <c r="F278" t="s">
        <v>396</v>
      </c>
      <c r="G278" t="s">
        <v>401</v>
      </c>
      <c r="H278" s="27">
        <v>0</v>
      </c>
    </row>
    <row r="279" spans="1:8" x14ac:dyDescent="0.25">
      <c r="A279" t="s">
        <v>480</v>
      </c>
      <c r="B279" s="28">
        <v>4.2</v>
      </c>
      <c r="C279" t="s">
        <v>347</v>
      </c>
      <c r="D279">
        <v>9.6999999999999993</v>
      </c>
      <c r="E279">
        <v>10.476000000000001</v>
      </c>
      <c r="F279" t="s">
        <v>396</v>
      </c>
      <c r="G279" t="s">
        <v>395</v>
      </c>
      <c r="H279" s="27">
        <v>0</v>
      </c>
    </row>
    <row r="280" spans="1:8" x14ac:dyDescent="0.25">
      <c r="B280" s="28">
        <v>5.2</v>
      </c>
      <c r="C280" t="s">
        <v>348</v>
      </c>
      <c r="D280">
        <v>9.6999999999999993</v>
      </c>
      <c r="E280">
        <v>10.476000000000001</v>
      </c>
      <c r="F280" t="s">
        <v>396</v>
      </c>
      <c r="G280" t="s">
        <v>398</v>
      </c>
      <c r="H280" s="27">
        <v>0</v>
      </c>
    </row>
    <row r="281" spans="1:8" x14ac:dyDescent="0.25">
      <c r="B281" s="28">
        <v>6.2</v>
      </c>
      <c r="C281" t="s">
        <v>349</v>
      </c>
      <c r="D281">
        <v>9.6999999999999993</v>
      </c>
      <c r="E281">
        <v>10.476000000000001</v>
      </c>
      <c r="F281" t="s">
        <v>396</v>
      </c>
      <c r="G281" t="s">
        <v>399</v>
      </c>
      <c r="H281" s="27">
        <v>0</v>
      </c>
    </row>
    <row r="282" spans="1:8" x14ac:dyDescent="0.25">
      <c r="B282" s="28">
        <v>7.2</v>
      </c>
      <c r="C282" t="s">
        <v>350</v>
      </c>
      <c r="D282">
        <v>9.6999999999999993</v>
      </c>
      <c r="E282">
        <v>10.476000000000001</v>
      </c>
      <c r="F282" t="s">
        <v>396</v>
      </c>
      <c r="G282" t="s">
        <v>400</v>
      </c>
      <c r="H282" s="27">
        <v>0</v>
      </c>
    </row>
    <row r="283" spans="1:8" x14ac:dyDescent="0.25">
      <c r="B283" s="28">
        <v>8.1999999999999993</v>
      </c>
      <c r="C283" t="s">
        <v>351</v>
      </c>
      <c r="D283">
        <v>9.6999999999999993</v>
      </c>
      <c r="E283">
        <v>10.476000000000001</v>
      </c>
      <c r="F283" t="s">
        <v>396</v>
      </c>
      <c r="G283" t="s">
        <v>401</v>
      </c>
      <c r="H283" s="27">
        <v>0</v>
      </c>
    </row>
    <row r="284" spans="1:8" x14ac:dyDescent="0.25">
      <c r="A284" t="s">
        <v>481</v>
      </c>
      <c r="B284" s="28">
        <v>4.2</v>
      </c>
      <c r="C284" t="s">
        <v>347</v>
      </c>
      <c r="D284">
        <v>9.6999999999999993</v>
      </c>
      <c r="E284">
        <v>10.476000000000001</v>
      </c>
      <c r="F284" t="s">
        <v>396</v>
      </c>
      <c r="G284" t="s">
        <v>395</v>
      </c>
      <c r="H284" s="27">
        <v>0</v>
      </c>
    </row>
    <row r="285" spans="1:8" x14ac:dyDescent="0.25">
      <c r="B285" s="28">
        <v>5.2</v>
      </c>
      <c r="C285" t="s">
        <v>348</v>
      </c>
      <c r="D285">
        <v>9.6999999999999993</v>
      </c>
      <c r="E285">
        <v>10.476000000000001</v>
      </c>
      <c r="F285" t="s">
        <v>396</v>
      </c>
      <c r="G285" t="s">
        <v>398</v>
      </c>
      <c r="H285" s="27">
        <v>0</v>
      </c>
    </row>
    <row r="286" spans="1:8" x14ac:dyDescent="0.25">
      <c r="B286" s="28">
        <v>6.2</v>
      </c>
      <c r="C286" t="s">
        <v>349</v>
      </c>
      <c r="D286">
        <v>9.6999999999999993</v>
      </c>
      <c r="E286">
        <v>10.476000000000001</v>
      </c>
      <c r="F286" t="s">
        <v>396</v>
      </c>
      <c r="G286" t="s">
        <v>399</v>
      </c>
      <c r="H286" s="27">
        <v>0</v>
      </c>
    </row>
    <row r="287" spans="1:8" x14ac:dyDescent="0.25">
      <c r="B287" s="28">
        <v>7.2</v>
      </c>
      <c r="C287" t="s">
        <v>350</v>
      </c>
      <c r="D287">
        <v>9.6999999999999993</v>
      </c>
      <c r="E287">
        <v>10.476000000000001</v>
      </c>
      <c r="F287" t="s">
        <v>396</v>
      </c>
      <c r="G287" t="s">
        <v>400</v>
      </c>
      <c r="H287" s="27">
        <v>0</v>
      </c>
    </row>
    <row r="288" spans="1:8" x14ac:dyDescent="0.25">
      <c r="B288" s="28">
        <v>8.1999999999999993</v>
      </c>
      <c r="C288" t="s">
        <v>351</v>
      </c>
      <c r="D288">
        <v>9.6999999999999993</v>
      </c>
      <c r="E288">
        <v>10.476000000000001</v>
      </c>
      <c r="F288" t="s">
        <v>396</v>
      </c>
      <c r="G288" t="s">
        <v>401</v>
      </c>
      <c r="H288" s="27">
        <v>0</v>
      </c>
    </row>
    <row r="289" spans="1:8" x14ac:dyDescent="0.25">
      <c r="A289" t="s">
        <v>482</v>
      </c>
      <c r="B289" s="28">
        <v>4.2</v>
      </c>
      <c r="C289" t="s">
        <v>347</v>
      </c>
      <c r="D289">
        <v>9.6999999999999993</v>
      </c>
      <c r="E289">
        <v>10.476000000000001</v>
      </c>
      <c r="F289" t="s">
        <v>396</v>
      </c>
      <c r="G289" t="s">
        <v>395</v>
      </c>
      <c r="H289" s="27">
        <v>0</v>
      </c>
    </row>
    <row r="290" spans="1:8" x14ac:dyDescent="0.25">
      <c r="B290" s="28">
        <v>5.2</v>
      </c>
      <c r="C290" t="s">
        <v>348</v>
      </c>
      <c r="D290">
        <v>9.6999999999999993</v>
      </c>
      <c r="E290">
        <v>10.476000000000001</v>
      </c>
      <c r="F290" t="s">
        <v>396</v>
      </c>
      <c r="G290" t="s">
        <v>398</v>
      </c>
      <c r="H290" s="27">
        <v>0</v>
      </c>
    </row>
    <row r="291" spans="1:8" x14ac:dyDescent="0.25">
      <c r="B291" s="28">
        <v>6.2</v>
      </c>
      <c r="C291" t="s">
        <v>349</v>
      </c>
      <c r="D291">
        <v>9.6999999999999993</v>
      </c>
      <c r="E291">
        <v>10.476000000000001</v>
      </c>
      <c r="F291" t="s">
        <v>396</v>
      </c>
      <c r="G291" t="s">
        <v>399</v>
      </c>
      <c r="H291" s="27">
        <v>0</v>
      </c>
    </row>
    <row r="292" spans="1:8" x14ac:dyDescent="0.25">
      <c r="B292" s="28">
        <v>7.2</v>
      </c>
      <c r="C292" t="s">
        <v>350</v>
      </c>
      <c r="D292">
        <v>9.6999999999999993</v>
      </c>
      <c r="E292">
        <v>10.476000000000001</v>
      </c>
      <c r="F292" t="s">
        <v>396</v>
      </c>
      <c r="G292" t="s">
        <v>400</v>
      </c>
      <c r="H292" s="27">
        <v>0</v>
      </c>
    </row>
    <row r="293" spans="1:8" x14ac:dyDescent="0.25">
      <c r="B293" s="28">
        <v>8.1999999999999993</v>
      </c>
      <c r="C293" t="s">
        <v>351</v>
      </c>
      <c r="D293">
        <v>9.6999999999999993</v>
      </c>
      <c r="E293">
        <v>10.476000000000001</v>
      </c>
      <c r="F293" t="s">
        <v>396</v>
      </c>
      <c r="G293" t="s">
        <v>401</v>
      </c>
      <c r="H293" s="27">
        <v>0</v>
      </c>
    </row>
    <row r="294" spans="1:8" x14ac:dyDescent="0.25">
      <c r="A294" t="s">
        <v>483</v>
      </c>
      <c r="B294" s="28">
        <v>4.2</v>
      </c>
      <c r="C294" t="s">
        <v>347</v>
      </c>
      <c r="D294">
        <v>9.6999999999999993</v>
      </c>
      <c r="E294">
        <v>10.476000000000001</v>
      </c>
      <c r="F294" t="s">
        <v>396</v>
      </c>
      <c r="G294" t="s">
        <v>395</v>
      </c>
      <c r="H294" s="27">
        <v>0</v>
      </c>
    </row>
    <row r="295" spans="1:8" x14ac:dyDescent="0.25">
      <c r="B295" s="28">
        <v>5.2</v>
      </c>
      <c r="C295" t="s">
        <v>348</v>
      </c>
      <c r="D295">
        <v>9.6999999999999993</v>
      </c>
      <c r="E295">
        <v>10.476000000000001</v>
      </c>
      <c r="F295" t="s">
        <v>396</v>
      </c>
      <c r="G295" t="s">
        <v>398</v>
      </c>
      <c r="H295" s="27">
        <v>0</v>
      </c>
    </row>
    <row r="296" spans="1:8" x14ac:dyDescent="0.25">
      <c r="B296" s="28">
        <v>6.2</v>
      </c>
      <c r="C296" t="s">
        <v>349</v>
      </c>
      <c r="D296">
        <v>9.6999999999999993</v>
      </c>
      <c r="E296">
        <v>10.476000000000001</v>
      </c>
      <c r="F296" t="s">
        <v>396</v>
      </c>
      <c r="G296" t="s">
        <v>399</v>
      </c>
      <c r="H296" s="27">
        <v>0</v>
      </c>
    </row>
    <row r="297" spans="1:8" x14ac:dyDescent="0.25">
      <c r="B297" s="28">
        <v>7.2</v>
      </c>
      <c r="C297" t="s">
        <v>350</v>
      </c>
      <c r="D297">
        <v>9.6999999999999993</v>
      </c>
      <c r="E297">
        <v>10.476000000000001</v>
      </c>
      <c r="F297" t="s">
        <v>396</v>
      </c>
      <c r="G297" t="s">
        <v>400</v>
      </c>
      <c r="H297" s="27">
        <v>0</v>
      </c>
    </row>
    <row r="298" spans="1:8" x14ac:dyDescent="0.25">
      <c r="B298" s="28">
        <v>8.1999999999999993</v>
      </c>
      <c r="C298" t="s">
        <v>351</v>
      </c>
      <c r="D298">
        <v>9.6999999999999993</v>
      </c>
      <c r="E298">
        <v>10.476000000000001</v>
      </c>
      <c r="F298" t="s">
        <v>396</v>
      </c>
      <c r="G298" t="s">
        <v>401</v>
      </c>
      <c r="H298" s="27">
        <v>0</v>
      </c>
    </row>
    <row r="299" spans="1:8" x14ac:dyDescent="0.25">
      <c r="A299" t="s">
        <v>484</v>
      </c>
      <c r="B299" s="28">
        <v>4.2</v>
      </c>
      <c r="C299" t="s">
        <v>347</v>
      </c>
      <c r="D299">
        <v>9.6999999999999993</v>
      </c>
      <c r="E299">
        <v>10.476000000000001</v>
      </c>
      <c r="F299" t="s">
        <v>396</v>
      </c>
      <c r="G299" t="s">
        <v>395</v>
      </c>
      <c r="H299" s="27">
        <v>0</v>
      </c>
    </row>
    <row r="300" spans="1:8" x14ac:dyDescent="0.25">
      <c r="B300" s="28">
        <v>5.2</v>
      </c>
      <c r="C300" t="s">
        <v>348</v>
      </c>
      <c r="D300">
        <v>9.6999999999999993</v>
      </c>
      <c r="E300">
        <v>10.476000000000001</v>
      </c>
      <c r="F300" t="s">
        <v>396</v>
      </c>
      <c r="G300" t="s">
        <v>398</v>
      </c>
      <c r="H300" s="27">
        <v>0</v>
      </c>
    </row>
    <row r="301" spans="1:8" x14ac:dyDescent="0.25">
      <c r="B301" s="28">
        <v>6.2</v>
      </c>
      <c r="C301" t="s">
        <v>349</v>
      </c>
      <c r="D301">
        <v>9.6999999999999993</v>
      </c>
      <c r="E301">
        <v>10.476000000000001</v>
      </c>
      <c r="F301" t="s">
        <v>396</v>
      </c>
      <c r="G301" t="s">
        <v>399</v>
      </c>
      <c r="H301" s="27">
        <v>0</v>
      </c>
    </row>
    <row r="302" spans="1:8" x14ac:dyDescent="0.25">
      <c r="B302" s="28">
        <v>7.2</v>
      </c>
      <c r="C302" t="s">
        <v>350</v>
      </c>
      <c r="D302">
        <v>9.6999999999999993</v>
      </c>
      <c r="E302">
        <v>10.476000000000001</v>
      </c>
      <c r="F302" t="s">
        <v>396</v>
      </c>
      <c r="G302" t="s">
        <v>400</v>
      </c>
      <c r="H302" s="27">
        <v>0</v>
      </c>
    </row>
    <row r="303" spans="1:8" x14ac:dyDescent="0.25">
      <c r="B303" s="28">
        <v>8.1999999999999993</v>
      </c>
      <c r="C303" t="s">
        <v>351</v>
      </c>
      <c r="D303">
        <v>9.6999999999999993</v>
      </c>
      <c r="E303">
        <v>10.476000000000001</v>
      </c>
      <c r="F303" t="s">
        <v>396</v>
      </c>
      <c r="G303" t="s">
        <v>401</v>
      </c>
      <c r="H303" s="27">
        <v>0</v>
      </c>
    </row>
    <row r="304" spans="1:8" x14ac:dyDescent="0.25">
      <c r="A304" t="s">
        <v>485</v>
      </c>
      <c r="B304" s="28">
        <v>4.2</v>
      </c>
      <c r="C304" t="s">
        <v>347</v>
      </c>
      <c r="D304">
        <v>9.6999999999999993</v>
      </c>
      <c r="E304">
        <v>10.476000000000001</v>
      </c>
      <c r="F304" t="s">
        <v>396</v>
      </c>
      <c r="G304" t="s">
        <v>395</v>
      </c>
      <c r="H304" s="27">
        <v>0</v>
      </c>
    </row>
    <row r="305" spans="1:8" x14ac:dyDescent="0.25">
      <c r="B305" s="28">
        <v>5.2</v>
      </c>
      <c r="C305" t="s">
        <v>348</v>
      </c>
      <c r="D305">
        <v>9.6999999999999993</v>
      </c>
      <c r="E305">
        <v>10.476000000000001</v>
      </c>
      <c r="F305" t="s">
        <v>396</v>
      </c>
      <c r="G305" t="s">
        <v>398</v>
      </c>
      <c r="H305" s="27">
        <v>0</v>
      </c>
    </row>
    <row r="306" spans="1:8" x14ac:dyDescent="0.25">
      <c r="B306" s="28">
        <v>6.2</v>
      </c>
      <c r="C306" t="s">
        <v>349</v>
      </c>
      <c r="D306">
        <v>9.6999999999999993</v>
      </c>
      <c r="E306">
        <v>10.476000000000001</v>
      </c>
      <c r="F306" t="s">
        <v>396</v>
      </c>
      <c r="G306" t="s">
        <v>399</v>
      </c>
      <c r="H306" s="27">
        <v>0</v>
      </c>
    </row>
    <row r="307" spans="1:8" x14ac:dyDescent="0.25">
      <c r="B307" s="28">
        <v>7.2</v>
      </c>
      <c r="C307" t="s">
        <v>350</v>
      </c>
      <c r="D307">
        <v>9.6999999999999993</v>
      </c>
      <c r="E307">
        <v>10.476000000000001</v>
      </c>
      <c r="F307" t="s">
        <v>396</v>
      </c>
      <c r="G307" t="s">
        <v>400</v>
      </c>
      <c r="H307" s="27">
        <v>0</v>
      </c>
    </row>
    <row r="308" spans="1:8" x14ac:dyDescent="0.25">
      <c r="B308" s="28">
        <v>8.1999999999999993</v>
      </c>
      <c r="C308" t="s">
        <v>351</v>
      </c>
      <c r="D308">
        <v>9.6999999999999993</v>
      </c>
      <c r="E308">
        <v>10.476000000000001</v>
      </c>
      <c r="F308" t="s">
        <v>396</v>
      </c>
      <c r="G308" t="s">
        <v>401</v>
      </c>
      <c r="H308" s="27">
        <v>0</v>
      </c>
    </row>
    <row r="309" spans="1:8" x14ac:dyDescent="0.25">
      <c r="A309" t="s">
        <v>486</v>
      </c>
      <c r="B309" s="28">
        <v>4.2</v>
      </c>
      <c r="C309" t="s">
        <v>347</v>
      </c>
      <c r="D309">
        <v>9.6999999999999993</v>
      </c>
      <c r="E309">
        <v>10.476000000000001</v>
      </c>
      <c r="F309" t="s">
        <v>396</v>
      </c>
      <c r="G309" t="s">
        <v>395</v>
      </c>
      <c r="H309" s="27">
        <v>0</v>
      </c>
    </row>
    <row r="310" spans="1:8" x14ac:dyDescent="0.25">
      <c r="B310" s="28">
        <v>5.2</v>
      </c>
      <c r="C310" t="s">
        <v>348</v>
      </c>
      <c r="D310">
        <v>9.6999999999999993</v>
      </c>
      <c r="E310">
        <v>10.476000000000001</v>
      </c>
      <c r="F310" t="s">
        <v>396</v>
      </c>
      <c r="G310" t="s">
        <v>398</v>
      </c>
      <c r="H310" s="27">
        <v>0</v>
      </c>
    </row>
    <row r="311" spans="1:8" x14ac:dyDescent="0.25">
      <c r="B311" s="28">
        <v>6.2</v>
      </c>
      <c r="C311" t="s">
        <v>349</v>
      </c>
      <c r="D311">
        <v>9.6999999999999993</v>
      </c>
      <c r="E311">
        <v>10.476000000000001</v>
      </c>
      <c r="F311" t="s">
        <v>396</v>
      </c>
      <c r="G311" t="s">
        <v>399</v>
      </c>
      <c r="H311" s="27">
        <v>0</v>
      </c>
    </row>
    <row r="312" spans="1:8" x14ac:dyDescent="0.25">
      <c r="B312" s="28">
        <v>7.2</v>
      </c>
      <c r="C312" t="s">
        <v>350</v>
      </c>
      <c r="D312">
        <v>9.6999999999999993</v>
      </c>
      <c r="E312">
        <v>10.476000000000001</v>
      </c>
      <c r="F312" t="s">
        <v>396</v>
      </c>
      <c r="G312" t="s">
        <v>400</v>
      </c>
      <c r="H312" s="27">
        <v>0</v>
      </c>
    </row>
    <row r="313" spans="1:8" x14ac:dyDescent="0.25">
      <c r="B313" s="28">
        <v>8.1999999999999993</v>
      </c>
      <c r="C313" t="s">
        <v>351</v>
      </c>
      <c r="D313">
        <v>9.6999999999999993</v>
      </c>
      <c r="E313">
        <v>10.476000000000001</v>
      </c>
      <c r="F313" t="s">
        <v>396</v>
      </c>
      <c r="G313" t="s">
        <v>401</v>
      </c>
      <c r="H313" s="27">
        <v>0</v>
      </c>
    </row>
    <row r="314" spans="1:8" x14ac:dyDescent="0.25">
      <c r="A314" t="s">
        <v>487</v>
      </c>
      <c r="B314" s="28">
        <v>4.2</v>
      </c>
      <c r="C314" t="s">
        <v>347</v>
      </c>
      <c r="D314">
        <v>9.6999999999999993</v>
      </c>
      <c r="E314">
        <v>10.476000000000001</v>
      </c>
      <c r="F314" t="s">
        <v>396</v>
      </c>
      <c r="G314" t="s">
        <v>395</v>
      </c>
      <c r="H314" s="27">
        <v>0</v>
      </c>
    </row>
    <row r="315" spans="1:8" x14ac:dyDescent="0.25">
      <c r="B315" s="28">
        <v>5.2</v>
      </c>
      <c r="C315" t="s">
        <v>348</v>
      </c>
      <c r="D315">
        <v>9.6999999999999993</v>
      </c>
      <c r="E315">
        <v>10.476000000000001</v>
      </c>
      <c r="F315" t="s">
        <v>396</v>
      </c>
      <c r="G315" t="s">
        <v>398</v>
      </c>
      <c r="H315" s="27">
        <v>0</v>
      </c>
    </row>
    <row r="316" spans="1:8" x14ac:dyDescent="0.25">
      <c r="B316" s="28">
        <v>6.2</v>
      </c>
      <c r="C316" t="s">
        <v>349</v>
      </c>
      <c r="D316">
        <v>9.6999999999999993</v>
      </c>
      <c r="E316">
        <v>10.476000000000001</v>
      </c>
      <c r="F316" t="s">
        <v>396</v>
      </c>
      <c r="G316" t="s">
        <v>399</v>
      </c>
      <c r="H316" s="27">
        <v>0</v>
      </c>
    </row>
    <row r="317" spans="1:8" x14ac:dyDescent="0.25">
      <c r="B317" s="28">
        <v>7.2</v>
      </c>
      <c r="C317" t="s">
        <v>350</v>
      </c>
      <c r="D317">
        <v>9.6999999999999993</v>
      </c>
      <c r="E317">
        <v>10.476000000000001</v>
      </c>
      <c r="F317" t="s">
        <v>396</v>
      </c>
      <c r="G317" t="s">
        <v>400</v>
      </c>
      <c r="H317" s="27">
        <v>0</v>
      </c>
    </row>
    <row r="318" spans="1:8" x14ac:dyDescent="0.25">
      <c r="B318" s="28">
        <v>8.1999999999999993</v>
      </c>
      <c r="C318" t="s">
        <v>351</v>
      </c>
      <c r="D318">
        <v>9.6999999999999993</v>
      </c>
      <c r="E318">
        <v>10.476000000000001</v>
      </c>
      <c r="F318" t="s">
        <v>396</v>
      </c>
      <c r="G318" t="s">
        <v>401</v>
      </c>
      <c r="H318" s="27">
        <v>0</v>
      </c>
    </row>
    <row r="319" spans="1:8" x14ac:dyDescent="0.25">
      <c r="A319" t="s">
        <v>488</v>
      </c>
      <c r="B319" s="28">
        <v>4.2</v>
      </c>
      <c r="C319" t="s">
        <v>347</v>
      </c>
      <c r="D319">
        <v>9.6999999999999993</v>
      </c>
      <c r="E319">
        <v>10.476000000000001</v>
      </c>
      <c r="F319" t="s">
        <v>396</v>
      </c>
      <c r="G319" t="s">
        <v>395</v>
      </c>
      <c r="H319" s="27">
        <v>0</v>
      </c>
    </row>
    <row r="320" spans="1:8" x14ac:dyDescent="0.25">
      <c r="B320" s="28">
        <v>5.2</v>
      </c>
      <c r="C320" t="s">
        <v>348</v>
      </c>
      <c r="D320">
        <v>9.6999999999999993</v>
      </c>
      <c r="E320">
        <v>10.476000000000001</v>
      </c>
      <c r="F320" t="s">
        <v>396</v>
      </c>
      <c r="G320" t="s">
        <v>398</v>
      </c>
      <c r="H320" s="27">
        <v>0</v>
      </c>
    </row>
    <row r="321" spans="1:8" x14ac:dyDescent="0.25">
      <c r="B321" s="28">
        <v>6.2</v>
      </c>
      <c r="C321" t="s">
        <v>349</v>
      </c>
      <c r="D321">
        <v>9.6999999999999993</v>
      </c>
      <c r="E321">
        <v>10.476000000000001</v>
      </c>
      <c r="F321" t="s">
        <v>396</v>
      </c>
      <c r="G321" t="s">
        <v>399</v>
      </c>
      <c r="H321" s="27">
        <v>0</v>
      </c>
    </row>
    <row r="322" spans="1:8" x14ac:dyDescent="0.25">
      <c r="B322" s="28">
        <v>7.2</v>
      </c>
      <c r="C322" t="s">
        <v>350</v>
      </c>
      <c r="D322">
        <v>9.6999999999999993</v>
      </c>
      <c r="E322">
        <v>10.476000000000001</v>
      </c>
      <c r="F322" t="s">
        <v>396</v>
      </c>
      <c r="G322" t="s">
        <v>400</v>
      </c>
      <c r="H322" s="27">
        <v>0</v>
      </c>
    </row>
    <row r="323" spans="1:8" x14ac:dyDescent="0.25">
      <c r="B323" s="28">
        <v>8.1999999999999993</v>
      </c>
      <c r="C323" t="s">
        <v>351</v>
      </c>
      <c r="D323">
        <v>9.6999999999999993</v>
      </c>
      <c r="E323">
        <v>10.476000000000001</v>
      </c>
      <c r="F323" t="s">
        <v>396</v>
      </c>
      <c r="G323" t="s">
        <v>401</v>
      </c>
      <c r="H323" s="27">
        <v>0</v>
      </c>
    </row>
    <row r="324" spans="1:8" x14ac:dyDescent="0.25">
      <c r="A324" t="s">
        <v>489</v>
      </c>
      <c r="B324" s="28">
        <v>4.2</v>
      </c>
      <c r="C324" t="s">
        <v>347</v>
      </c>
      <c r="D324">
        <v>9.6999999999999993</v>
      </c>
      <c r="E324">
        <v>10.476000000000001</v>
      </c>
      <c r="F324" t="s">
        <v>396</v>
      </c>
      <c r="G324" t="s">
        <v>395</v>
      </c>
      <c r="H324" s="27">
        <v>0</v>
      </c>
    </row>
    <row r="325" spans="1:8" x14ac:dyDescent="0.25">
      <c r="B325" s="28">
        <v>5.2</v>
      </c>
      <c r="C325" t="s">
        <v>348</v>
      </c>
      <c r="D325">
        <v>9.6999999999999993</v>
      </c>
      <c r="E325">
        <v>10.476000000000001</v>
      </c>
      <c r="F325" t="s">
        <v>396</v>
      </c>
      <c r="G325" t="s">
        <v>398</v>
      </c>
      <c r="H325" s="27">
        <v>0</v>
      </c>
    </row>
    <row r="326" spans="1:8" x14ac:dyDescent="0.25">
      <c r="B326" s="28">
        <v>6.2</v>
      </c>
      <c r="C326" t="s">
        <v>349</v>
      </c>
      <c r="D326">
        <v>9.6999999999999993</v>
      </c>
      <c r="E326">
        <v>10.476000000000001</v>
      </c>
      <c r="F326" t="s">
        <v>396</v>
      </c>
      <c r="G326" t="s">
        <v>399</v>
      </c>
      <c r="H326" s="27">
        <v>0</v>
      </c>
    </row>
    <row r="327" spans="1:8" x14ac:dyDescent="0.25">
      <c r="B327" s="28">
        <v>7.2</v>
      </c>
      <c r="C327" t="s">
        <v>350</v>
      </c>
      <c r="D327">
        <v>9.6999999999999993</v>
      </c>
      <c r="E327">
        <v>10.476000000000001</v>
      </c>
      <c r="F327" t="s">
        <v>396</v>
      </c>
      <c r="G327" t="s">
        <v>400</v>
      </c>
      <c r="H327" s="27">
        <v>0</v>
      </c>
    </row>
    <row r="328" spans="1:8" x14ac:dyDescent="0.25">
      <c r="B328" s="28">
        <v>8.1999999999999993</v>
      </c>
      <c r="C328" t="s">
        <v>351</v>
      </c>
      <c r="D328">
        <v>9.6999999999999993</v>
      </c>
      <c r="E328">
        <v>10.476000000000001</v>
      </c>
      <c r="F328" t="s">
        <v>396</v>
      </c>
      <c r="G328" t="s">
        <v>401</v>
      </c>
      <c r="H328" s="27">
        <v>0</v>
      </c>
    </row>
    <row r="329" spans="1:8" x14ac:dyDescent="0.25">
      <c r="A329" t="s">
        <v>490</v>
      </c>
      <c r="B329" s="28">
        <v>4.2</v>
      </c>
      <c r="C329" t="s">
        <v>347</v>
      </c>
      <c r="D329">
        <v>9.6999999999999993</v>
      </c>
      <c r="E329">
        <v>10.476000000000001</v>
      </c>
      <c r="F329" t="s">
        <v>396</v>
      </c>
      <c r="G329" t="s">
        <v>395</v>
      </c>
      <c r="H329" s="27">
        <v>0</v>
      </c>
    </row>
    <row r="330" spans="1:8" x14ac:dyDescent="0.25">
      <c r="B330" s="28">
        <v>5.2</v>
      </c>
      <c r="C330" t="s">
        <v>348</v>
      </c>
      <c r="D330">
        <v>9.6999999999999993</v>
      </c>
      <c r="E330">
        <v>10.476000000000001</v>
      </c>
      <c r="F330" t="s">
        <v>396</v>
      </c>
      <c r="G330" t="s">
        <v>398</v>
      </c>
      <c r="H330" s="27">
        <v>0</v>
      </c>
    </row>
    <row r="331" spans="1:8" x14ac:dyDescent="0.25">
      <c r="B331" s="28">
        <v>6.2</v>
      </c>
      <c r="C331" t="s">
        <v>349</v>
      </c>
      <c r="D331">
        <v>9.6999999999999993</v>
      </c>
      <c r="E331">
        <v>10.476000000000001</v>
      </c>
      <c r="F331" t="s">
        <v>396</v>
      </c>
      <c r="G331" t="s">
        <v>399</v>
      </c>
      <c r="H331" s="27">
        <v>0</v>
      </c>
    </row>
    <row r="332" spans="1:8" x14ac:dyDescent="0.25">
      <c r="B332" s="28">
        <v>7.2</v>
      </c>
      <c r="C332" t="s">
        <v>350</v>
      </c>
      <c r="D332">
        <v>9.6999999999999993</v>
      </c>
      <c r="E332">
        <v>10.476000000000001</v>
      </c>
      <c r="F332" t="s">
        <v>396</v>
      </c>
      <c r="G332" t="s">
        <v>400</v>
      </c>
      <c r="H332" s="27">
        <v>0</v>
      </c>
    </row>
    <row r="333" spans="1:8" x14ac:dyDescent="0.25">
      <c r="B333" s="28">
        <v>8.1999999999999993</v>
      </c>
      <c r="C333" t="s">
        <v>351</v>
      </c>
      <c r="D333">
        <v>9.6999999999999993</v>
      </c>
      <c r="E333">
        <v>10.476000000000001</v>
      </c>
      <c r="F333" t="s">
        <v>396</v>
      </c>
      <c r="G333" t="s">
        <v>401</v>
      </c>
      <c r="H333" s="27">
        <v>0</v>
      </c>
    </row>
    <row r="334" spans="1:8" x14ac:dyDescent="0.25">
      <c r="A334" t="s">
        <v>491</v>
      </c>
      <c r="B334" s="28">
        <v>4.2</v>
      </c>
      <c r="C334" t="s">
        <v>347</v>
      </c>
      <c r="D334">
        <v>9.6999999999999993</v>
      </c>
      <c r="E334">
        <v>10.476000000000001</v>
      </c>
      <c r="F334" t="s">
        <v>396</v>
      </c>
      <c r="G334" t="s">
        <v>395</v>
      </c>
      <c r="H334" s="27">
        <v>0</v>
      </c>
    </row>
    <row r="335" spans="1:8" x14ac:dyDescent="0.25">
      <c r="B335" s="28">
        <v>5.2</v>
      </c>
      <c r="C335" t="s">
        <v>348</v>
      </c>
      <c r="D335">
        <v>9.6999999999999993</v>
      </c>
      <c r="E335">
        <v>10.476000000000001</v>
      </c>
      <c r="F335" t="s">
        <v>396</v>
      </c>
      <c r="G335" t="s">
        <v>398</v>
      </c>
      <c r="H335" s="27">
        <v>0</v>
      </c>
    </row>
    <row r="336" spans="1:8" x14ac:dyDescent="0.25">
      <c r="B336" s="28">
        <v>6.2</v>
      </c>
      <c r="C336" t="s">
        <v>349</v>
      </c>
      <c r="D336">
        <v>9.6999999999999993</v>
      </c>
      <c r="E336">
        <v>10.476000000000001</v>
      </c>
      <c r="F336" t="s">
        <v>396</v>
      </c>
      <c r="G336" t="s">
        <v>399</v>
      </c>
      <c r="H336" s="27">
        <v>0</v>
      </c>
    </row>
    <row r="337" spans="1:8" x14ac:dyDescent="0.25">
      <c r="B337" s="28">
        <v>7.2</v>
      </c>
      <c r="C337" t="s">
        <v>350</v>
      </c>
      <c r="D337">
        <v>9.6999999999999993</v>
      </c>
      <c r="E337">
        <v>10.476000000000001</v>
      </c>
      <c r="F337" t="s">
        <v>396</v>
      </c>
      <c r="G337" t="s">
        <v>400</v>
      </c>
      <c r="H337" s="27">
        <v>0</v>
      </c>
    </row>
    <row r="338" spans="1:8" x14ac:dyDescent="0.25">
      <c r="B338" s="28">
        <v>8.1999999999999993</v>
      </c>
      <c r="C338" t="s">
        <v>351</v>
      </c>
      <c r="D338">
        <v>9.6999999999999993</v>
      </c>
      <c r="E338">
        <v>10.476000000000001</v>
      </c>
      <c r="F338" t="s">
        <v>396</v>
      </c>
      <c r="G338" t="s">
        <v>401</v>
      </c>
      <c r="H338" s="27">
        <v>0</v>
      </c>
    </row>
    <row r="339" spans="1:8" x14ac:dyDescent="0.25">
      <c r="A339" t="s">
        <v>492</v>
      </c>
      <c r="B339" s="28">
        <v>4.2</v>
      </c>
      <c r="C339" t="s">
        <v>347</v>
      </c>
      <c r="D339">
        <v>9.6999999999999993</v>
      </c>
      <c r="E339">
        <v>10.476000000000001</v>
      </c>
      <c r="F339" t="s">
        <v>396</v>
      </c>
      <c r="G339" t="s">
        <v>395</v>
      </c>
      <c r="H339" s="27">
        <v>0</v>
      </c>
    </row>
    <row r="340" spans="1:8" x14ac:dyDescent="0.25">
      <c r="B340" s="28">
        <v>5.2</v>
      </c>
      <c r="C340" t="s">
        <v>348</v>
      </c>
      <c r="D340">
        <v>9.6999999999999993</v>
      </c>
      <c r="E340">
        <v>10.476000000000001</v>
      </c>
      <c r="F340" t="s">
        <v>396</v>
      </c>
      <c r="G340" t="s">
        <v>398</v>
      </c>
      <c r="H340" s="27">
        <v>0</v>
      </c>
    </row>
    <row r="341" spans="1:8" x14ac:dyDescent="0.25">
      <c r="B341" s="28">
        <v>6.2</v>
      </c>
      <c r="C341" t="s">
        <v>349</v>
      </c>
      <c r="D341">
        <v>9.6999999999999993</v>
      </c>
      <c r="E341">
        <v>10.476000000000001</v>
      </c>
      <c r="F341" t="s">
        <v>396</v>
      </c>
      <c r="G341" t="s">
        <v>399</v>
      </c>
      <c r="H341" s="27">
        <v>0</v>
      </c>
    </row>
    <row r="342" spans="1:8" x14ac:dyDescent="0.25">
      <c r="B342" s="28">
        <v>7.2</v>
      </c>
      <c r="C342" t="s">
        <v>350</v>
      </c>
      <c r="D342">
        <v>9.6999999999999993</v>
      </c>
      <c r="E342">
        <v>10.476000000000001</v>
      </c>
      <c r="F342" t="s">
        <v>396</v>
      </c>
      <c r="G342" t="s">
        <v>400</v>
      </c>
      <c r="H342" s="27">
        <v>0</v>
      </c>
    </row>
    <row r="343" spans="1:8" x14ac:dyDescent="0.25">
      <c r="B343" s="28">
        <v>8.1999999999999993</v>
      </c>
      <c r="C343" t="s">
        <v>351</v>
      </c>
      <c r="D343">
        <v>9.6999999999999993</v>
      </c>
      <c r="E343">
        <v>10.476000000000001</v>
      </c>
      <c r="F343" t="s">
        <v>396</v>
      </c>
      <c r="G343" t="s">
        <v>401</v>
      </c>
      <c r="H343" s="27">
        <v>0</v>
      </c>
    </row>
    <row r="344" spans="1:8" x14ac:dyDescent="0.25">
      <c r="A344" t="s">
        <v>493</v>
      </c>
      <c r="B344" s="28">
        <v>4.2</v>
      </c>
      <c r="C344" t="s">
        <v>347</v>
      </c>
      <c r="D344">
        <v>9.6999999999999993</v>
      </c>
      <c r="E344">
        <v>10.476000000000001</v>
      </c>
      <c r="F344" t="s">
        <v>396</v>
      </c>
      <c r="G344" t="s">
        <v>395</v>
      </c>
      <c r="H344" s="27">
        <v>0</v>
      </c>
    </row>
    <row r="345" spans="1:8" x14ac:dyDescent="0.25">
      <c r="B345" s="28">
        <v>5.2</v>
      </c>
      <c r="C345" t="s">
        <v>348</v>
      </c>
      <c r="D345">
        <v>9.6999999999999993</v>
      </c>
      <c r="E345">
        <v>10.476000000000001</v>
      </c>
      <c r="F345" t="s">
        <v>396</v>
      </c>
      <c r="G345" t="s">
        <v>398</v>
      </c>
      <c r="H345" s="27">
        <v>0</v>
      </c>
    </row>
    <row r="346" spans="1:8" x14ac:dyDescent="0.25">
      <c r="B346" s="28">
        <v>6.2</v>
      </c>
      <c r="C346" t="s">
        <v>349</v>
      </c>
      <c r="D346">
        <v>9.6999999999999993</v>
      </c>
      <c r="E346">
        <v>10.476000000000001</v>
      </c>
      <c r="F346" t="s">
        <v>396</v>
      </c>
      <c r="G346" t="s">
        <v>399</v>
      </c>
      <c r="H346" s="27">
        <v>0</v>
      </c>
    </row>
    <row r="347" spans="1:8" x14ac:dyDescent="0.25">
      <c r="B347" s="28">
        <v>7.2</v>
      </c>
      <c r="C347" t="s">
        <v>350</v>
      </c>
      <c r="D347">
        <v>9.6999999999999993</v>
      </c>
      <c r="E347">
        <v>10.476000000000001</v>
      </c>
      <c r="F347" t="s">
        <v>396</v>
      </c>
      <c r="G347" t="s">
        <v>400</v>
      </c>
      <c r="H347" s="27">
        <v>0</v>
      </c>
    </row>
    <row r="348" spans="1:8" x14ac:dyDescent="0.25">
      <c r="B348" s="28">
        <v>8.1999999999999993</v>
      </c>
      <c r="C348" t="s">
        <v>351</v>
      </c>
      <c r="D348">
        <v>9.6999999999999993</v>
      </c>
      <c r="E348">
        <v>10.476000000000001</v>
      </c>
      <c r="F348" t="s">
        <v>396</v>
      </c>
      <c r="G348" t="s">
        <v>401</v>
      </c>
      <c r="H348" s="27">
        <v>0</v>
      </c>
    </row>
    <row r="349" spans="1:8" x14ac:dyDescent="0.25">
      <c r="A349" t="s">
        <v>494</v>
      </c>
      <c r="B349" s="28">
        <v>4.2</v>
      </c>
      <c r="C349" t="s">
        <v>347</v>
      </c>
      <c r="D349">
        <v>9.6999999999999993</v>
      </c>
      <c r="E349">
        <v>10.476000000000001</v>
      </c>
      <c r="F349" t="s">
        <v>396</v>
      </c>
      <c r="G349" t="s">
        <v>395</v>
      </c>
      <c r="H349" s="27">
        <v>0</v>
      </c>
    </row>
    <row r="350" spans="1:8" x14ac:dyDescent="0.25">
      <c r="B350" s="28">
        <v>5.2</v>
      </c>
      <c r="C350" t="s">
        <v>348</v>
      </c>
      <c r="D350">
        <v>9.6999999999999993</v>
      </c>
      <c r="E350">
        <v>10.476000000000001</v>
      </c>
      <c r="F350" t="s">
        <v>396</v>
      </c>
      <c r="G350" t="s">
        <v>398</v>
      </c>
      <c r="H350" s="27">
        <v>0</v>
      </c>
    </row>
    <row r="351" spans="1:8" x14ac:dyDescent="0.25">
      <c r="B351" s="28">
        <v>6.2</v>
      </c>
      <c r="C351" t="s">
        <v>349</v>
      </c>
      <c r="D351">
        <v>9.6999999999999993</v>
      </c>
      <c r="E351">
        <v>10.476000000000001</v>
      </c>
      <c r="F351" t="s">
        <v>396</v>
      </c>
      <c r="G351" t="s">
        <v>399</v>
      </c>
      <c r="H351" s="27">
        <v>0</v>
      </c>
    </row>
    <row r="352" spans="1:8" x14ac:dyDescent="0.25">
      <c r="B352" s="28">
        <v>7.2</v>
      </c>
      <c r="C352" t="s">
        <v>350</v>
      </c>
      <c r="D352">
        <v>9.6999999999999993</v>
      </c>
      <c r="E352">
        <v>10.476000000000001</v>
      </c>
      <c r="F352" t="s">
        <v>396</v>
      </c>
      <c r="G352" t="s">
        <v>400</v>
      </c>
      <c r="H352" s="27">
        <v>0</v>
      </c>
    </row>
    <row r="353" spans="1:8" x14ac:dyDescent="0.25">
      <c r="B353" s="28">
        <v>8.1999999999999993</v>
      </c>
      <c r="C353" t="s">
        <v>351</v>
      </c>
      <c r="D353">
        <v>9.6999999999999993</v>
      </c>
      <c r="E353">
        <v>10.476000000000001</v>
      </c>
      <c r="F353" t="s">
        <v>396</v>
      </c>
      <c r="G353" t="s">
        <v>401</v>
      </c>
      <c r="H353" s="27">
        <v>0</v>
      </c>
    </row>
    <row r="354" spans="1:8" x14ac:dyDescent="0.25">
      <c r="A354" t="s">
        <v>495</v>
      </c>
      <c r="B354" s="28">
        <v>4.2</v>
      </c>
      <c r="C354" t="s">
        <v>347</v>
      </c>
      <c r="D354">
        <v>9.6999999999999993</v>
      </c>
      <c r="E354">
        <v>10.476000000000001</v>
      </c>
      <c r="F354" t="s">
        <v>396</v>
      </c>
      <c r="G354" t="s">
        <v>395</v>
      </c>
      <c r="H354" s="27">
        <v>0</v>
      </c>
    </row>
    <row r="355" spans="1:8" x14ac:dyDescent="0.25">
      <c r="B355" s="28">
        <v>5.2</v>
      </c>
      <c r="C355" t="s">
        <v>348</v>
      </c>
      <c r="D355">
        <v>9.6999999999999993</v>
      </c>
      <c r="E355">
        <v>10.476000000000001</v>
      </c>
      <c r="F355" t="s">
        <v>396</v>
      </c>
      <c r="G355" t="s">
        <v>398</v>
      </c>
      <c r="H355" s="27">
        <v>0</v>
      </c>
    </row>
    <row r="356" spans="1:8" x14ac:dyDescent="0.25">
      <c r="B356" s="28">
        <v>6.2</v>
      </c>
      <c r="C356" t="s">
        <v>349</v>
      </c>
      <c r="D356">
        <v>9.6999999999999993</v>
      </c>
      <c r="E356">
        <v>10.476000000000001</v>
      </c>
      <c r="F356" t="s">
        <v>396</v>
      </c>
      <c r="G356" t="s">
        <v>399</v>
      </c>
      <c r="H356" s="27">
        <v>0</v>
      </c>
    </row>
    <row r="357" spans="1:8" x14ac:dyDescent="0.25">
      <c r="B357" s="28">
        <v>7.2</v>
      </c>
      <c r="C357" t="s">
        <v>350</v>
      </c>
      <c r="D357">
        <v>9.6999999999999993</v>
      </c>
      <c r="E357">
        <v>10.476000000000001</v>
      </c>
      <c r="F357" t="s">
        <v>396</v>
      </c>
      <c r="G357" t="s">
        <v>400</v>
      </c>
      <c r="H357" s="27">
        <v>0</v>
      </c>
    </row>
    <row r="358" spans="1:8" x14ac:dyDescent="0.25">
      <c r="B358" s="28">
        <v>8.1999999999999993</v>
      </c>
      <c r="C358" t="s">
        <v>351</v>
      </c>
      <c r="D358">
        <v>9.6999999999999993</v>
      </c>
      <c r="E358">
        <v>10.476000000000001</v>
      </c>
      <c r="F358" t="s">
        <v>396</v>
      </c>
      <c r="G358" t="s">
        <v>401</v>
      </c>
      <c r="H358" s="27">
        <v>0</v>
      </c>
    </row>
    <row r="359" spans="1:8" x14ac:dyDescent="0.25">
      <c r="A359" t="s">
        <v>496</v>
      </c>
      <c r="B359" s="28">
        <v>4.2</v>
      </c>
      <c r="C359" t="s">
        <v>347</v>
      </c>
      <c r="D359">
        <v>9.6999999999999993</v>
      </c>
      <c r="E359">
        <v>10.476000000000001</v>
      </c>
      <c r="F359" t="s">
        <v>396</v>
      </c>
      <c r="G359" t="s">
        <v>395</v>
      </c>
      <c r="H359" s="27">
        <v>0</v>
      </c>
    </row>
    <row r="360" spans="1:8" x14ac:dyDescent="0.25">
      <c r="B360" s="28">
        <v>5.2</v>
      </c>
      <c r="C360" t="s">
        <v>348</v>
      </c>
      <c r="D360">
        <v>9.6999999999999993</v>
      </c>
      <c r="E360">
        <v>10.476000000000001</v>
      </c>
      <c r="F360" t="s">
        <v>396</v>
      </c>
      <c r="G360" t="s">
        <v>398</v>
      </c>
      <c r="H360" s="27">
        <v>0</v>
      </c>
    </row>
    <row r="361" spans="1:8" x14ac:dyDescent="0.25">
      <c r="B361" s="28">
        <v>6.2</v>
      </c>
      <c r="C361" t="s">
        <v>349</v>
      </c>
      <c r="D361">
        <v>9.6999999999999993</v>
      </c>
      <c r="E361">
        <v>10.476000000000001</v>
      </c>
      <c r="F361" t="s">
        <v>396</v>
      </c>
      <c r="G361" t="s">
        <v>399</v>
      </c>
      <c r="H361" s="27">
        <v>0</v>
      </c>
    </row>
    <row r="362" spans="1:8" x14ac:dyDescent="0.25">
      <c r="B362" s="28">
        <v>7.2</v>
      </c>
      <c r="C362" t="s">
        <v>350</v>
      </c>
      <c r="D362">
        <v>9.6999999999999993</v>
      </c>
      <c r="E362">
        <v>10.476000000000001</v>
      </c>
      <c r="F362" t="s">
        <v>396</v>
      </c>
      <c r="G362" t="s">
        <v>400</v>
      </c>
      <c r="H362" s="27">
        <v>0</v>
      </c>
    </row>
    <row r="363" spans="1:8" x14ac:dyDescent="0.25">
      <c r="B363" s="28">
        <v>8.1999999999999993</v>
      </c>
      <c r="C363" t="s">
        <v>351</v>
      </c>
      <c r="D363">
        <v>9.6999999999999993</v>
      </c>
      <c r="E363">
        <v>10.476000000000001</v>
      </c>
      <c r="F363" t="s">
        <v>396</v>
      </c>
      <c r="G363" t="s">
        <v>401</v>
      </c>
      <c r="H363" s="27">
        <v>0</v>
      </c>
    </row>
    <row r="364" spans="1:8" x14ac:dyDescent="0.25">
      <c r="A364" t="s">
        <v>497</v>
      </c>
      <c r="B364" s="28">
        <v>4.2</v>
      </c>
      <c r="C364" t="s">
        <v>347</v>
      </c>
      <c r="D364">
        <v>9.6999999999999993</v>
      </c>
      <c r="E364">
        <v>10.476000000000001</v>
      </c>
      <c r="F364" t="s">
        <v>396</v>
      </c>
      <c r="G364" t="s">
        <v>395</v>
      </c>
      <c r="H364" s="27">
        <v>0</v>
      </c>
    </row>
    <row r="365" spans="1:8" x14ac:dyDescent="0.25">
      <c r="B365" s="28">
        <v>5.2</v>
      </c>
      <c r="C365" t="s">
        <v>348</v>
      </c>
      <c r="D365">
        <v>9.6999999999999993</v>
      </c>
      <c r="E365">
        <v>10.476000000000001</v>
      </c>
      <c r="F365" t="s">
        <v>396</v>
      </c>
      <c r="G365" t="s">
        <v>398</v>
      </c>
      <c r="H365" s="27">
        <v>0</v>
      </c>
    </row>
    <row r="366" spans="1:8" x14ac:dyDescent="0.25">
      <c r="B366" s="28">
        <v>6.2</v>
      </c>
      <c r="C366" t="s">
        <v>349</v>
      </c>
      <c r="D366">
        <v>9.6999999999999993</v>
      </c>
      <c r="E366">
        <v>10.476000000000001</v>
      </c>
      <c r="F366" t="s">
        <v>396</v>
      </c>
      <c r="G366" t="s">
        <v>399</v>
      </c>
      <c r="H366" s="27">
        <v>0</v>
      </c>
    </row>
    <row r="367" spans="1:8" x14ac:dyDescent="0.25">
      <c r="B367" s="28">
        <v>7.2</v>
      </c>
      <c r="C367" t="s">
        <v>350</v>
      </c>
      <c r="D367">
        <v>9.6999999999999993</v>
      </c>
      <c r="E367">
        <v>10.476000000000001</v>
      </c>
      <c r="F367" t="s">
        <v>396</v>
      </c>
      <c r="G367" t="s">
        <v>400</v>
      </c>
      <c r="H367" s="27">
        <v>0</v>
      </c>
    </row>
    <row r="368" spans="1:8" x14ac:dyDescent="0.25">
      <c r="B368" s="28">
        <v>8.1999999999999993</v>
      </c>
      <c r="C368" t="s">
        <v>351</v>
      </c>
      <c r="D368">
        <v>9.6999999999999993</v>
      </c>
      <c r="E368">
        <v>10.476000000000001</v>
      </c>
      <c r="F368" t="s">
        <v>396</v>
      </c>
      <c r="G368" t="s">
        <v>401</v>
      </c>
      <c r="H368" s="27">
        <v>0</v>
      </c>
    </row>
    <row r="369" spans="1:8" x14ac:dyDescent="0.25">
      <c r="A369" t="s">
        <v>498</v>
      </c>
      <c r="B369" s="28">
        <v>4.2</v>
      </c>
      <c r="C369" t="s">
        <v>347</v>
      </c>
      <c r="D369">
        <v>9.6999999999999993</v>
      </c>
      <c r="E369">
        <v>10.476000000000001</v>
      </c>
      <c r="F369" t="s">
        <v>396</v>
      </c>
      <c r="G369" t="s">
        <v>395</v>
      </c>
      <c r="H369" s="27">
        <v>0</v>
      </c>
    </row>
    <row r="370" spans="1:8" x14ac:dyDescent="0.25">
      <c r="B370" s="28">
        <v>5.2</v>
      </c>
      <c r="C370" t="s">
        <v>348</v>
      </c>
      <c r="D370">
        <v>9.6999999999999993</v>
      </c>
      <c r="E370">
        <v>10.476000000000001</v>
      </c>
      <c r="F370" t="s">
        <v>396</v>
      </c>
      <c r="G370" t="s">
        <v>398</v>
      </c>
      <c r="H370" s="27">
        <v>0</v>
      </c>
    </row>
    <row r="371" spans="1:8" x14ac:dyDescent="0.25">
      <c r="B371" s="28">
        <v>6.2</v>
      </c>
      <c r="C371" t="s">
        <v>349</v>
      </c>
      <c r="D371">
        <v>9.6999999999999993</v>
      </c>
      <c r="E371">
        <v>10.476000000000001</v>
      </c>
      <c r="F371" t="s">
        <v>396</v>
      </c>
      <c r="G371" t="s">
        <v>399</v>
      </c>
      <c r="H371" s="27">
        <v>0</v>
      </c>
    </row>
    <row r="372" spans="1:8" x14ac:dyDescent="0.25">
      <c r="B372" s="28">
        <v>7.2</v>
      </c>
      <c r="C372" t="s">
        <v>350</v>
      </c>
      <c r="D372">
        <v>9.6999999999999993</v>
      </c>
      <c r="E372">
        <v>10.476000000000001</v>
      </c>
      <c r="F372" t="s">
        <v>396</v>
      </c>
      <c r="G372" t="s">
        <v>400</v>
      </c>
      <c r="H372" s="27">
        <v>0</v>
      </c>
    </row>
    <row r="373" spans="1:8" x14ac:dyDescent="0.25">
      <c r="B373" s="28">
        <v>8.1999999999999993</v>
      </c>
      <c r="C373" t="s">
        <v>351</v>
      </c>
      <c r="D373">
        <v>9.6999999999999993</v>
      </c>
      <c r="E373">
        <v>10.476000000000001</v>
      </c>
      <c r="F373" t="s">
        <v>396</v>
      </c>
      <c r="G373" t="s">
        <v>401</v>
      </c>
      <c r="H373" s="27">
        <v>0</v>
      </c>
    </row>
    <row r="374" spans="1:8" x14ac:dyDescent="0.25">
      <c r="A374" t="s">
        <v>499</v>
      </c>
      <c r="B374" s="28">
        <v>4.2</v>
      </c>
      <c r="C374" t="s">
        <v>347</v>
      </c>
      <c r="D374">
        <v>9.6999999999999993</v>
      </c>
      <c r="E374">
        <v>10.476000000000001</v>
      </c>
      <c r="F374" t="s">
        <v>396</v>
      </c>
      <c r="G374" t="s">
        <v>395</v>
      </c>
      <c r="H374" s="27">
        <v>0</v>
      </c>
    </row>
    <row r="375" spans="1:8" x14ac:dyDescent="0.25">
      <c r="B375" s="28">
        <v>5.2</v>
      </c>
      <c r="C375" t="s">
        <v>348</v>
      </c>
      <c r="D375">
        <v>9.6999999999999993</v>
      </c>
      <c r="E375">
        <v>10.476000000000001</v>
      </c>
      <c r="F375" t="s">
        <v>396</v>
      </c>
      <c r="G375" t="s">
        <v>398</v>
      </c>
      <c r="H375" s="27">
        <v>0</v>
      </c>
    </row>
    <row r="376" spans="1:8" x14ac:dyDescent="0.25">
      <c r="B376" s="28">
        <v>6.2</v>
      </c>
      <c r="C376" t="s">
        <v>349</v>
      </c>
      <c r="D376">
        <v>9.6999999999999993</v>
      </c>
      <c r="E376">
        <v>10.476000000000001</v>
      </c>
      <c r="F376" t="s">
        <v>396</v>
      </c>
      <c r="G376" t="s">
        <v>399</v>
      </c>
      <c r="H376" s="27">
        <v>0</v>
      </c>
    </row>
    <row r="377" spans="1:8" x14ac:dyDescent="0.25">
      <c r="B377" s="28">
        <v>7.2</v>
      </c>
      <c r="C377" t="s">
        <v>350</v>
      </c>
      <c r="D377">
        <v>9.6999999999999993</v>
      </c>
      <c r="E377">
        <v>10.476000000000001</v>
      </c>
      <c r="F377" t="s">
        <v>396</v>
      </c>
      <c r="G377" t="s">
        <v>400</v>
      </c>
      <c r="H377" s="27">
        <v>0</v>
      </c>
    </row>
    <row r="378" spans="1:8" x14ac:dyDescent="0.25">
      <c r="B378" s="28">
        <v>8.1999999999999993</v>
      </c>
      <c r="C378" t="s">
        <v>351</v>
      </c>
      <c r="D378">
        <v>9.6999999999999993</v>
      </c>
      <c r="E378">
        <v>10.476000000000001</v>
      </c>
      <c r="F378" t="s">
        <v>396</v>
      </c>
      <c r="G378" t="s">
        <v>401</v>
      </c>
      <c r="H378" s="27">
        <v>0</v>
      </c>
    </row>
    <row r="379" spans="1:8" x14ac:dyDescent="0.25">
      <c r="A379" t="s">
        <v>500</v>
      </c>
      <c r="B379" s="28">
        <v>4.2</v>
      </c>
      <c r="C379" t="s">
        <v>347</v>
      </c>
      <c r="D379">
        <v>9.6999999999999993</v>
      </c>
      <c r="E379">
        <v>10.476000000000001</v>
      </c>
      <c r="F379" t="s">
        <v>396</v>
      </c>
      <c r="G379" t="s">
        <v>395</v>
      </c>
      <c r="H379" s="27">
        <v>0</v>
      </c>
    </row>
    <row r="380" spans="1:8" x14ac:dyDescent="0.25">
      <c r="B380" s="28">
        <v>5.2</v>
      </c>
      <c r="C380" t="s">
        <v>348</v>
      </c>
      <c r="D380">
        <v>9.6999999999999993</v>
      </c>
      <c r="E380">
        <v>10.476000000000001</v>
      </c>
      <c r="F380" t="s">
        <v>396</v>
      </c>
      <c r="G380" t="s">
        <v>398</v>
      </c>
      <c r="H380" s="27">
        <v>0</v>
      </c>
    </row>
    <row r="381" spans="1:8" x14ac:dyDescent="0.25">
      <c r="B381" s="28">
        <v>6.2</v>
      </c>
      <c r="C381" t="s">
        <v>349</v>
      </c>
      <c r="D381">
        <v>9.6999999999999993</v>
      </c>
      <c r="E381">
        <v>10.476000000000001</v>
      </c>
      <c r="F381" t="s">
        <v>396</v>
      </c>
      <c r="G381" t="s">
        <v>399</v>
      </c>
      <c r="H381" s="27">
        <v>0</v>
      </c>
    </row>
    <row r="382" spans="1:8" x14ac:dyDescent="0.25">
      <c r="B382" s="28">
        <v>7.2</v>
      </c>
      <c r="C382" t="s">
        <v>350</v>
      </c>
      <c r="D382">
        <v>9.6999999999999993</v>
      </c>
      <c r="E382">
        <v>10.476000000000001</v>
      </c>
      <c r="F382" t="s">
        <v>396</v>
      </c>
      <c r="G382" t="s">
        <v>400</v>
      </c>
      <c r="H382" s="27">
        <v>0</v>
      </c>
    </row>
    <row r="383" spans="1:8" x14ac:dyDescent="0.25">
      <c r="B383" s="28">
        <v>8.1999999999999993</v>
      </c>
      <c r="C383" t="s">
        <v>351</v>
      </c>
      <c r="D383">
        <v>9.6999999999999993</v>
      </c>
      <c r="E383">
        <v>10.476000000000001</v>
      </c>
      <c r="F383" t="s">
        <v>396</v>
      </c>
      <c r="G383" t="s">
        <v>401</v>
      </c>
      <c r="H383" s="27">
        <v>0</v>
      </c>
    </row>
    <row r="384" spans="1:8" x14ac:dyDescent="0.25">
      <c r="A384" t="s">
        <v>501</v>
      </c>
      <c r="B384" s="28">
        <v>4.2</v>
      </c>
      <c r="C384" t="s">
        <v>347</v>
      </c>
      <c r="D384">
        <v>9.6999999999999993</v>
      </c>
      <c r="E384">
        <v>10.476000000000001</v>
      </c>
      <c r="F384" t="s">
        <v>396</v>
      </c>
      <c r="G384" t="s">
        <v>395</v>
      </c>
      <c r="H384" s="27">
        <v>0</v>
      </c>
    </row>
    <row r="385" spans="1:8" x14ac:dyDescent="0.25">
      <c r="B385" s="28">
        <v>5.2</v>
      </c>
      <c r="C385" t="s">
        <v>348</v>
      </c>
      <c r="D385">
        <v>9.6999999999999993</v>
      </c>
      <c r="E385">
        <v>10.476000000000001</v>
      </c>
      <c r="F385" t="s">
        <v>396</v>
      </c>
      <c r="G385" t="s">
        <v>398</v>
      </c>
      <c r="H385" s="27">
        <v>0</v>
      </c>
    </row>
    <row r="386" spans="1:8" x14ac:dyDescent="0.25">
      <c r="B386" s="28">
        <v>6.2</v>
      </c>
      <c r="C386" t="s">
        <v>349</v>
      </c>
      <c r="D386">
        <v>9.6999999999999993</v>
      </c>
      <c r="E386">
        <v>10.476000000000001</v>
      </c>
      <c r="F386" t="s">
        <v>396</v>
      </c>
      <c r="G386" t="s">
        <v>399</v>
      </c>
      <c r="H386" s="27">
        <v>0</v>
      </c>
    </row>
    <row r="387" spans="1:8" x14ac:dyDescent="0.25">
      <c r="B387" s="28">
        <v>7.2</v>
      </c>
      <c r="C387" t="s">
        <v>350</v>
      </c>
      <c r="D387">
        <v>9.6999999999999993</v>
      </c>
      <c r="E387">
        <v>10.476000000000001</v>
      </c>
      <c r="F387" t="s">
        <v>396</v>
      </c>
      <c r="G387" t="s">
        <v>400</v>
      </c>
      <c r="H387" s="27">
        <v>0</v>
      </c>
    </row>
    <row r="388" spans="1:8" x14ac:dyDescent="0.25">
      <c r="B388" s="28">
        <v>8.1999999999999993</v>
      </c>
      <c r="C388" t="s">
        <v>351</v>
      </c>
      <c r="D388">
        <v>9.6999999999999993</v>
      </c>
      <c r="E388">
        <v>10.476000000000001</v>
      </c>
      <c r="F388" t="s">
        <v>396</v>
      </c>
      <c r="G388" t="s">
        <v>401</v>
      </c>
      <c r="H388" s="27">
        <v>0</v>
      </c>
    </row>
    <row r="389" spans="1:8" x14ac:dyDescent="0.25">
      <c r="A389" t="s">
        <v>502</v>
      </c>
      <c r="B389" s="28">
        <v>4.2</v>
      </c>
      <c r="C389" t="s">
        <v>347</v>
      </c>
      <c r="D389">
        <v>9.6999999999999993</v>
      </c>
      <c r="E389">
        <v>10.476000000000001</v>
      </c>
      <c r="F389" t="s">
        <v>396</v>
      </c>
      <c r="G389" t="s">
        <v>395</v>
      </c>
      <c r="H389" s="27">
        <v>0</v>
      </c>
    </row>
    <row r="390" spans="1:8" x14ac:dyDescent="0.25">
      <c r="B390" s="28">
        <v>5.2</v>
      </c>
      <c r="C390" t="s">
        <v>348</v>
      </c>
      <c r="D390">
        <v>9.6999999999999993</v>
      </c>
      <c r="E390">
        <v>10.476000000000001</v>
      </c>
      <c r="F390" t="s">
        <v>396</v>
      </c>
      <c r="G390" t="s">
        <v>398</v>
      </c>
      <c r="H390" s="27">
        <v>0</v>
      </c>
    </row>
    <row r="391" spans="1:8" x14ac:dyDescent="0.25">
      <c r="B391" s="28">
        <v>6.2</v>
      </c>
      <c r="C391" t="s">
        <v>349</v>
      </c>
      <c r="D391">
        <v>9.6999999999999993</v>
      </c>
      <c r="E391">
        <v>10.476000000000001</v>
      </c>
      <c r="F391" t="s">
        <v>396</v>
      </c>
      <c r="G391" t="s">
        <v>399</v>
      </c>
      <c r="H391" s="27">
        <v>0</v>
      </c>
    </row>
    <row r="392" spans="1:8" x14ac:dyDescent="0.25">
      <c r="B392" s="28">
        <v>7.2</v>
      </c>
      <c r="C392" t="s">
        <v>350</v>
      </c>
      <c r="D392">
        <v>9.6999999999999993</v>
      </c>
      <c r="E392">
        <v>10.476000000000001</v>
      </c>
      <c r="F392" t="s">
        <v>396</v>
      </c>
      <c r="G392" t="s">
        <v>400</v>
      </c>
      <c r="H392" s="27">
        <v>0</v>
      </c>
    </row>
    <row r="393" spans="1:8" x14ac:dyDescent="0.25">
      <c r="B393" s="28">
        <v>8.1999999999999993</v>
      </c>
      <c r="C393" t="s">
        <v>351</v>
      </c>
      <c r="D393">
        <v>9.6999999999999993</v>
      </c>
      <c r="E393">
        <v>10.476000000000001</v>
      </c>
      <c r="F393" t="s">
        <v>396</v>
      </c>
      <c r="G393" t="s">
        <v>401</v>
      </c>
      <c r="H393" s="27">
        <v>0</v>
      </c>
    </row>
    <row r="394" spans="1:8" x14ac:dyDescent="0.25">
      <c r="A394" t="s">
        <v>503</v>
      </c>
      <c r="B394" s="28">
        <v>4.2</v>
      </c>
      <c r="C394" t="s">
        <v>347</v>
      </c>
      <c r="D394">
        <v>9.6999999999999993</v>
      </c>
      <c r="E394">
        <v>10.476000000000001</v>
      </c>
      <c r="F394" t="s">
        <v>396</v>
      </c>
      <c r="G394" t="s">
        <v>395</v>
      </c>
      <c r="H394" s="27">
        <v>0</v>
      </c>
    </row>
    <row r="395" spans="1:8" x14ac:dyDescent="0.25">
      <c r="B395" s="28">
        <v>5.2</v>
      </c>
      <c r="C395" t="s">
        <v>348</v>
      </c>
      <c r="D395">
        <v>9.6999999999999993</v>
      </c>
      <c r="E395">
        <v>10.476000000000001</v>
      </c>
      <c r="F395" t="s">
        <v>396</v>
      </c>
      <c r="G395" t="s">
        <v>398</v>
      </c>
      <c r="H395" s="27">
        <v>0</v>
      </c>
    </row>
    <row r="396" spans="1:8" x14ac:dyDescent="0.25">
      <c r="B396" s="28">
        <v>6.2</v>
      </c>
      <c r="C396" t="s">
        <v>349</v>
      </c>
      <c r="D396">
        <v>9.6999999999999993</v>
      </c>
      <c r="E396">
        <v>10.476000000000001</v>
      </c>
      <c r="F396" t="s">
        <v>396</v>
      </c>
      <c r="G396" t="s">
        <v>399</v>
      </c>
      <c r="H396" s="27">
        <v>0</v>
      </c>
    </row>
    <row r="397" spans="1:8" x14ac:dyDescent="0.25">
      <c r="B397" s="28">
        <v>7.2</v>
      </c>
      <c r="C397" t="s">
        <v>350</v>
      </c>
      <c r="D397">
        <v>9.6999999999999993</v>
      </c>
      <c r="E397">
        <v>10.476000000000001</v>
      </c>
      <c r="F397" t="s">
        <v>396</v>
      </c>
      <c r="G397" t="s">
        <v>400</v>
      </c>
      <c r="H397" s="27">
        <v>0</v>
      </c>
    </row>
    <row r="398" spans="1:8" x14ac:dyDescent="0.25">
      <c r="B398" s="28">
        <v>8.1999999999999993</v>
      </c>
      <c r="C398" t="s">
        <v>351</v>
      </c>
      <c r="D398">
        <v>9.6999999999999993</v>
      </c>
      <c r="E398">
        <v>10.476000000000001</v>
      </c>
      <c r="F398" t="s">
        <v>396</v>
      </c>
      <c r="G398" t="s">
        <v>401</v>
      </c>
      <c r="H398" s="27">
        <v>0</v>
      </c>
    </row>
    <row r="399" spans="1:8" x14ac:dyDescent="0.25">
      <c r="A399" t="s">
        <v>504</v>
      </c>
      <c r="B399" s="28">
        <v>4.2</v>
      </c>
      <c r="C399" t="s">
        <v>347</v>
      </c>
      <c r="D399">
        <v>9.6999999999999993</v>
      </c>
      <c r="E399">
        <v>10.476000000000001</v>
      </c>
      <c r="F399" t="s">
        <v>396</v>
      </c>
      <c r="G399" t="s">
        <v>395</v>
      </c>
      <c r="H399" s="27">
        <v>0</v>
      </c>
    </row>
    <row r="400" spans="1:8" x14ac:dyDescent="0.25">
      <c r="B400" s="28">
        <v>5.2</v>
      </c>
      <c r="C400" t="s">
        <v>348</v>
      </c>
      <c r="D400">
        <v>9.6999999999999993</v>
      </c>
      <c r="E400">
        <v>10.476000000000001</v>
      </c>
      <c r="F400" t="s">
        <v>396</v>
      </c>
      <c r="G400" t="s">
        <v>398</v>
      </c>
      <c r="H400" s="27">
        <v>0</v>
      </c>
    </row>
    <row r="401" spans="1:8" x14ac:dyDescent="0.25">
      <c r="B401" s="28">
        <v>6.2</v>
      </c>
      <c r="C401" t="s">
        <v>349</v>
      </c>
      <c r="D401">
        <v>9.6999999999999993</v>
      </c>
      <c r="E401">
        <v>10.476000000000001</v>
      </c>
      <c r="F401" t="s">
        <v>396</v>
      </c>
      <c r="G401" t="s">
        <v>399</v>
      </c>
      <c r="H401" s="27">
        <v>0</v>
      </c>
    </row>
    <row r="402" spans="1:8" x14ac:dyDescent="0.25">
      <c r="B402" s="28">
        <v>7.2</v>
      </c>
      <c r="C402" t="s">
        <v>350</v>
      </c>
      <c r="D402">
        <v>9.6999999999999993</v>
      </c>
      <c r="E402">
        <v>10.476000000000001</v>
      </c>
      <c r="F402" t="s">
        <v>396</v>
      </c>
      <c r="G402" t="s">
        <v>400</v>
      </c>
      <c r="H402" s="27">
        <v>0</v>
      </c>
    </row>
    <row r="403" spans="1:8" x14ac:dyDescent="0.25">
      <c r="B403" s="28">
        <v>8.1999999999999993</v>
      </c>
      <c r="C403" t="s">
        <v>351</v>
      </c>
      <c r="D403">
        <v>9.6999999999999993</v>
      </c>
      <c r="E403">
        <v>10.476000000000001</v>
      </c>
      <c r="F403" t="s">
        <v>396</v>
      </c>
      <c r="G403" t="s">
        <v>401</v>
      </c>
      <c r="H403" s="27">
        <v>0</v>
      </c>
    </row>
    <row r="404" spans="1:8" x14ac:dyDescent="0.25">
      <c r="A404" t="s">
        <v>505</v>
      </c>
      <c r="B404" s="28">
        <v>4.2</v>
      </c>
      <c r="C404" t="s">
        <v>347</v>
      </c>
      <c r="D404">
        <v>9.6999999999999993</v>
      </c>
      <c r="E404">
        <v>10.476000000000001</v>
      </c>
      <c r="F404" t="s">
        <v>396</v>
      </c>
      <c r="G404" t="s">
        <v>395</v>
      </c>
      <c r="H404" s="27">
        <v>0</v>
      </c>
    </row>
    <row r="405" spans="1:8" x14ac:dyDescent="0.25">
      <c r="B405" s="28">
        <v>5.2</v>
      </c>
      <c r="C405" t="s">
        <v>348</v>
      </c>
      <c r="D405">
        <v>9.6999999999999993</v>
      </c>
      <c r="E405">
        <v>10.476000000000001</v>
      </c>
      <c r="F405" t="s">
        <v>396</v>
      </c>
      <c r="G405" t="s">
        <v>398</v>
      </c>
      <c r="H405" s="27">
        <v>0</v>
      </c>
    </row>
    <row r="406" spans="1:8" x14ac:dyDescent="0.25">
      <c r="B406" s="28">
        <v>6.2</v>
      </c>
      <c r="C406" t="s">
        <v>349</v>
      </c>
      <c r="D406">
        <v>9.6999999999999993</v>
      </c>
      <c r="E406">
        <v>10.476000000000001</v>
      </c>
      <c r="F406" t="s">
        <v>396</v>
      </c>
      <c r="G406" t="s">
        <v>399</v>
      </c>
      <c r="H406" s="27">
        <v>0</v>
      </c>
    </row>
    <row r="407" spans="1:8" x14ac:dyDescent="0.25">
      <c r="B407" s="28">
        <v>7.2</v>
      </c>
      <c r="C407" t="s">
        <v>350</v>
      </c>
      <c r="D407">
        <v>9.6999999999999993</v>
      </c>
      <c r="E407">
        <v>10.476000000000001</v>
      </c>
      <c r="F407" t="s">
        <v>396</v>
      </c>
      <c r="G407" t="s">
        <v>400</v>
      </c>
      <c r="H407" s="27">
        <v>0</v>
      </c>
    </row>
    <row r="408" spans="1:8" x14ac:dyDescent="0.25">
      <c r="B408" s="28">
        <v>8.1999999999999993</v>
      </c>
      <c r="C408" t="s">
        <v>351</v>
      </c>
      <c r="D408">
        <v>9.6999999999999993</v>
      </c>
      <c r="E408">
        <v>10.476000000000001</v>
      </c>
      <c r="F408" t="s">
        <v>396</v>
      </c>
      <c r="G408" t="s">
        <v>401</v>
      </c>
      <c r="H408" s="27">
        <v>0</v>
      </c>
    </row>
    <row r="409" spans="1:8" x14ac:dyDescent="0.25">
      <c r="A409" t="s">
        <v>506</v>
      </c>
      <c r="B409" s="28">
        <v>4.2</v>
      </c>
      <c r="C409" t="s">
        <v>347</v>
      </c>
      <c r="D409">
        <v>9.6999999999999993</v>
      </c>
      <c r="E409">
        <v>10.476000000000001</v>
      </c>
      <c r="F409" t="s">
        <v>396</v>
      </c>
      <c r="G409" t="s">
        <v>395</v>
      </c>
      <c r="H409" s="27">
        <v>0</v>
      </c>
    </row>
    <row r="410" spans="1:8" x14ac:dyDescent="0.25">
      <c r="B410" s="28">
        <v>5.2</v>
      </c>
      <c r="C410" t="s">
        <v>348</v>
      </c>
      <c r="D410">
        <v>9.6999999999999993</v>
      </c>
      <c r="E410">
        <v>10.476000000000001</v>
      </c>
      <c r="F410" t="s">
        <v>396</v>
      </c>
      <c r="G410" t="s">
        <v>398</v>
      </c>
      <c r="H410" s="27">
        <v>0</v>
      </c>
    </row>
    <row r="411" spans="1:8" x14ac:dyDescent="0.25">
      <c r="B411" s="28">
        <v>6.2</v>
      </c>
      <c r="C411" t="s">
        <v>349</v>
      </c>
      <c r="D411">
        <v>9.6999999999999993</v>
      </c>
      <c r="E411">
        <v>10.476000000000001</v>
      </c>
      <c r="F411" t="s">
        <v>396</v>
      </c>
      <c r="G411" t="s">
        <v>399</v>
      </c>
      <c r="H411" s="27">
        <v>0</v>
      </c>
    </row>
    <row r="412" spans="1:8" x14ac:dyDescent="0.25">
      <c r="B412" s="28">
        <v>7.2</v>
      </c>
      <c r="C412" t="s">
        <v>350</v>
      </c>
      <c r="D412">
        <v>9.6999999999999993</v>
      </c>
      <c r="E412">
        <v>10.476000000000001</v>
      </c>
      <c r="F412" t="s">
        <v>396</v>
      </c>
      <c r="G412" t="s">
        <v>400</v>
      </c>
      <c r="H412" s="27">
        <v>0</v>
      </c>
    </row>
    <row r="413" spans="1:8" x14ac:dyDescent="0.25">
      <c r="B413" s="28">
        <v>8.1999999999999993</v>
      </c>
      <c r="C413" t="s">
        <v>351</v>
      </c>
      <c r="D413">
        <v>9.6999999999999993</v>
      </c>
      <c r="E413">
        <v>10.476000000000001</v>
      </c>
      <c r="F413" t="s">
        <v>396</v>
      </c>
      <c r="G413" t="s">
        <v>401</v>
      </c>
      <c r="H413" s="27">
        <v>0</v>
      </c>
    </row>
    <row r="414" spans="1:8" x14ac:dyDescent="0.25">
      <c r="A414" t="s">
        <v>507</v>
      </c>
      <c r="B414" s="28">
        <v>4.2</v>
      </c>
      <c r="C414" t="s">
        <v>347</v>
      </c>
      <c r="D414">
        <v>9.6999999999999993</v>
      </c>
      <c r="E414">
        <v>10.476000000000001</v>
      </c>
      <c r="F414" t="s">
        <v>396</v>
      </c>
      <c r="G414" t="s">
        <v>395</v>
      </c>
      <c r="H414" s="27">
        <v>0</v>
      </c>
    </row>
    <row r="415" spans="1:8" x14ac:dyDescent="0.25">
      <c r="B415" s="28">
        <v>5.2</v>
      </c>
      <c r="C415" t="s">
        <v>348</v>
      </c>
      <c r="D415">
        <v>9.6999999999999993</v>
      </c>
      <c r="E415">
        <v>10.476000000000001</v>
      </c>
      <c r="F415" t="s">
        <v>396</v>
      </c>
      <c r="G415" t="s">
        <v>398</v>
      </c>
      <c r="H415" s="27">
        <v>0</v>
      </c>
    </row>
    <row r="416" spans="1:8" x14ac:dyDescent="0.25">
      <c r="B416" s="28">
        <v>6.2</v>
      </c>
      <c r="C416" t="s">
        <v>349</v>
      </c>
      <c r="D416">
        <v>9.6999999999999993</v>
      </c>
      <c r="E416">
        <v>10.476000000000001</v>
      </c>
      <c r="F416" t="s">
        <v>396</v>
      </c>
      <c r="G416" t="s">
        <v>399</v>
      </c>
      <c r="H416" s="27">
        <v>0</v>
      </c>
    </row>
    <row r="417" spans="1:8" x14ac:dyDescent="0.25">
      <c r="B417" s="28">
        <v>7.2</v>
      </c>
      <c r="C417" t="s">
        <v>350</v>
      </c>
      <c r="D417">
        <v>9.6999999999999993</v>
      </c>
      <c r="E417">
        <v>10.476000000000001</v>
      </c>
      <c r="F417" t="s">
        <v>396</v>
      </c>
      <c r="G417" t="s">
        <v>400</v>
      </c>
      <c r="H417" s="27">
        <v>0</v>
      </c>
    </row>
    <row r="418" spans="1:8" x14ac:dyDescent="0.25">
      <c r="B418" s="28">
        <v>8.1999999999999993</v>
      </c>
      <c r="C418" t="s">
        <v>351</v>
      </c>
      <c r="D418">
        <v>9.6999999999999993</v>
      </c>
      <c r="E418">
        <v>10.476000000000001</v>
      </c>
      <c r="F418" t="s">
        <v>396</v>
      </c>
      <c r="G418" t="s">
        <v>401</v>
      </c>
      <c r="H418" s="27">
        <v>0</v>
      </c>
    </row>
    <row r="419" spans="1:8" x14ac:dyDescent="0.25">
      <c r="A419" t="s">
        <v>508</v>
      </c>
      <c r="B419" s="28">
        <v>4.2</v>
      </c>
      <c r="C419" t="s">
        <v>347</v>
      </c>
      <c r="D419">
        <v>9.6999999999999993</v>
      </c>
      <c r="E419">
        <v>10.476000000000001</v>
      </c>
      <c r="F419" t="s">
        <v>396</v>
      </c>
      <c r="G419" t="s">
        <v>395</v>
      </c>
      <c r="H419" s="27">
        <v>0</v>
      </c>
    </row>
    <row r="420" spans="1:8" x14ac:dyDescent="0.25">
      <c r="B420" s="28">
        <v>5.2</v>
      </c>
      <c r="C420" t="s">
        <v>348</v>
      </c>
      <c r="D420">
        <v>9.6999999999999993</v>
      </c>
      <c r="E420">
        <v>10.476000000000001</v>
      </c>
      <c r="F420" t="s">
        <v>396</v>
      </c>
      <c r="G420" t="s">
        <v>398</v>
      </c>
      <c r="H420" s="27">
        <v>0</v>
      </c>
    </row>
    <row r="421" spans="1:8" x14ac:dyDescent="0.25">
      <c r="B421" s="28">
        <v>6.2</v>
      </c>
      <c r="C421" t="s">
        <v>349</v>
      </c>
      <c r="D421">
        <v>9.6999999999999993</v>
      </c>
      <c r="E421">
        <v>10.476000000000001</v>
      </c>
      <c r="F421" t="s">
        <v>396</v>
      </c>
      <c r="G421" t="s">
        <v>399</v>
      </c>
      <c r="H421" s="27">
        <v>0</v>
      </c>
    </row>
    <row r="422" spans="1:8" x14ac:dyDescent="0.25">
      <c r="B422" s="28">
        <v>7.2</v>
      </c>
      <c r="C422" t="s">
        <v>350</v>
      </c>
      <c r="D422">
        <v>9.6999999999999993</v>
      </c>
      <c r="E422">
        <v>10.476000000000001</v>
      </c>
      <c r="F422" t="s">
        <v>396</v>
      </c>
      <c r="G422" t="s">
        <v>400</v>
      </c>
      <c r="H422" s="27">
        <v>0</v>
      </c>
    </row>
    <row r="423" spans="1:8" x14ac:dyDescent="0.25">
      <c r="B423" s="28">
        <v>8.1999999999999993</v>
      </c>
      <c r="C423" t="s">
        <v>351</v>
      </c>
      <c r="D423">
        <v>9.6999999999999993</v>
      </c>
      <c r="E423">
        <v>10.476000000000001</v>
      </c>
      <c r="F423" t="s">
        <v>396</v>
      </c>
      <c r="G423" t="s">
        <v>401</v>
      </c>
      <c r="H423" s="27">
        <v>0</v>
      </c>
    </row>
    <row r="424" spans="1:8" x14ac:dyDescent="0.25">
      <c r="A424" t="s">
        <v>509</v>
      </c>
      <c r="B424" s="28">
        <v>4.2</v>
      </c>
      <c r="C424" t="s">
        <v>347</v>
      </c>
      <c r="D424">
        <v>9.6999999999999993</v>
      </c>
      <c r="E424">
        <v>10.476000000000001</v>
      </c>
      <c r="F424" t="s">
        <v>396</v>
      </c>
      <c r="G424" t="s">
        <v>395</v>
      </c>
      <c r="H424" s="27">
        <v>0</v>
      </c>
    </row>
    <row r="425" spans="1:8" x14ac:dyDescent="0.25">
      <c r="B425" s="28">
        <v>5.2</v>
      </c>
      <c r="C425" t="s">
        <v>348</v>
      </c>
      <c r="D425">
        <v>9.6999999999999993</v>
      </c>
      <c r="E425">
        <v>10.476000000000001</v>
      </c>
      <c r="F425" t="s">
        <v>396</v>
      </c>
      <c r="G425" t="s">
        <v>398</v>
      </c>
      <c r="H425" s="27">
        <v>0</v>
      </c>
    </row>
    <row r="426" spans="1:8" x14ac:dyDescent="0.25">
      <c r="B426" s="28">
        <v>6.2</v>
      </c>
      <c r="C426" t="s">
        <v>349</v>
      </c>
      <c r="D426">
        <v>9.6999999999999993</v>
      </c>
      <c r="E426">
        <v>10.476000000000001</v>
      </c>
      <c r="F426" t="s">
        <v>396</v>
      </c>
      <c r="G426" t="s">
        <v>399</v>
      </c>
      <c r="H426" s="27">
        <v>0</v>
      </c>
    </row>
    <row r="427" spans="1:8" x14ac:dyDescent="0.25">
      <c r="B427" s="28">
        <v>7.2</v>
      </c>
      <c r="C427" t="s">
        <v>350</v>
      </c>
      <c r="D427">
        <v>9.6999999999999993</v>
      </c>
      <c r="E427">
        <v>10.476000000000001</v>
      </c>
      <c r="F427" t="s">
        <v>396</v>
      </c>
      <c r="G427" t="s">
        <v>400</v>
      </c>
      <c r="H427" s="27">
        <v>0</v>
      </c>
    </row>
    <row r="428" spans="1:8" x14ac:dyDescent="0.25">
      <c r="B428" s="28">
        <v>8.1999999999999993</v>
      </c>
      <c r="C428" t="s">
        <v>351</v>
      </c>
      <c r="D428">
        <v>9.6999999999999993</v>
      </c>
      <c r="E428">
        <v>10.476000000000001</v>
      </c>
      <c r="F428" t="s">
        <v>396</v>
      </c>
      <c r="G428" t="s">
        <v>401</v>
      </c>
      <c r="H428" s="27">
        <v>0</v>
      </c>
    </row>
    <row r="429" spans="1:8" x14ac:dyDescent="0.25">
      <c r="A429" t="s">
        <v>510</v>
      </c>
      <c r="B429" s="28">
        <v>4.2</v>
      </c>
      <c r="C429" t="s">
        <v>347</v>
      </c>
      <c r="D429">
        <v>9.6999999999999993</v>
      </c>
      <c r="E429">
        <v>10.476000000000001</v>
      </c>
      <c r="F429" t="s">
        <v>396</v>
      </c>
      <c r="G429" t="s">
        <v>395</v>
      </c>
      <c r="H429" s="27">
        <v>0</v>
      </c>
    </row>
    <row r="430" spans="1:8" x14ac:dyDescent="0.25">
      <c r="B430" s="28">
        <v>5.2</v>
      </c>
      <c r="C430" t="s">
        <v>348</v>
      </c>
      <c r="D430">
        <v>9.6999999999999993</v>
      </c>
      <c r="E430">
        <v>10.476000000000001</v>
      </c>
      <c r="F430" t="s">
        <v>396</v>
      </c>
      <c r="G430" t="s">
        <v>398</v>
      </c>
      <c r="H430" s="27">
        <v>0</v>
      </c>
    </row>
    <row r="431" spans="1:8" x14ac:dyDescent="0.25">
      <c r="B431" s="28">
        <v>6.2</v>
      </c>
      <c r="C431" t="s">
        <v>349</v>
      </c>
      <c r="D431">
        <v>9.6999999999999993</v>
      </c>
      <c r="E431">
        <v>10.476000000000001</v>
      </c>
      <c r="F431" t="s">
        <v>396</v>
      </c>
      <c r="G431" t="s">
        <v>399</v>
      </c>
      <c r="H431" s="27">
        <v>0</v>
      </c>
    </row>
    <row r="432" spans="1:8" x14ac:dyDescent="0.25">
      <c r="B432" s="28">
        <v>7.2</v>
      </c>
      <c r="C432" t="s">
        <v>350</v>
      </c>
      <c r="D432">
        <v>9.6999999999999993</v>
      </c>
      <c r="E432">
        <v>10.476000000000001</v>
      </c>
      <c r="F432" t="s">
        <v>396</v>
      </c>
      <c r="G432" t="s">
        <v>400</v>
      </c>
      <c r="H432" s="27">
        <v>0</v>
      </c>
    </row>
    <row r="433" spans="1:8" x14ac:dyDescent="0.25">
      <c r="B433" s="28">
        <v>8.1999999999999993</v>
      </c>
      <c r="C433" t="s">
        <v>351</v>
      </c>
      <c r="D433">
        <v>9.6999999999999993</v>
      </c>
      <c r="E433">
        <v>10.476000000000001</v>
      </c>
      <c r="F433" t="s">
        <v>396</v>
      </c>
      <c r="G433" t="s">
        <v>401</v>
      </c>
      <c r="H433" s="27">
        <v>0</v>
      </c>
    </row>
    <row r="434" spans="1:8" x14ac:dyDescent="0.25">
      <c r="A434" t="s">
        <v>511</v>
      </c>
      <c r="B434" s="28">
        <v>4.2</v>
      </c>
      <c r="C434" t="s">
        <v>347</v>
      </c>
      <c r="D434">
        <v>9.6999999999999993</v>
      </c>
      <c r="E434">
        <v>10.476000000000001</v>
      </c>
      <c r="F434" t="s">
        <v>396</v>
      </c>
      <c r="G434" t="s">
        <v>395</v>
      </c>
      <c r="H434" s="27">
        <v>0</v>
      </c>
    </row>
    <row r="435" spans="1:8" x14ac:dyDescent="0.25">
      <c r="B435" s="28">
        <v>5.2</v>
      </c>
      <c r="C435" t="s">
        <v>348</v>
      </c>
      <c r="D435">
        <v>9.6999999999999993</v>
      </c>
      <c r="E435">
        <v>10.476000000000001</v>
      </c>
      <c r="F435" t="s">
        <v>396</v>
      </c>
      <c r="G435" t="s">
        <v>398</v>
      </c>
      <c r="H435" s="27">
        <v>0</v>
      </c>
    </row>
    <row r="436" spans="1:8" x14ac:dyDescent="0.25">
      <c r="B436" s="28">
        <v>6.2</v>
      </c>
      <c r="C436" t="s">
        <v>349</v>
      </c>
      <c r="D436">
        <v>9.6999999999999993</v>
      </c>
      <c r="E436">
        <v>10.476000000000001</v>
      </c>
      <c r="F436" t="s">
        <v>396</v>
      </c>
      <c r="G436" t="s">
        <v>399</v>
      </c>
      <c r="H436" s="27">
        <v>0</v>
      </c>
    </row>
    <row r="437" spans="1:8" x14ac:dyDescent="0.25">
      <c r="B437" s="28">
        <v>7.2</v>
      </c>
      <c r="C437" t="s">
        <v>350</v>
      </c>
      <c r="D437">
        <v>9.6999999999999993</v>
      </c>
      <c r="E437">
        <v>10.476000000000001</v>
      </c>
      <c r="F437" t="s">
        <v>396</v>
      </c>
      <c r="G437" t="s">
        <v>400</v>
      </c>
      <c r="H437" s="27">
        <v>0</v>
      </c>
    </row>
    <row r="438" spans="1:8" x14ac:dyDescent="0.25">
      <c r="B438" s="28">
        <v>8.1999999999999993</v>
      </c>
      <c r="C438" t="s">
        <v>351</v>
      </c>
      <c r="D438">
        <v>9.6999999999999993</v>
      </c>
      <c r="E438">
        <v>10.476000000000001</v>
      </c>
      <c r="F438" t="s">
        <v>396</v>
      </c>
      <c r="G438" t="s">
        <v>401</v>
      </c>
      <c r="H438" s="27">
        <v>0</v>
      </c>
    </row>
    <row r="439" spans="1:8" x14ac:dyDescent="0.25">
      <c r="A439" t="s">
        <v>512</v>
      </c>
      <c r="B439" s="28">
        <v>4.2</v>
      </c>
      <c r="C439" t="s">
        <v>347</v>
      </c>
      <c r="D439">
        <v>9.6999999999999993</v>
      </c>
      <c r="E439">
        <v>10.476000000000001</v>
      </c>
      <c r="F439" t="s">
        <v>396</v>
      </c>
      <c r="G439" t="s">
        <v>395</v>
      </c>
      <c r="H439" s="27">
        <v>0</v>
      </c>
    </row>
    <row r="440" spans="1:8" x14ac:dyDescent="0.25">
      <c r="B440" s="28">
        <v>5.2</v>
      </c>
      <c r="C440" t="s">
        <v>348</v>
      </c>
      <c r="D440">
        <v>9.6999999999999993</v>
      </c>
      <c r="E440">
        <v>10.476000000000001</v>
      </c>
      <c r="F440" t="s">
        <v>396</v>
      </c>
      <c r="G440" t="s">
        <v>398</v>
      </c>
      <c r="H440" s="27">
        <v>0</v>
      </c>
    </row>
    <row r="441" spans="1:8" x14ac:dyDescent="0.25">
      <c r="B441" s="28">
        <v>6.2</v>
      </c>
      <c r="C441" t="s">
        <v>349</v>
      </c>
      <c r="D441">
        <v>9.6999999999999993</v>
      </c>
      <c r="E441">
        <v>10.476000000000001</v>
      </c>
      <c r="F441" t="s">
        <v>396</v>
      </c>
      <c r="G441" t="s">
        <v>399</v>
      </c>
      <c r="H441" s="27">
        <v>0</v>
      </c>
    </row>
    <row r="442" spans="1:8" x14ac:dyDescent="0.25">
      <c r="B442" s="28">
        <v>7.2</v>
      </c>
      <c r="C442" t="s">
        <v>350</v>
      </c>
      <c r="D442">
        <v>9.6999999999999993</v>
      </c>
      <c r="E442">
        <v>10.476000000000001</v>
      </c>
      <c r="F442" t="s">
        <v>396</v>
      </c>
      <c r="G442" t="s">
        <v>400</v>
      </c>
      <c r="H442" s="27">
        <v>0</v>
      </c>
    </row>
    <row r="443" spans="1:8" x14ac:dyDescent="0.25">
      <c r="B443" s="28">
        <v>8.1999999999999993</v>
      </c>
      <c r="C443" t="s">
        <v>351</v>
      </c>
      <c r="D443">
        <v>9.6999999999999993</v>
      </c>
      <c r="E443">
        <v>10.476000000000001</v>
      </c>
      <c r="F443" t="s">
        <v>396</v>
      </c>
      <c r="G443" t="s">
        <v>401</v>
      </c>
      <c r="H443" s="27">
        <v>0</v>
      </c>
    </row>
    <row r="444" spans="1:8" x14ac:dyDescent="0.25">
      <c r="A444" t="s">
        <v>513</v>
      </c>
      <c r="B444" s="28">
        <v>4.2</v>
      </c>
      <c r="C444" t="s">
        <v>347</v>
      </c>
      <c r="D444">
        <v>9.6999999999999993</v>
      </c>
      <c r="E444">
        <v>10.476000000000001</v>
      </c>
      <c r="F444" t="s">
        <v>396</v>
      </c>
      <c r="G444" t="s">
        <v>395</v>
      </c>
      <c r="H444" s="27">
        <v>0</v>
      </c>
    </row>
    <row r="445" spans="1:8" x14ac:dyDescent="0.25">
      <c r="B445" s="28">
        <v>5.2</v>
      </c>
      <c r="C445" t="s">
        <v>348</v>
      </c>
      <c r="D445">
        <v>9.6999999999999993</v>
      </c>
      <c r="E445">
        <v>10.476000000000001</v>
      </c>
      <c r="F445" t="s">
        <v>396</v>
      </c>
      <c r="G445" t="s">
        <v>398</v>
      </c>
      <c r="H445" s="27">
        <v>0</v>
      </c>
    </row>
    <row r="446" spans="1:8" x14ac:dyDescent="0.25">
      <c r="B446" s="28">
        <v>6.2</v>
      </c>
      <c r="C446" t="s">
        <v>349</v>
      </c>
      <c r="D446">
        <v>9.6999999999999993</v>
      </c>
      <c r="E446">
        <v>10.476000000000001</v>
      </c>
      <c r="F446" t="s">
        <v>396</v>
      </c>
      <c r="G446" t="s">
        <v>399</v>
      </c>
      <c r="H446" s="27">
        <v>0</v>
      </c>
    </row>
    <row r="447" spans="1:8" x14ac:dyDescent="0.25">
      <c r="B447" s="28">
        <v>7.2</v>
      </c>
      <c r="C447" t="s">
        <v>350</v>
      </c>
      <c r="D447">
        <v>9.6999999999999993</v>
      </c>
      <c r="E447">
        <v>10.476000000000001</v>
      </c>
      <c r="F447" t="s">
        <v>396</v>
      </c>
      <c r="G447" t="s">
        <v>400</v>
      </c>
      <c r="H447" s="27">
        <v>0</v>
      </c>
    </row>
    <row r="448" spans="1:8" x14ac:dyDescent="0.25">
      <c r="B448" s="28">
        <v>8.1999999999999993</v>
      </c>
      <c r="C448" t="s">
        <v>351</v>
      </c>
      <c r="D448">
        <v>9.6999999999999993</v>
      </c>
      <c r="E448">
        <v>10.476000000000001</v>
      </c>
      <c r="F448" t="s">
        <v>396</v>
      </c>
      <c r="G448" t="s">
        <v>401</v>
      </c>
      <c r="H448" s="27">
        <v>0</v>
      </c>
    </row>
    <row r="449" spans="1:8" x14ac:dyDescent="0.25">
      <c r="A449" t="s">
        <v>514</v>
      </c>
      <c r="B449" s="28">
        <v>4.2</v>
      </c>
      <c r="C449" t="s">
        <v>347</v>
      </c>
      <c r="D449">
        <v>9.6999999999999993</v>
      </c>
      <c r="E449">
        <v>10.476000000000001</v>
      </c>
      <c r="F449" t="s">
        <v>396</v>
      </c>
      <c r="G449" t="s">
        <v>395</v>
      </c>
      <c r="H449" s="27">
        <v>0</v>
      </c>
    </row>
    <row r="450" spans="1:8" x14ac:dyDescent="0.25">
      <c r="B450" s="28">
        <v>5.2</v>
      </c>
      <c r="C450" t="s">
        <v>348</v>
      </c>
      <c r="D450">
        <v>9.6999999999999993</v>
      </c>
      <c r="E450">
        <v>10.476000000000001</v>
      </c>
      <c r="F450" t="s">
        <v>396</v>
      </c>
      <c r="G450" t="s">
        <v>398</v>
      </c>
      <c r="H450" s="27">
        <v>0</v>
      </c>
    </row>
    <row r="451" spans="1:8" x14ac:dyDescent="0.25">
      <c r="B451" s="28">
        <v>6.2</v>
      </c>
      <c r="C451" t="s">
        <v>349</v>
      </c>
      <c r="D451">
        <v>9.6999999999999993</v>
      </c>
      <c r="E451">
        <v>10.476000000000001</v>
      </c>
      <c r="F451" t="s">
        <v>396</v>
      </c>
      <c r="G451" t="s">
        <v>399</v>
      </c>
      <c r="H451" s="27">
        <v>0</v>
      </c>
    </row>
    <row r="452" spans="1:8" x14ac:dyDescent="0.25">
      <c r="B452" s="28">
        <v>7.2</v>
      </c>
      <c r="C452" t="s">
        <v>350</v>
      </c>
      <c r="D452">
        <v>9.6999999999999993</v>
      </c>
      <c r="E452">
        <v>10.476000000000001</v>
      </c>
      <c r="F452" t="s">
        <v>396</v>
      </c>
      <c r="G452" t="s">
        <v>400</v>
      </c>
      <c r="H452" s="27">
        <v>0</v>
      </c>
    </row>
    <row r="453" spans="1:8" x14ac:dyDescent="0.25">
      <c r="B453" s="28">
        <v>8.1999999999999993</v>
      </c>
      <c r="C453" t="s">
        <v>351</v>
      </c>
      <c r="D453">
        <v>9.6999999999999993</v>
      </c>
      <c r="E453">
        <v>10.476000000000001</v>
      </c>
      <c r="F453" t="s">
        <v>396</v>
      </c>
      <c r="G453" t="s">
        <v>401</v>
      </c>
      <c r="H453" s="27">
        <v>0</v>
      </c>
    </row>
    <row r="454" spans="1:8" x14ac:dyDescent="0.25">
      <c r="A454" t="s">
        <v>515</v>
      </c>
      <c r="B454" s="28">
        <v>4.2</v>
      </c>
      <c r="C454" t="s">
        <v>347</v>
      </c>
      <c r="D454">
        <v>9.6999999999999993</v>
      </c>
      <c r="E454">
        <v>10.476000000000001</v>
      </c>
      <c r="F454" t="s">
        <v>396</v>
      </c>
      <c r="G454" t="s">
        <v>395</v>
      </c>
      <c r="H454" s="27">
        <v>0</v>
      </c>
    </row>
    <row r="455" spans="1:8" x14ac:dyDescent="0.25">
      <c r="B455" s="28">
        <v>5.2</v>
      </c>
      <c r="C455" t="s">
        <v>348</v>
      </c>
      <c r="D455">
        <v>9.6999999999999993</v>
      </c>
      <c r="E455">
        <v>10.476000000000001</v>
      </c>
      <c r="F455" t="s">
        <v>396</v>
      </c>
      <c r="G455" t="s">
        <v>398</v>
      </c>
      <c r="H455" s="27">
        <v>0</v>
      </c>
    </row>
    <row r="456" spans="1:8" x14ac:dyDescent="0.25">
      <c r="B456" s="28">
        <v>6.2</v>
      </c>
      <c r="C456" t="s">
        <v>349</v>
      </c>
      <c r="D456">
        <v>9.6999999999999993</v>
      </c>
      <c r="E456">
        <v>10.476000000000001</v>
      </c>
      <c r="F456" t="s">
        <v>396</v>
      </c>
      <c r="G456" t="s">
        <v>399</v>
      </c>
      <c r="H456" s="27">
        <v>0</v>
      </c>
    </row>
    <row r="457" spans="1:8" x14ac:dyDescent="0.25">
      <c r="B457" s="28">
        <v>7.2</v>
      </c>
      <c r="C457" t="s">
        <v>350</v>
      </c>
      <c r="D457">
        <v>9.6999999999999993</v>
      </c>
      <c r="E457">
        <v>10.476000000000001</v>
      </c>
      <c r="F457" t="s">
        <v>396</v>
      </c>
      <c r="G457" t="s">
        <v>400</v>
      </c>
      <c r="H457" s="27">
        <v>0</v>
      </c>
    </row>
    <row r="458" spans="1:8" x14ac:dyDescent="0.25">
      <c r="B458" s="28">
        <v>8.1999999999999993</v>
      </c>
      <c r="C458" t="s">
        <v>351</v>
      </c>
      <c r="D458">
        <v>9.6999999999999993</v>
      </c>
      <c r="E458">
        <v>10.476000000000001</v>
      </c>
      <c r="F458" t="s">
        <v>396</v>
      </c>
      <c r="G458" t="s">
        <v>401</v>
      </c>
      <c r="H458" s="27">
        <v>0</v>
      </c>
    </row>
    <row r="459" spans="1:8" x14ac:dyDescent="0.25">
      <c r="A459" t="s">
        <v>516</v>
      </c>
      <c r="B459" s="28">
        <v>4.2</v>
      </c>
      <c r="C459" t="s">
        <v>347</v>
      </c>
      <c r="D459">
        <v>9.6999999999999993</v>
      </c>
      <c r="E459">
        <v>10.476000000000001</v>
      </c>
      <c r="F459" t="s">
        <v>396</v>
      </c>
      <c r="G459" t="s">
        <v>395</v>
      </c>
      <c r="H459" s="27">
        <v>0</v>
      </c>
    </row>
    <row r="460" spans="1:8" x14ac:dyDescent="0.25">
      <c r="B460" s="28">
        <v>5.2</v>
      </c>
      <c r="C460" t="s">
        <v>348</v>
      </c>
      <c r="D460">
        <v>9.6999999999999993</v>
      </c>
      <c r="E460">
        <v>10.476000000000001</v>
      </c>
      <c r="F460" t="s">
        <v>396</v>
      </c>
      <c r="G460" t="s">
        <v>398</v>
      </c>
      <c r="H460" s="27">
        <v>0</v>
      </c>
    </row>
    <row r="461" spans="1:8" x14ac:dyDescent="0.25">
      <c r="B461" s="28">
        <v>6.2</v>
      </c>
      <c r="C461" t="s">
        <v>349</v>
      </c>
      <c r="D461">
        <v>9.6999999999999993</v>
      </c>
      <c r="E461">
        <v>10.476000000000001</v>
      </c>
      <c r="F461" t="s">
        <v>396</v>
      </c>
      <c r="G461" t="s">
        <v>399</v>
      </c>
      <c r="H461" s="27">
        <v>0</v>
      </c>
    </row>
    <row r="462" spans="1:8" x14ac:dyDescent="0.25">
      <c r="B462" s="28">
        <v>7.2</v>
      </c>
      <c r="C462" t="s">
        <v>350</v>
      </c>
      <c r="D462">
        <v>9.6999999999999993</v>
      </c>
      <c r="E462">
        <v>10.476000000000001</v>
      </c>
      <c r="F462" t="s">
        <v>396</v>
      </c>
      <c r="G462" t="s">
        <v>400</v>
      </c>
      <c r="H462" s="27">
        <v>0</v>
      </c>
    </row>
    <row r="463" spans="1:8" x14ac:dyDescent="0.25">
      <c r="B463" s="28">
        <v>8.1999999999999993</v>
      </c>
      <c r="C463" t="s">
        <v>351</v>
      </c>
      <c r="D463">
        <v>9.6999999999999993</v>
      </c>
      <c r="E463">
        <v>10.476000000000001</v>
      </c>
      <c r="F463" t="s">
        <v>396</v>
      </c>
      <c r="G463" t="s">
        <v>401</v>
      </c>
      <c r="H463" s="27">
        <v>0</v>
      </c>
    </row>
    <row r="464" spans="1:8" x14ac:dyDescent="0.25">
      <c r="A464" t="s">
        <v>517</v>
      </c>
      <c r="B464" s="28">
        <v>4.2</v>
      </c>
      <c r="C464" t="s">
        <v>347</v>
      </c>
      <c r="D464">
        <v>9.6999999999999993</v>
      </c>
      <c r="E464">
        <v>10.476000000000001</v>
      </c>
      <c r="F464" t="s">
        <v>396</v>
      </c>
      <c r="G464" t="s">
        <v>395</v>
      </c>
      <c r="H464" s="27">
        <v>0</v>
      </c>
    </row>
    <row r="465" spans="1:8" x14ac:dyDescent="0.25">
      <c r="B465" s="28">
        <v>5.2</v>
      </c>
      <c r="C465" t="s">
        <v>348</v>
      </c>
      <c r="D465">
        <v>9.6999999999999993</v>
      </c>
      <c r="E465">
        <v>10.476000000000001</v>
      </c>
      <c r="F465" t="s">
        <v>396</v>
      </c>
      <c r="G465" t="s">
        <v>398</v>
      </c>
      <c r="H465" s="27">
        <v>0</v>
      </c>
    </row>
    <row r="466" spans="1:8" x14ac:dyDescent="0.25">
      <c r="B466" s="28">
        <v>6.2</v>
      </c>
      <c r="C466" t="s">
        <v>349</v>
      </c>
      <c r="D466">
        <v>9.6999999999999993</v>
      </c>
      <c r="E466">
        <v>10.476000000000001</v>
      </c>
      <c r="F466" t="s">
        <v>396</v>
      </c>
      <c r="G466" t="s">
        <v>399</v>
      </c>
      <c r="H466" s="27">
        <v>0</v>
      </c>
    </row>
    <row r="467" spans="1:8" x14ac:dyDescent="0.25">
      <c r="B467" s="28">
        <v>7.2</v>
      </c>
      <c r="C467" t="s">
        <v>350</v>
      </c>
      <c r="D467">
        <v>9.6999999999999993</v>
      </c>
      <c r="E467">
        <v>10.476000000000001</v>
      </c>
      <c r="F467" t="s">
        <v>396</v>
      </c>
      <c r="G467" t="s">
        <v>400</v>
      </c>
      <c r="H467" s="27">
        <v>0</v>
      </c>
    </row>
    <row r="468" spans="1:8" x14ac:dyDescent="0.25">
      <c r="B468" s="28">
        <v>8.1999999999999993</v>
      </c>
      <c r="C468" t="s">
        <v>351</v>
      </c>
      <c r="D468">
        <v>9.6999999999999993</v>
      </c>
      <c r="E468">
        <v>10.476000000000001</v>
      </c>
      <c r="F468" t="s">
        <v>396</v>
      </c>
      <c r="G468" t="s">
        <v>401</v>
      </c>
      <c r="H468" s="27">
        <v>0</v>
      </c>
    </row>
    <row r="469" spans="1:8" x14ac:dyDescent="0.25">
      <c r="A469" t="s">
        <v>518</v>
      </c>
      <c r="B469" s="28">
        <v>4.2</v>
      </c>
      <c r="C469" t="s">
        <v>347</v>
      </c>
      <c r="D469">
        <v>9.6999999999999993</v>
      </c>
      <c r="E469">
        <v>10.476000000000001</v>
      </c>
      <c r="F469" t="s">
        <v>396</v>
      </c>
      <c r="G469" t="s">
        <v>395</v>
      </c>
      <c r="H469" s="27">
        <v>0</v>
      </c>
    </row>
    <row r="470" spans="1:8" x14ac:dyDescent="0.25">
      <c r="B470" s="28">
        <v>5.2</v>
      </c>
      <c r="C470" t="s">
        <v>348</v>
      </c>
      <c r="D470">
        <v>9.6999999999999993</v>
      </c>
      <c r="E470">
        <v>10.476000000000001</v>
      </c>
      <c r="F470" t="s">
        <v>396</v>
      </c>
      <c r="G470" t="s">
        <v>398</v>
      </c>
      <c r="H470" s="27">
        <v>0</v>
      </c>
    </row>
    <row r="471" spans="1:8" x14ac:dyDescent="0.25">
      <c r="B471" s="28">
        <v>6.2</v>
      </c>
      <c r="C471" t="s">
        <v>349</v>
      </c>
      <c r="D471">
        <v>9.6999999999999993</v>
      </c>
      <c r="E471">
        <v>10.476000000000001</v>
      </c>
      <c r="F471" t="s">
        <v>396</v>
      </c>
      <c r="G471" t="s">
        <v>399</v>
      </c>
      <c r="H471" s="27">
        <v>0</v>
      </c>
    </row>
    <row r="472" spans="1:8" x14ac:dyDescent="0.25">
      <c r="B472" s="28">
        <v>7.2</v>
      </c>
      <c r="C472" t="s">
        <v>350</v>
      </c>
      <c r="D472">
        <v>9.6999999999999993</v>
      </c>
      <c r="E472">
        <v>10.476000000000001</v>
      </c>
      <c r="F472" t="s">
        <v>396</v>
      </c>
      <c r="G472" t="s">
        <v>400</v>
      </c>
      <c r="H472" s="27">
        <v>0</v>
      </c>
    </row>
    <row r="473" spans="1:8" x14ac:dyDescent="0.25">
      <c r="B473" s="28">
        <v>8.1999999999999993</v>
      </c>
      <c r="C473" t="s">
        <v>351</v>
      </c>
      <c r="D473">
        <v>9.6999999999999993</v>
      </c>
      <c r="E473">
        <v>10.476000000000001</v>
      </c>
      <c r="F473" t="s">
        <v>396</v>
      </c>
      <c r="G473" t="s">
        <v>401</v>
      </c>
      <c r="H473" s="27">
        <v>0</v>
      </c>
    </row>
    <row r="474" spans="1:8" x14ac:dyDescent="0.25">
      <c r="A474" t="s">
        <v>519</v>
      </c>
      <c r="B474" s="28">
        <v>4.2</v>
      </c>
      <c r="C474" t="s">
        <v>347</v>
      </c>
      <c r="D474">
        <v>9.6999999999999993</v>
      </c>
      <c r="E474">
        <v>10.476000000000001</v>
      </c>
      <c r="F474" t="s">
        <v>396</v>
      </c>
      <c r="G474" t="s">
        <v>395</v>
      </c>
      <c r="H474" s="27">
        <v>0</v>
      </c>
    </row>
    <row r="475" spans="1:8" x14ac:dyDescent="0.25">
      <c r="B475" s="28">
        <v>5.2</v>
      </c>
      <c r="C475" t="s">
        <v>348</v>
      </c>
      <c r="D475">
        <v>9.6999999999999993</v>
      </c>
      <c r="E475">
        <v>10.476000000000001</v>
      </c>
      <c r="F475" t="s">
        <v>396</v>
      </c>
      <c r="G475" t="s">
        <v>398</v>
      </c>
      <c r="H475" s="27">
        <v>0</v>
      </c>
    </row>
    <row r="476" spans="1:8" x14ac:dyDescent="0.25">
      <c r="B476" s="28">
        <v>6.2</v>
      </c>
      <c r="C476" t="s">
        <v>349</v>
      </c>
      <c r="D476">
        <v>9.6999999999999993</v>
      </c>
      <c r="E476">
        <v>10.476000000000001</v>
      </c>
      <c r="F476" t="s">
        <v>396</v>
      </c>
      <c r="G476" t="s">
        <v>399</v>
      </c>
      <c r="H476" s="27">
        <v>0</v>
      </c>
    </row>
    <row r="477" spans="1:8" x14ac:dyDescent="0.25">
      <c r="B477" s="28">
        <v>7.2</v>
      </c>
      <c r="C477" t="s">
        <v>350</v>
      </c>
      <c r="D477">
        <v>9.6999999999999993</v>
      </c>
      <c r="E477">
        <v>10.476000000000001</v>
      </c>
      <c r="F477" t="s">
        <v>396</v>
      </c>
      <c r="G477" t="s">
        <v>400</v>
      </c>
      <c r="H477" s="27">
        <v>0</v>
      </c>
    </row>
    <row r="478" spans="1:8" x14ac:dyDescent="0.25">
      <c r="B478" s="28">
        <v>8.1999999999999993</v>
      </c>
      <c r="C478" t="s">
        <v>351</v>
      </c>
      <c r="D478">
        <v>9.6999999999999993</v>
      </c>
      <c r="E478">
        <v>10.476000000000001</v>
      </c>
      <c r="F478" t="s">
        <v>396</v>
      </c>
      <c r="G478" t="s">
        <v>401</v>
      </c>
      <c r="H478" s="27">
        <v>0</v>
      </c>
    </row>
    <row r="479" spans="1:8" x14ac:dyDescent="0.25">
      <c r="A479" t="s">
        <v>520</v>
      </c>
      <c r="B479" s="28">
        <v>4.2</v>
      </c>
      <c r="C479" t="s">
        <v>347</v>
      </c>
      <c r="D479">
        <v>9.6999999999999993</v>
      </c>
      <c r="E479">
        <v>10.476000000000001</v>
      </c>
      <c r="F479" t="s">
        <v>396</v>
      </c>
      <c r="G479" t="s">
        <v>395</v>
      </c>
      <c r="H479" s="27">
        <v>0</v>
      </c>
    </row>
    <row r="480" spans="1:8" x14ac:dyDescent="0.25">
      <c r="B480" s="28">
        <v>5.2</v>
      </c>
      <c r="C480" t="s">
        <v>348</v>
      </c>
      <c r="D480">
        <v>9.6999999999999993</v>
      </c>
      <c r="E480">
        <v>10.476000000000001</v>
      </c>
      <c r="F480" t="s">
        <v>396</v>
      </c>
      <c r="G480" t="s">
        <v>398</v>
      </c>
      <c r="H480" s="27">
        <v>0</v>
      </c>
    </row>
    <row r="481" spans="1:8" x14ac:dyDescent="0.25">
      <c r="B481" s="28">
        <v>6.2</v>
      </c>
      <c r="C481" t="s">
        <v>349</v>
      </c>
      <c r="D481">
        <v>9.6999999999999993</v>
      </c>
      <c r="E481">
        <v>10.476000000000001</v>
      </c>
      <c r="F481" t="s">
        <v>396</v>
      </c>
      <c r="G481" t="s">
        <v>399</v>
      </c>
      <c r="H481" s="27">
        <v>0</v>
      </c>
    </row>
    <row r="482" spans="1:8" x14ac:dyDescent="0.25">
      <c r="B482" s="28">
        <v>7.2</v>
      </c>
      <c r="C482" t="s">
        <v>350</v>
      </c>
      <c r="D482">
        <v>9.6999999999999993</v>
      </c>
      <c r="E482">
        <v>10.476000000000001</v>
      </c>
      <c r="F482" t="s">
        <v>396</v>
      </c>
      <c r="G482" t="s">
        <v>400</v>
      </c>
      <c r="H482" s="27">
        <v>0</v>
      </c>
    </row>
    <row r="483" spans="1:8" x14ac:dyDescent="0.25">
      <c r="B483" s="28">
        <v>8.1999999999999993</v>
      </c>
      <c r="C483" t="s">
        <v>351</v>
      </c>
      <c r="D483">
        <v>9.6999999999999993</v>
      </c>
      <c r="E483">
        <v>10.476000000000001</v>
      </c>
      <c r="F483" t="s">
        <v>396</v>
      </c>
      <c r="G483" t="s">
        <v>401</v>
      </c>
      <c r="H483" s="27">
        <v>0</v>
      </c>
    </row>
    <row r="484" spans="1:8" x14ac:dyDescent="0.25">
      <c r="A484" t="s">
        <v>521</v>
      </c>
      <c r="B484" s="28">
        <v>4.2</v>
      </c>
      <c r="C484" t="s">
        <v>347</v>
      </c>
      <c r="D484">
        <v>9.6999999999999993</v>
      </c>
      <c r="E484">
        <v>10.476000000000001</v>
      </c>
      <c r="F484" t="s">
        <v>396</v>
      </c>
      <c r="G484" t="s">
        <v>395</v>
      </c>
      <c r="H484" s="27">
        <v>0</v>
      </c>
    </row>
    <row r="485" spans="1:8" x14ac:dyDescent="0.25">
      <c r="B485" s="28">
        <v>5.2</v>
      </c>
      <c r="C485" t="s">
        <v>348</v>
      </c>
      <c r="D485">
        <v>9.6999999999999993</v>
      </c>
      <c r="E485">
        <v>10.476000000000001</v>
      </c>
      <c r="F485" t="s">
        <v>396</v>
      </c>
      <c r="G485" t="s">
        <v>398</v>
      </c>
      <c r="H485" s="27">
        <v>0</v>
      </c>
    </row>
    <row r="486" spans="1:8" x14ac:dyDescent="0.25">
      <c r="B486" s="28">
        <v>6.2</v>
      </c>
      <c r="C486" t="s">
        <v>349</v>
      </c>
      <c r="D486">
        <v>9.6999999999999993</v>
      </c>
      <c r="E486">
        <v>10.476000000000001</v>
      </c>
      <c r="F486" t="s">
        <v>396</v>
      </c>
      <c r="G486" t="s">
        <v>399</v>
      </c>
      <c r="H486" s="27">
        <v>0</v>
      </c>
    </row>
    <row r="487" spans="1:8" x14ac:dyDescent="0.25">
      <c r="B487" s="28">
        <v>7.2</v>
      </c>
      <c r="C487" t="s">
        <v>350</v>
      </c>
      <c r="D487">
        <v>9.6999999999999993</v>
      </c>
      <c r="E487">
        <v>10.476000000000001</v>
      </c>
      <c r="F487" t="s">
        <v>396</v>
      </c>
      <c r="G487" t="s">
        <v>400</v>
      </c>
      <c r="H487" s="27">
        <v>0</v>
      </c>
    </row>
    <row r="488" spans="1:8" x14ac:dyDescent="0.25">
      <c r="B488" s="28">
        <v>8.1999999999999993</v>
      </c>
      <c r="C488" t="s">
        <v>351</v>
      </c>
      <c r="D488">
        <v>9.6999999999999993</v>
      </c>
      <c r="E488">
        <v>10.476000000000001</v>
      </c>
      <c r="F488" t="s">
        <v>396</v>
      </c>
      <c r="G488" t="s">
        <v>401</v>
      </c>
      <c r="H488" s="27">
        <v>0</v>
      </c>
    </row>
    <row r="489" spans="1:8" x14ac:dyDescent="0.25">
      <c r="A489" t="s">
        <v>522</v>
      </c>
      <c r="B489" s="28">
        <v>4.2</v>
      </c>
      <c r="C489" t="s">
        <v>347</v>
      </c>
      <c r="D489">
        <v>9.6999999999999993</v>
      </c>
      <c r="E489">
        <v>10.476000000000001</v>
      </c>
      <c r="F489" t="s">
        <v>396</v>
      </c>
      <c r="G489" t="s">
        <v>395</v>
      </c>
      <c r="H489" s="27">
        <v>0</v>
      </c>
    </row>
    <row r="490" spans="1:8" x14ac:dyDescent="0.25">
      <c r="B490" s="28">
        <v>5.2</v>
      </c>
      <c r="C490" t="s">
        <v>348</v>
      </c>
      <c r="D490">
        <v>9.6999999999999993</v>
      </c>
      <c r="E490">
        <v>10.476000000000001</v>
      </c>
      <c r="F490" t="s">
        <v>396</v>
      </c>
      <c r="G490" t="s">
        <v>398</v>
      </c>
      <c r="H490" s="27">
        <v>0</v>
      </c>
    </row>
    <row r="491" spans="1:8" x14ac:dyDescent="0.25">
      <c r="B491" s="28">
        <v>6.2</v>
      </c>
      <c r="C491" t="s">
        <v>349</v>
      </c>
      <c r="D491">
        <v>9.6999999999999993</v>
      </c>
      <c r="E491">
        <v>10.476000000000001</v>
      </c>
      <c r="F491" t="s">
        <v>396</v>
      </c>
      <c r="G491" t="s">
        <v>399</v>
      </c>
      <c r="H491" s="27">
        <v>0</v>
      </c>
    </row>
    <row r="492" spans="1:8" x14ac:dyDescent="0.25">
      <c r="B492" s="28">
        <v>7.2</v>
      </c>
      <c r="C492" t="s">
        <v>350</v>
      </c>
      <c r="D492">
        <v>9.6999999999999993</v>
      </c>
      <c r="E492">
        <v>10.476000000000001</v>
      </c>
      <c r="F492" t="s">
        <v>396</v>
      </c>
      <c r="G492" t="s">
        <v>400</v>
      </c>
      <c r="H492" s="27">
        <v>0</v>
      </c>
    </row>
    <row r="493" spans="1:8" x14ac:dyDescent="0.25">
      <c r="B493" s="28">
        <v>8.1999999999999993</v>
      </c>
      <c r="C493" t="s">
        <v>351</v>
      </c>
      <c r="D493">
        <v>9.6999999999999993</v>
      </c>
      <c r="E493">
        <v>10.476000000000001</v>
      </c>
      <c r="F493" t="s">
        <v>396</v>
      </c>
      <c r="G493" t="s">
        <v>401</v>
      </c>
      <c r="H493" s="27">
        <v>0</v>
      </c>
    </row>
    <row r="494" spans="1:8" x14ac:dyDescent="0.25">
      <c r="A494" t="s">
        <v>523</v>
      </c>
      <c r="B494" s="28">
        <v>4.2</v>
      </c>
      <c r="C494" t="s">
        <v>347</v>
      </c>
      <c r="D494">
        <v>9.6999999999999993</v>
      </c>
      <c r="E494">
        <v>10.476000000000001</v>
      </c>
      <c r="F494" t="s">
        <v>396</v>
      </c>
      <c r="G494" t="s">
        <v>395</v>
      </c>
      <c r="H494" s="27">
        <v>0</v>
      </c>
    </row>
    <row r="495" spans="1:8" x14ac:dyDescent="0.25">
      <c r="B495" s="28">
        <v>5.2</v>
      </c>
      <c r="C495" t="s">
        <v>348</v>
      </c>
      <c r="D495">
        <v>9.6999999999999993</v>
      </c>
      <c r="E495">
        <v>10.476000000000001</v>
      </c>
      <c r="F495" t="s">
        <v>396</v>
      </c>
      <c r="G495" t="s">
        <v>398</v>
      </c>
      <c r="H495" s="27">
        <v>0</v>
      </c>
    </row>
    <row r="496" spans="1:8" x14ac:dyDescent="0.25">
      <c r="B496" s="28">
        <v>6.2</v>
      </c>
      <c r="C496" t="s">
        <v>349</v>
      </c>
      <c r="D496">
        <v>9.6999999999999993</v>
      </c>
      <c r="E496">
        <v>10.476000000000001</v>
      </c>
      <c r="F496" t="s">
        <v>396</v>
      </c>
      <c r="G496" t="s">
        <v>399</v>
      </c>
      <c r="H496" s="27">
        <v>0</v>
      </c>
    </row>
    <row r="497" spans="1:8" x14ac:dyDescent="0.25">
      <c r="B497" s="28">
        <v>7.2</v>
      </c>
      <c r="C497" t="s">
        <v>350</v>
      </c>
      <c r="D497">
        <v>9.6999999999999993</v>
      </c>
      <c r="E497">
        <v>10.476000000000001</v>
      </c>
      <c r="F497" t="s">
        <v>396</v>
      </c>
      <c r="G497" t="s">
        <v>400</v>
      </c>
      <c r="H497" s="27">
        <v>0</v>
      </c>
    </row>
    <row r="498" spans="1:8" x14ac:dyDescent="0.25">
      <c r="B498" s="28">
        <v>8.1999999999999993</v>
      </c>
      <c r="C498" t="s">
        <v>351</v>
      </c>
      <c r="D498">
        <v>9.6999999999999993</v>
      </c>
      <c r="E498">
        <v>10.476000000000001</v>
      </c>
      <c r="F498" t="s">
        <v>396</v>
      </c>
      <c r="G498" t="s">
        <v>401</v>
      </c>
      <c r="H498" s="27">
        <v>0</v>
      </c>
    </row>
    <row r="499" spans="1:8" x14ac:dyDescent="0.25">
      <c r="A499" t="s">
        <v>524</v>
      </c>
      <c r="B499" s="28">
        <v>4.2</v>
      </c>
      <c r="C499" t="s">
        <v>347</v>
      </c>
      <c r="D499">
        <v>9.6999999999999993</v>
      </c>
      <c r="E499">
        <v>10.476000000000001</v>
      </c>
      <c r="F499" t="s">
        <v>396</v>
      </c>
      <c r="G499" t="s">
        <v>395</v>
      </c>
      <c r="H499" s="27">
        <v>0</v>
      </c>
    </row>
    <row r="500" spans="1:8" x14ac:dyDescent="0.25">
      <c r="B500" s="28">
        <v>5.2</v>
      </c>
      <c r="C500" t="s">
        <v>348</v>
      </c>
      <c r="D500">
        <v>9.6999999999999993</v>
      </c>
      <c r="E500">
        <v>10.476000000000001</v>
      </c>
      <c r="F500" t="s">
        <v>396</v>
      </c>
      <c r="G500" t="s">
        <v>398</v>
      </c>
      <c r="H500" s="27">
        <v>0</v>
      </c>
    </row>
    <row r="501" spans="1:8" x14ac:dyDescent="0.25">
      <c r="B501" s="28">
        <v>6.2</v>
      </c>
      <c r="C501" t="s">
        <v>349</v>
      </c>
      <c r="D501">
        <v>9.6999999999999993</v>
      </c>
      <c r="E501">
        <v>10.476000000000001</v>
      </c>
      <c r="F501" t="s">
        <v>396</v>
      </c>
      <c r="G501" t="s">
        <v>399</v>
      </c>
      <c r="H501" s="27">
        <v>0</v>
      </c>
    </row>
    <row r="502" spans="1:8" x14ac:dyDescent="0.25">
      <c r="B502" s="28">
        <v>7.2</v>
      </c>
      <c r="C502" t="s">
        <v>350</v>
      </c>
      <c r="D502">
        <v>9.6999999999999993</v>
      </c>
      <c r="E502">
        <v>10.476000000000001</v>
      </c>
      <c r="F502" t="s">
        <v>396</v>
      </c>
      <c r="G502" t="s">
        <v>400</v>
      </c>
      <c r="H502" s="27">
        <v>0</v>
      </c>
    </row>
    <row r="503" spans="1:8" x14ac:dyDescent="0.25">
      <c r="B503" s="28">
        <v>8.1999999999999993</v>
      </c>
      <c r="C503" t="s">
        <v>351</v>
      </c>
      <c r="D503">
        <v>9.6999999999999993</v>
      </c>
      <c r="E503">
        <v>10.476000000000001</v>
      </c>
      <c r="F503" t="s">
        <v>396</v>
      </c>
      <c r="G503" t="s">
        <v>401</v>
      </c>
      <c r="H503" s="27">
        <v>0</v>
      </c>
    </row>
    <row r="504" spans="1:8" x14ac:dyDescent="0.25">
      <c r="A504" t="s">
        <v>525</v>
      </c>
      <c r="B504" s="28">
        <v>4.2</v>
      </c>
      <c r="C504" t="s">
        <v>347</v>
      </c>
      <c r="D504">
        <v>9.6999999999999993</v>
      </c>
      <c r="E504">
        <v>10.476000000000001</v>
      </c>
      <c r="F504" t="s">
        <v>396</v>
      </c>
      <c r="G504" t="s">
        <v>395</v>
      </c>
      <c r="H504" s="27">
        <v>0</v>
      </c>
    </row>
    <row r="505" spans="1:8" x14ac:dyDescent="0.25">
      <c r="B505" s="28">
        <v>5.2</v>
      </c>
      <c r="C505" t="s">
        <v>348</v>
      </c>
      <c r="D505">
        <v>9.6999999999999993</v>
      </c>
      <c r="E505">
        <v>10.476000000000001</v>
      </c>
      <c r="F505" t="s">
        <v>396</v>
      </c>
      <c r="G505" t="s">
        <v>398</v>
      </c>
      <c r="H505" s="27">
        <v>0</v>
      </c>
    </row>
    <row r="506" spans="1:8" x14ac:dyDescent="0.25">
      <c r="B506" s="28">
        <v>6.2</v>
      </c>
      <c r="C506" t="s">
        <v>349</v>
      </c>
      <c r="D506">
        <v>9.6999999999999993</v>
      </c>
      <c r="E506">
        <v>10.476000000000001</v>
      </c>
      <c r="F506" t="s">
        <v>396</v>
      </c>
      <c r="G506" t="s">
        <v>399</v>
      </c>
      <c r="H506" s="27">
        <v>0</v>
      </c>
    </row>
    <row r="507" spans="1:8" x14ac:dyDescent="0.25">
      <c r="B507" s="28">
        <v>7.2</v>
      </c>
      <c r="C507" t="s">
        <v>350</v>
      </c>
      <c r="D507">
        <v>9.6999999999999993</v>
      </c>
      <c r="E507">
        <v>10.476000000000001</v>
      </c>
      <c r="F507" t="s">
        <v>396</v>
      </c>
      <c r="G507" t="s">
        <v>400</v>
      </c>
      <c r="H507" s="27">
        <v>0</v>
      </c>
    </row>
    <row r="508" spans="1:8" x14ac:dyDescent="0.25">
      <c r="B508" s="28">
        <v>8.1999999999999993</v>
      </c>
      <c r="C508" t="s">
        <v>351</v>
      </c>
      <c r="D508">
        <v>9.6999999999999993</v>
      </c>
      <c r="E508">
        <v>10.476000000000001</v>
      </c>
      <c r="F508" t="s">
        <v>396</v>
      </c>
      <c r="G508" t="s">
        <v>401</v>
      </c>
      <c r="H508" s="27">
        <v>0</v>
      </c>
    </row>
    <row r="509" spans="1:8" x14ac:dyDescent="0.25">
      <c r="A509" t="s">
        <v>526</v>
      </c>
      <c r="B509" s="28">
        <v>4.2</v>
      </c>
      <c r="C509" t="s">
        <v>347</v>
      </c>
      <c r="D509">
        <v>9.6999999999999993</v>
      </c>
      <c r="E509">
        <v>10.476000000000001</v>
      </c>
      <c r="F509" t="s">
        <v>396</v>
      </c>
      <c r="G509" t="s">
        <v>395</v>
      </c>
      <c r="H509" s="27">
        <v>0</v>
      </c>
    </row>
    <row r="510" spans="1:8" x14ac:dyDescent="0.25">
      <c r="B510" s="28">
        <v>5.2</v>
      </c>
      <c r="C510" t="s">
        <v>348</v>
      </c>
      <c r="D510">
        <v>9.6999999999999993</v>
      </c>
      <c r="E510">
        <v>10.476000000000001</v>
      </c>
      <c r="F510" t="s">
        <v>396</v>
      </c>
      <c r="G510" t="s">
        <v>398</v>
      </c>
      <c r="H510" s="27">
        <v>0</v>
      </c>
    </row>
    <row r="511" spans="1:8" x14ac:dyDescent="0.25">
      <c r="B511" s="28">
        <v>6.2</v>
      </c>
      <c r="C511" t="s">
        <v>349</v>
      </c>
      <c r="D511">
        <v>9.6999999999999993</v>
      </c>
      <c r="E511">
        <v>10.476000000000001</v>
      </c>
      <c r="F511" t="s">
        <v>396</v>
      </c>
      <c r="G511" t="s">
        <v>399</v>
      </c>
      <c r="H511" s="27">
        <v>0</v>
      </c>
    </row>
    <row r="512" spans="1:8" x14ac:dyDescent="0.25">
      <c r="B512" s="28">
        <v>7.2</v>
      </c>
      <c r="C512" t="s">
        <v>350</v>
      </c>
      <c r="D512">
        <v>9.6999999999999993</v>
      </c>
      <c r="E512">
        <v>10.476000000000001</v>
      </c>
      <c r="F512" t="s">
        <v>396</v>
      </c>
      <c r="G512" t="s">
        <v>400</v>
      </c>
      <c r="H512" s="27">
        <v>0</v>
      </c>
    </row>
    <row r="513" spans="1:8" x14ac:dyDescent="0.25">
      <c r="B513" s="28">
        <v>8.1999999999999993</v>
      </c>
      <c r="C513" t="s">
        <v>351</v>
      </c>
      <c r="D513">
        <v>9.6999999999999993</v>
      </c>
      <c r="E513">
        <v>10.476000000000001</v>
      </c>
      <c r="F513" t="s">
        <v>396</v>
      </c>
      <c r="G513" t="s">
        <v>401</v>
      </c>
      <c r="H513" s="27">
        <v>0</v>
      </c>
    </row>
    <row r="514" spans="1:8" x14ac:dyDescent="0.25">
      <c r="A514" t="s">
        <v>527</v>
      </c>
      <c r="B514" s="28">
        <v>4.2</v>
      </c>
      <c r="C514" t="s">
        <v>347</v>
      </c>
      <c r="D514">
        <v>9.6999999999999993</v>
      </c>
      <c r="E514">
        <v>10.476000000000001</v>
      </c>
      <c r="F514" t="s">
        <v>396</v>
      </c>
      <c r="G514" t="s">
        <v>395</v>
      </c>
      <c r="H514" s="27">
        <v>0</v>
      </c>
    </row>
    <row r="515" spans="1:8" x14ac:dyDescent="0.25">
      <c r="B515" s="28">
        <v>5.2</v>
      </c>
      <c r="C515" t="s">
        <v>348</v>
      </c>
      <c r="D515">
        <v>9.6999999999999993</v>
      </c>
      <c r="E515">
        <v>10.476000000000001</v>
      </c>
      <c r="F515" t="s">
        <v>396</v>
      </c>
      <c r="G515" t="s">
        <v>398</v>
      </c>
      <c r="H515" s="27">
        <v>0</v>
      </c>
    </row>
    <row r="516" spans="1:8" x14ac:dyDescent="0.25">
      <c r="B516" s="28">
        <v>6.2</v>
      </c>
      <c r="C516" t="s">
        <v>349</v>
      </c>
      <c r="D516">
        <v>9.6999999999999993</v>
      </c>
      <c r="E516">
        <v>10.476000000000001</v>
      </c>
      <c r="F516" t="s">
        <v>396</v>
      </c>
      <c r="G516" t="s">
        <v>399</v>
      </c>
      <c r="H516" s="27">
        <v>0</v>
      </c>
    </row>
    <row r="517" spans="1:8" x14ac:dyDescent="0.25">
      <c r="B517" s="28">
        <v>7.2</v>
      </c>
      <c r="C517" t="s">
        <v>350</v>
      </c>
      <c r="D517">
        <v>9.6999999999999993</v>
      </c>
      <c r="E517">
        <v>10.476000000000001</v>
      </c>
      <c r="F517" t="s">
        <v>396</v>
      </c>
      <c r="G517" t="s">
        <v>400</v>
      </c>
      <c r="H517" s="27">
        <v>0</v>
      </c>
    </row>
    <row r="518" spans="1:8" x14ac:dyDescent="0.25">
      <c r="B518" s="28">
        <v>8.1999999999999993</v>
      </c>
      <c r="C518" t="s">
        <v>351</v>
      </c>
      <c r="D518">
        <v>9.6999999999999993</v>
      </c>
      <c r="E518">
        <v>10.476000000000001</v>
      </c>
      <c r="F518" t="s">
        <v>396</v>
      </c>
      <c r="G518" t="s">
        <v>401</v>
      </c>
      <c r="H518" s="27">
        <v>0</v>
      </c>
    </row>
    <row r="519" spans="1:8" x14ac:dyDescent="0.25">
      <c r="A519" t="s">
        <v>528</v>
      </c>
      <c r="B519" s="28">
        <v>4.2</v>
      </c>
      <c r="C519" t="s">
        <v>347</v>
      </c>
      <c r="D519">
        <v>9.6999999999999993</v>
      </c>
      <c r="E519">
        <v>10.476000000000001</v>
      </c>
      <c r="F519" t="s">
        <v>396</v>
      </c>
      <c r="G519" t="s">
        <v>395</v>
      </c>
      <c r="H519" s="27">
        <v>0</v>
      </c>
    </row>
    <row r="520" spans="1:8" x14ac:dyDescent="0.25">
      <c r="B520" s="28">
        <v>5.2</v>
      </c>
      <c r="C520" t="s">
        <v>348</v>
      </c>
      <c r="D520">
        <v>9.6999999999999993</v>
      </c>
      <c r="E520">
        <v>10.476000000000001</v>
      </c>
      <c r="F520" t="s">
        <v>396</v>
      </c>
      <c r="G520" t="s">
        <v>398</v>
      </c>
      <c r="H520" s="27">
        <v>0</v>
      </c>
    </row>
    <row r="521" spans="1:8" x14ac:dyDescent="0.25">
      <c r="B521" s="28">
        <v>6.2</v>
      </c>
      <c r="C521" t="s">
        <v>349</v>
      </c>
      <c r="D521">
        <v>9.6999999999999993</v>
      </c>
      <c r="E521">
        <v>10.476000000000001</v>
      </c>
      <c r="F521" t="s">
        <v>396</v>
      </c>
      <c r="G521" t="s">
        <v>399</v>
      </c>
      <c r="H521" s="27">
        <v>0</v>
      </c>
    </row>
    <row r="522" spans="1:8" x14ac:dyDescent="0.25">
      <c r="B522" s="28">
        <v>7.2</v>
      </c>
      <c r="C522" t="s">
        <v>350</v>
      </c>
      <c r="D522">
        <v>9.6999999999999993</v>
      </c>
      <c r="E522">
        <v>10.476000000000001</v>
      </c>
      <c r="F522" t="s">
        <v>396</v>
      </c>
      <c r="G522" t="s">
        <v>400</v>
      </c>
      <c r="H522" s="27">
        <v>0</v>
      </c>
    </row>
    <row r="523" spans="1:8" x14ac:dyDescent="0.25">
      <c r="B523" s="28">
        <v>8.1999999999999993</v>
      </c>
      <c r="C523" t="s">
        <v>351</v>
      </c>
      <c r="D523">
        <v>9.6999999999999993</v>
      </c>
      <c r="E523">
        <v>10.476000000000001</v>
      </c>
      <c r="F523" t="s">
        <v>396</v>
      </c>
      <c r="G523" t="s">
        <v>401</v>
      </c>
      <c r="H523" s="27">
        <v>0</v>
      </c>
    </row>
    <row r="524" spans="1:8" x14ac:dyDescent="0.25">
      <c r="A524" t="s">
        <v>529</v>
      </c>
      <c r="B524" s="28">
        <v>4.2</v>
      </c>
      <c r="C524" t="s">
        <v>347</v>
      </c>
      <c r="D524">
        <v>9.6999999999999993</v>
      </c>
      <c r="E524">
        <v>10.476000000000001</v>
      </c>
      <c r="F524" t="s">
        <v>396</v>
      </c>
      <c r="G524" t="s">
        <v>395</v>
      </c>
      <c r="H524" s="27">
        <v>0</v>
      </c>
    </row>
    <row r="525" spans="1:8" x14ac:dyDescent="0.25">
      <c r="B525" s="28">
        <v>5.2</v>
      </c>
      <c r="C525" t="s">
        <v>348</v>
      </c>
      <c r="D525">
        <v>9.6999999999999993</v>
      </c>
      <c r="E525">
        <v>10.476000000000001</v>
      </c>
      <c r="F525" t="s">
        <v>396</v>
      </c>
      <c r="G525" t="s">
        <v>398</v>
      </c>
      <c r="H525" s="27">
        <v>0</v>
      </c>
    </row>
    <row r="526" spans="1:8" x14ac:dyDescent="0.25">
      <c r="B526" s="28">
        <v>6.2</v>
      </c>
      <c r="C526" t="s">
        <v>349</v>
      </c>
      <c r="D526">
        <v>9.6999999999999993</v>
      </c>
      <c r="E526">
        <v>10.476000000000001</v>
      </c>
      <c r="F526" t="s">
        <v>396</v>
      </c>
      <c r="G526" t="s">
        <v>399</v>
      </c>
      <c r="H526" s="27">
        <v>0</v>
      </c>
    </row>
    <row r="527" spans="1:8" x14ac:dyDescent="0.25">
      <c r="B527" s="28">
        <v>7.2</v>
      </c>
      <c r="C527" t="s">
        <v>350</v>
      </c>
      <c r="D527">
        <v>9.6999999999999993</v>
      </c>
      <c r="E527">
        <v>10.476000000000001</v>
      </c>
      <c r="F527" t="s">
        <v>396</v>
      </c>
      <c r="G527" t="s">
        <v>400</v>
      </c>
      <c r="H527" s="27">
        <v>0</v>
      </c>
    </row>
    <row r="528" spans="1:8" x14ac:dyDescent="0.25">
      <c r="B528" s="28">
        <v>8.1999999999999993</v>
      </c>
      <c r="C528" t="s">
        <v>351</v>
      </c>
      <c r="D528">
        <v>9.6999999999999993</v>
      </c>
      <c r="E528">
        <v>10.476000000000001</v>
      </c>
      <c r="F528" t="s">
        <v>396</v>
      </c>
      <c r="G528" t="s">
        <v>401</v>
      </c>
      <c r="H528" s="27">
        <v>0</v>
      </c>
    </row>
    <row r="529" spans="1:8" x14ac:dyDescent="0.25">
      <c r="A529" t="s">
        <v>530</v>
      </c>
      <c r="B529" s="28">
        <v>4.2</v>
      </c>
      <c r="C529" t="s">
        <v>347</v>
      </c>
      <c r="D529">
        <v>9.6999999999999993</v>
      </c>
      <c r="E529">
        <v>10.476000000000001</v>
      </c>
      <c r="F529" t="s">
        <v>396</v>
      </c>
      <c r="G529" t="s">
        <v>395</v>
      </c>
      <c r="H529" s="27">
        <v>0</v>
      </c>
    </row>
    <row r="530" spans="1:8" x14ac:dyDescent="0.25">
      <c r="B530" s="28">
        <v>5.2</v>
      </c>
      <c r="C530" t="s">
        <v>348</v>
      </c>
      <c r="D530">
        <v>9.6999999999999993</v>
      </c>
      <c r="E530">
        <v>10.476000000000001</v>
      </c>
      <c r="F530" t="s">
        <v>396</v>
      </c>
      <c r="G530" t="s">
        <v>398</v>
      </c>
      <c r="H530" s="27">
        <v>0</v>
      </c>
    </row>
    <row r="531" spans="1:8" x14ac:dyDescent="0.25">
      <c r="B531" s="28">
        <v>6.2</v>
      </c>
      <c r="C531" t="s">
        <v>349</v>
      </c>
      <c r="D531">
        <v>9.6999999999999993</v>
      </c>
      <c r="E531">
        <v>10.476000000000001</v>
      </c>
      <c r="F531" t="s">
        <v>396</v>
      </c>
      <c r="G531" t="s">
        <v>399</v>
      </c>
      <c r="H531" s="27">
        <v>0</v>
      </c>
    </row>
    <row r="532" spans="1:8" x14ac:dyDescent="0.25">
      <c r="B532" s="28">
        <v>7.2</v>
      </c>
      <c r="C532" t="s">
        <v>350</v>
      </c>
      <c r="D532">
        <v>9.6999999999999993</v>
      </c>
      <c r="E532">
        <v>10.476000000000001</v>
      </c>
      <c r="F532" t="s">
        <v>396</v>
      </c>
      <c r="G532" t="s">
        <v>400</v>
      </c>
      <c r="H532" s="27">
        <v>0</v>
      </c>
    </row>
    <row r="533" spans="1:8" x14ac:dyDescent="0.25">
      <c r="B533" s="28">
        <v>8.1999999999999993</v>
      </c>
      <c r="C533" t="s">
        <v>351</v>
      </c>
      <c r="D533">
        <v>9.6999999999999993</v>
      </c>
      <c r="E533">
        <v>10.476000000000001</v>
      </c>
      <c r="F533" t="s">
        <v>396</v>
      </c>
      <c r="G533" t="s">
        <v>401</v>
      </c>
      <c r="H533" s="27">
        <v>0</v>
      </c>
    </row>
    <row r="534" spans="1:8" x14ac:dyDescent="0.25">
      <c r="A534" t="s">
        <v>531</v>
      </c>
      <c r="B534" s="28">
        <v>4.2</v>
      </c>
      <c r="C534" t="s">
        <v>347</v>
      </c>
      <c r="D534">
        <v>9.6999999999999993</v>
      </c>
      <c r="E534">
        <v>10.476000000000001</v>
      </c>
      <c r="F534" t="s">
        <v>396</v>
      </c>
      <c r="G534" t="s">
        <v>395</v>
      </c>
      <c r="H534" s="27">
        <v>0</v>
      </c>
    </row>
    <row r="535" spans="1:8" x14ac:dyDescent="0.25">
      <c r="B535" s="28">
        <v>5.2</v>
      </c>
      <c r="C535" t="s">
        <v>348</v>
      </c>
      <c r="D535">
        <v>9.6999999999999993</v>
      </c>
      <c r="E535">
        <v>10.476000000000001</v>
      </c>
      <c r="F535" t="s">
        <v>396</v>
      </c>
      <c r="G535" t="s">
        <v>398</v>
      </c>
      <c r="H535" s="27">
        <v>0</v>
      </c>
    </row>
    <row r="536" spans="1:8" x14ac:dyDescent="0.25">
      <c r="B536" s="28">
        <v>6.2</v>
      </c>
      <c r="C536" t="s">
        <v>349</v>
      </c>
      <c r="D536">
        <v>9.6999999999999993</v>
      </c>
      <c r="E536">
        <v>10.476000000000001</v>
      </c>
      <c r="F536" t="s">
        <v>396</v>
      </c>
      <c r="G536" t="s">
        <v>399</v>
      </c>
      <c r="H536" s="27">
        <v>0</v>
      </c>
    </row>
    <row r="537" spans="1:8" x14ac:dyDescent="0.25">
      <c r="B537" s="28">
        <v>7.2</v>
      </c>
      <c r="C537" t="s">
        <v>350</v>
      </c>
      <c r="D537">
        <v>9.6999999999999993</v>
      </c>
      <c r="E537">
        <v>10.476000000000001</v>
      </c>
      <c r="F537" t="s">
        <v>396</v>
      </c>
      <c r="G537" t="s">
        <v>400</v>
      </c>
      <c r="H537" s="27">
        <v>0</v>
      </c>
    </row>
    <row r="538" spans="1:8" x14ac:dyDescent="0.25">
      <c r="B538" s="28">
        <v>8.1999999999999993</v>
      </c>
      <c r="C538" t="s">
        <v>351</v>
      </c>
      <c r="D538">
        <v>9.6999999999999993</v>
      </c>
      <c r="E538">
        <v>10.476000000000001</v>
      </c>
      <c r="F538" t="s">
        <v>396</v>
      </c>
      <c r="G538" t="s">
        <v>401</v>
      </c>
      <c r="H538" s="27">
        <v>0</v>
      </c>
    </row>
    <row r="539" spans="1:8" x14ac:dyDescent="0.25">
      <c r="A539" t="s">
        <v>532</v>
      </c>
      <c r="B539" s="28">
        <v>4.2</v>
      </c>
      <c r="C539" t="s">
        <v>347</v>
      </c>
      <c r="D539">
        <v>9.6999999999999993</v>
      </c>
      <c r="E539">
        <v>10.476000000000001</v>
      </c>
      <c r="F539" t="s">
        <v>396</v>
      </c>
      <c r="G539" t="s">
        <v>395</v>
      </c>
      <c r="H539" s="27">
        <v>0</v>
      </c>
    </row>
    <row r="540" spans="1:8" x14ac:dyDescent="0.25">
      <c r="B540" s="28">
        <v>5.2</v>
      </c>
      <c r="C540" t="s">
        <v>348</v>
      </c>
      <c r="D540">
        <v>9.6999999999999993</v>
      </c>
      <c r="E540">
        <v>10.476000000000001</v>
      </c>
      <c r="F540" t="s">
        <v>396</v>
      </c>
      <c r="G540" t="s">
        <v>398</v>
      </c>
      <c r="H540" s="27">
        <v>0</v>
      </c>
    </row>
    <row r="541" spans="1:8" x14ac:dyDescent="0.25">
      <c r="B541" s="28">
        <v>6.2</v>
      </c>
      <c r="C541" t="s">
        <v>349</v>
      </c>
      <c r="D541">
        <v>9.6999999999999993</v>
      </c>
      <c r="E541">
        <v>10.476000000000001</v>
      </c>
      <c r="F541" t="s">
        <v>396</v>
      </c>
      <c r="G541" t="s">
        <v>399</v>
      </c>
      <c r="H541" s="27">
        <v>0</v>
      </c>
    </row>
    <row r="542" spans="1:8" x14ac:dyDescent="0.25">
      <c r="B542" s="28">
        <v>7.2</v>
      </c>
      <c r="C542" t="s">
        <v>350</v>
      </c>
      <c r="D542">
        <v>9.6999999999999993</v>
      </c>
      <c r="E542">
        <v>10.476000000000001</v>
      </c>
      <c r="F542" t="s">
        <v>396</v>
      </c>
      <c r="G542" t="s">
        <v>400</v>
      </c>
      <c r="H542" s="27">
        <v>0</v>
      </c>
    </row>
    <row r="543" spans="1:8" x14ac:dyDescent="0.25">
      <c r="B543" s="28">
        <v>8.1999999999999993</v>
      </c>
      <c r="C543" t="s">
        <v>351</v>
      </c>
      <c r="D543">
        <v>9.6999999999999993</v>
      </c>
      <c r="E543">
        <v>10.476000000000001</v>
      </c>
      <c r="F543" t="s">
        <v>396</v>
      </c>
      <c r="G543" t="s">
        <v>401</v>
      </c>
      <c r="H543" s="27">
        <v>0</v>
      </c>
    </row>
    <row r="544" spans="1:8" x14ac:dyDescent="0.25">
      <c r="A544" t="s">
        <v>533</v>
      </c>
      <c r="B544" s="28">
        <v>4.2</v>
      </c>
      <c r="C544" t="s">
        <v>347</v>
      </c>
      <c r="D544">
        <v>9.6999999999999993</v>
      </c>
      <c r="E544">
        <v>10.476000000000001</v>
      </c>
      <c r="F544" t="s">
        <v>396</v>
      </c>
      <c r="G544" t="s">
        <v>395</v>
      </c>
      <c r="H544" s="27">
        <v>0</v>
      </c>
    </row>
    <row r="545" spans="1:8" x14ac:dyDescent="0.25">
      <c r="B545" s="28">
        <v>5.2</v>
      </c>
      <c r="C545" t="s">
        <v>348</v>
      </c>
      <c r="D545">
        <v>9.6999999999999993</v>
      </c>
      <c r="E545">
        <v>10.476000000000001</v>
      </c>
      <c r="F545" t="s">
        <v>396</v>
      </c>
      <c r="G545" t="s">
        <v>398</v>
      </c>
      <c r="H545" s="27">
        <v>0</v>
      </c>
    </row>
    <row r="546" spans="1:8" x14ac:dyDescent="0.25">
      <c r="B546" s="28">
        <v>6.2</v>
      </c>
      <c r="C546" t="s">
        <v>349</v>
      </c>
      <c r="D546">
        <v>9.6999999999999993</v>
      </c>
      <c r="E546">
        <v>10.476000000000001</v>
      </c>
      <c r="F546" t="s">
        <v>396</v>
      </c>
      <c r="G546" t="s">
        <v>399</v>
      </c>
      <c r="H546" s="27">
        <v>0</v>
      </c>
    </row>
    <row r="547" spans="1:8" x14ac:dyDescent="0.25">
      <c r="B547" s="28">
        <v>7.2</v>
      </c>
      <c r="C547" t="s">
        <v>350</v>
      </c>
      <c r="D547">
        <v>9.6999999999999993</v>
      </c>
      <c r="E547">
        <v>10.476000000000001</v>
      </c>
      <c r="F547" t="s">
        <v>396</v>
      </c>
      <c r="G547" t="s">
        <v>400</v>
      </c>
      <c r="H547" s="27">
        <v>0</v>
      </c>
    </row>
    <row r="548" spans="1:8" x14ac:dyDescent="0.25">
      <c r="B548" s="28">
        <v>8.1999999999999993</v>
      </c>
      <c r="C548" t="s">
        <v>351</v>
      </c>
      <c r="D548">
        <v>9.6999999999999993</v>
      </c>
      <c r="E548">
        <v>10.476000000000001</v>
      </c>
      <c r="F548" t="s">
        <v>396</v>
      </c>
      <c r="G548" t="s">
        <v>401</v>
      </c>
      <c r="H548" s="27">
        <v>0</v>
      </c>
    </row>
    <row r="549" spans="1:8" x14ac:dyDescent="0.25">
      <c r="A549" t="s">
        <v>534</v>
      </c>
      <c r="B549" s="28">
        <v>4.2</v>
      </c>
      <c r="C549" t="s">
        <v>347</v>
      </c>
      <c r="D549">
        <v>9.6999999999999993</v>
      </c>
      <c r="E549">
        <v>10.476000000000001</v>
      </c>
      <c r="F549" t="s">
        <v>396</v>
      </c>
      <c r="G549" t="s">
        <v>395</v>
      </c>
      <c r="H549" s="27">
        <v>0</v>
      </c>
    </row>
    <row r="550" spans="1:8" x14ac:dyDescent="0.25">
      <c r="B550" s="28">
        <v>5.2</v>
      </c>
      <c r="C550" t="s">
        <v>348</v>
      </c>
      <c r="D550">
        <v>9.6999999999999993</v>
      </c>
      <c r="E550">
        <v>10.476000000000001</v>
      </c>
      <c r="F550" t="s">
        <v>396</v>
      </c>
      <c r="G550" t="s">
        <v>398</v>
      </c>
      <c r="H550" s="27">
        <v>0</v>
      </c>
    </row>
    <row r="551" spans="1:8" x14ac:dyDescent="0.25">
      <c r="B551" s="28">
        <v>6.2</v>
      </c>
      <c r="C551" t="s">
        <v>349</v>
      </c>
      <c r="D551">
        <v>9.6999999999999993</v>
      </c>
      <c r="E551">
        <v>10.476000000000001</v>
      </c>
      <c r="F551" t="s">
        <v>396</v>
      </c>
      <c r="G551" t="s">
        <v>399</v>
      </c>
      <c r="H551" s="27">
        <v>0</v>
      </c>
    </row>
    <row r="552" spans="1:8" x14ac:dyDescent="0.25">
      <c r="B552" s="28">
        <v>7.2</v>
      </c>
      <c r="C552" t="s">
        <v>350</v>
      </c>
      <c r="D552">
        <v>9.6999999999999993</v>
      </c>
      <c r="E552">
        <v>10.476000000000001</v>
      </c>
      <c r="F552" t="s">
        <v>396</v>
      </c>
      <c r="G552" t="s">
        <v>400</v>
      </c>
      <c r="H552" s="27">
        <v>0</v>
      </c>
    </row>
    <row r="553" spans="1:8" x14ac:dyDescent="0.25">
      <c r="B553" s="28">
        <v>8.1999999999999993</v>
      </c>
      <c r="C553" t="s">
        <v>351</v>
      </c>
      <c r="D553">
        <v>9.6999999999999993</v>
      </c>
      <c r="E553">
        <v>10.476000000000001</v>
      </c>
      <c r="F553" t="s">
        <v>396</v>
      </c>
      <c r="G553" t="s">
        <v>401</v>
      </c>
      <c r="H553" s="27">
        <v>0</v>
      </c>
    </row>
    <row r="554" spans="1:8" x14ac:dyDescent="0.25">
      <c r="A554" t="s">
        <v>535</v>
      </c>
      <c r="B554" s="28">
        <v>4.2</v>
      </c>
      <c r="C554" t="s">
        <v>347</v>
      </c>
      <c r="D554">
        <v>9.6999999999999993</v>
      </c>
      <c r="E554">
        <v>10.476000000000001</v>
      </c>
      <c r="F554" t="s">
        <v>396</v>
      </c>
      <c r="G554" t="s">
        <v>395</v>
      </c>
      <c r="H554" s="27">
        <v>0</v>
      </c>
    </row>
    <row r="555" spans="1:8" x14ac:dyDescent="0.25">
      <c r="B555" s="28">
        <v>5.2</v>
      </c>
      <c r="C555" t="s">
        <v>348</v>
      </c>
      <c r="D555">
        <v>9.6999999999999993</v>
      </c>
      <c r="E555">
        <v>10.476000000000001</v>
      </c>
      <c r="F555" t="s">
        <v>396</v>
      </c>
      <c r="G555" t="s">
        <v>398</v>
      </c>
      <c r="H555" s="27">
        <v>0</v>
      </c>
    </row>
    <row r="556" spans="1:8" x14ac:dyDescent="0.25">
      <c r="B556" s="28">
        <v>6.2</v>
      </c>
      <c r="C556" t="s">
        <v>349</v>
      </c>
      <c r="D556">
        <v>9.6999999999999993</v>
      </c>
      <c r="E556">
        <v>10.476000000000001</v>
      </c>
      <c r="F556" t="s">
        <v>396</v>
      </c>
      <c r="G556" t="s">
        <v>399</v>
      </c>
      <c r="H556" s="27">
        <v>0</v>
      </c>
    </row>
    <row r="557" spans="1:8" x14ac:dyDescent="0.25">
      <c r="B557" s="28">
        <v>7.2</v>
      </c>
      <c r="C557" t="s">
        <v>350</v>
      </c>
      <c r="D557">
        <v>9.6999999999999993</v>
      </c>
      <c r="E557">
        <v>10.476000000000001</v>
      </c>
      <c r="F557" t="s">
        <v>396</v>
      </c>
      <c r="G557" t="s">
        <v>400</v>
      </c>
      <c r="H557" s="27">
        <v>0</v>
      </c>
    </row>
    <row r="558" spans="1:8" x14ac:dyDescent="0.25">
      <c r="B558" s="28">
        <v>8.1999999999999993</v>
      </c>
      <c r="C558" t="s">
        <v>351</v>
      </c>
      <c r="D558">
        <v>9.6999999999999993</v>
      </c>
      <c r="E558">
        <v>10.476000000000001</v>
      </c>
      <c r="F558" t="s">
        <v>396</v>
      </c>
      <c r="G558" t="s">
        <v>401</v>
      </c>
      <c r="H558" s="27">
        <v>0</v>
      </c>
    </row>
    <row r="559" spans="1:8" x14ac:dyDescent="0.25">
      <c r="A559" t="s">
        <v>536</v>
      </c>
      <c r="B559" s="28">
        <v>4.2</v>
      </c>
      <c r="C559" t="s">
        <v>347</v>
      </c>
      <c r="D559">
        <v>9.6999999999999993</v>
      </c>
      <c r="E559">
        <v>10.476000000000001</v>
      </c>
      <c r="F559" t="s">
        <v>396</v>
      </c>
      <c r="G559" t="s">
        <v>395</v>
      </c>
      <c r="H559" s="27">
        <v>0</v>
      </c>
    </row>
    <row r="560" spans="1:8" x14ac:dyDescent="0.25">
      <c r="B560" s="28">
        <v>5.2</v>
      </c>
      <c r="C560" t="s">
        <v>348</v>
      </c>
      <c r="D560">
        <v>9.6999999999999993</v>
      </c>
      <c r="E560">
        <v>10.476000000000001</v>
      </c>
      <c r="F560" t="s">
        <v>396</v>
      </c>
      <c r="G560" t="s">
        <v>398</v>
      </c>
      <c r="H560" s="27">
        <v>0</v>
      </c>
    </row>
    <row r="561" spans="1:8" x14ac:dyDescent="0.25">
      <c r="B561" s="28">
        <v>6.2</v>
      </c>
      <c r="C561" t="s">
        <v>349</v>
      </c>
      <c r="D561">
        <v>9.6999999999999993</v>
      </c>
      <c r="E561">
        <v>10.476000000000001</v>
      </c>
      <c r="F561" t="s">
        <v>396</v>
      </c>
      <c r="G561" t="s">
        <v>399</v>
      </c>
      <c r="H561" s="27">
        <v>0</v>
      </c>
    </row>
    <row r="562" spans="1:8" x14ac:dyDescent="0.25">
      <c r="B562" s="28">
        <v>7.2</v>
      </c>
      <c r="C562" t="s">
        <v>350</v>
      </c>
      <c r="D562">
        <v>9.6999999999999993</v>
      </c>
      <c r="E562">
        <v>10.476000000000001</v>
      </c>
      <c r="F562" t="s">
        <v>396</v>
      </c>
      <c r="G562" t="s">
        <v>400</v>
      </c>
      <c r="H562" s="27">
        <v>0</v>
      </c>
    </row>
    <row r="563" spans="1:8" x14ac:dyDescent="0.25">
      <c r="B563" s="28">
        <v>8.1999999999999993</v>
      </c>
      <c r="C563" t="s">
        <v>351</v>
      </c>
      <c r="D563">
        <v>9.6999999999999993</v>
      </c>
      <c r="E563">
        <v>10.476000000000001</v>
      </c>
      <c r="F563" t="s">
        <v>396</v>
      </c>
      <c r="G563" t="s">
        <v>401</v>
      </c>
      <c r="H563" s="27">
        <v>0</v>
      </c>
    </row>
    <row r="564" spans="1:8" x14ac:dyDescent="0.25">
      <c r="A564" t="s">
        <v>537</v>
      </c>
      <c r="B564" s="28">
        <v>4.2</v>
      </c>
      <c r="C564" t="s">
        <v>347</v>
      </c>
      <c r="D564">
        <v>9.6999999999999993</v>
      </c>
      <c r="E564">
        <v>10.476000000000001</v>
      </c>
      <c r="F564" t="s">
        <v>396</v>
      </c>
      <c r="G564" t="s">
        <v>395</v>
      </c>
      <c r="H564" s="27">
        <v>0</v>
      </c>
    </row>
    <row r="565" spans="1:8" x14ac:dyDescent="0.25">
      <c r="B565" s="28">
        <v>5.2</v>
      </c>
      <c r="C565" t="s">
        <v>348</v>
      </c>
      <c r="D565">
        <v>9.6999999999999993</v>
      </c>
      <c r="E565">
        <v>10.476000000000001</v>
      </c>
      <c r="F565" t="s">
        <v>396</v>
      </c>
      <c r="G565" t="s">
        <v>398</v>
      </c>
      <c r="H565" s="27">
        <v>0</v>
      </c>
    </row>
    <row r="566" spans="1:8" x14ac:dyDescent="0.25">
      <c r="B566" s="28">
        <v>6.2</v>
      </c>
      <c r="C566" t="s">
        <v>349</v>
      </c>
      <c r="D566">
        <v>9.6999999999999993</v>
      </c>
      <c r="E566">
        <v>10.476000000000001</v>
      </c>
      <c r="F566" t="s">
        <v>396</v>
      </c>
      <c r="G566" t="s">
        <v>399</v>
      </c>
      <c r="H566" s="27">
        <v>0</v>
      </c>
    </row>
    <row r="567" spans="1:8" x14ac:dyDescent="0.25">
      <c r="B567" s="28">
        <v>7.2</v>
      </c>
      <c r="C567" t="s">
        <v>350</v>
      </c>
      <c r="D567">
        <v>9.6999999999999993</v>
      </c>
      <c r="E567">
        <v>10.476000000000001</v>
      </c>
      <c r="F567" t="s">
        <v>396</v>
      </c>
      <c r="G567" t="s">
        <v>400</v>
      </c>
      <c r="H567" s="27">
        <v>0</v>
      </c>
    </row>
    <row r="568" spans="1:8" x14ac:dyDescent="0.25">
      <c r="B568" s="28">
        <v>8.1999999999999993</v>
      </c>
      <c r="C568" t="s">
        <v>351</v>
      </c>
      <c r="D568">
        <v>9.6999999999999993</v>
      </c>
      <c r="E568">
        <v>10.476000000000001</v>
      </c>
      <c r="F568" t="s">
        <v>396</v>
      </c>
      <c r="G568" t="s">
        <v>401</v>
      </c>
      <c r="H568" s="27">
        <v>0</v>
      </c>
    </row>
    <row r="569" spans="1:8" x14ac:dyDescent="0.25">
      <c r="A569" t="s">
        <v>538</v>
      </c>
      <c r="B569" s="28">
        <v>4.2</v>
      </c>
      <c r="C569" t="s">
        <v>347</v>
      </c>
      <c r="D569">
        <v>9.6999999999999993</v>
      </c>
      <c r="E569">
        <v>10.476000000000001</v>
      </c>
      <c r="F569" t="s">
        <v>396</v>
      </c>
      <c r="G569" t="s">
        <v>395</v>
      </c>
      <c r="H569" s="27">
        <v>0</v>
      </c>
    </row>
    <row r="570" spans="1:8" x14ac:dyDescent="0.25">
      <c r="B570" s="28">
        <v>5.2</v>
      </c>
      <c r="C570" t="s">
        <v>348</v>
      </c>
      <c r="D570">
        <v>9.6999999999999993</v>
      </c>
      <c r="E570">
        <v>10.476000000000001</v>
      </c>
      <c r="F570" t="s">
        <v>396</v>
      </c>
      <c r="G570" t="s">
        <v>398</v>
      </c>
      <c r="H570" s="27">
        <v>0</v>
      </c>
    </row>
    <row r="571" spans="1:8" x14ac:dyDescent="0.25">
      <c r="B571" s="28">
        <v>6.2</v>
      </c>
      <c r="C571" t="s">
        <v>349</v>
      </c>
      <c r="D571">
        <v>9.6999999999999993</v>
      </c>
      <c r="E571">
        <v>10.476000000000001</v>
      </c>
      <c r="F571" t="s">
        <v>396</v>
      </c>
      <c r="G571" t="s">
        <v>399</v>
      </c>
      <c r="H571" s="27">
        <v>0</v>
      </c>
    </row>
    <row r="572" spans="1:8" x14ac:dyDescent="0.25">
      <c r="B572" s="28">
        <v>7.2</v>
      </c>
      <c r="C572" t="s">
        <v>350</v>
      </c>
      <c r="D572">
        <v>9.6999999999999993</v>
      </c>
      <c r="E572">
        <v>10.476000000000001</v>
      </c>
      <c r="F572" t="s">
        <v>396</v>
      </c>
      <c r="G572" t="s">
        <v>400</v>
      </c>
      <c r="H572" s="27">
        <v>0</v>
      </c>
    </row>
    <row r="573" spans="1:8" x14ac:dyDescent="0.25">
      <c r="B573" s="28">
        <v>8.1999999999999993</v>
      </c>
      <c r="C573" t="s">
        <v>351</v>
      </c>
      <c r="D573">
        <v>9.6999999999999993</v>
      </c>
      <c r="E573">
        <v>10.476000000000001</v>
      </c>
      <c r="F573" t="s">
        <v>396</v>
      </c>
      <c r="G573" t="s">
        <v>401</v>
      </c>
      <c r="H573" s="27">
        <v>0</v>
      </c>
    </row>
    <row r="574" spans="1:8" x14ac:dyDescent="0.25">
      <c r="A574" t="s">
        <v>539</v>
      </c>
      <c r="B574" s="28">
        <v>4.2</v>
      </c>
      <c r="C574" t="s">
        <v>347</v>
      </c>
      <c r="D574">
        <v>9.6999999999999993</v>
      </c>
      <c r="E574">
        <v>10.476000000000001</v>
      </c>
      <c r="F574" t="s">
        <v>396</v>
      </c>
      <c r="G574" t="s">
        <v>395</v>
      </c>
      <c r="H574" s="27">
        <v>0</v>
      </c>
    </row>
    <row r="575" spans="1:8" x14ac:dyDescent="0.25">
      <c r="B575" s="28">
        <v>5.2</v>
      </c>
      <c r="C575" t="s">
        <v>348</v>
      </c>
      <c r="D575">
        <v>9.6999999999999993</v>
      </c>
      <c r="E575">
        <v>10.476000000000001</v>
      </c>
      <c r="F575" t="s">
        <v>396</v>
      </c>
      <c r="G575" t="s">
        <v>398</v>
      </c>
      <c r="H575" s="27">
        <v>0</v>
      </c>
    </row>
    <row r="576" spans="1:8" x14ac:dyDescent="0.25">
      <c r="B576" s="28">
        <v>6.2</v>
      </c>
      <c r="C576" t="s">
        <v>349</v>
      </c>
      <c r="D576">
        <v>9.6999999999999993</v>
      </c>
      <c r="E576">
        <v>10.476000000000001</v>
      </c>
      <c r="F576" t="s">
        <v>396</v>
      </c>
      <c r="G576" t="s">
        <v>399</v>
      </c>
      <c r="H576" s="27">
        <v>0</v>
      </c>
    </row>
    <row r="577" spans="1:8" x14ac:dyDescent="0.25">
      <c r="B577" s="28">
        <v>7.2</v>
      </c>
      <c r="C577" t="s">
        <v>350</v>
      </c>
      <c r="D577">
        <v>9.6999999999999993</v>
      </c>
      <c r="E577">
        <v>10.476000000000001</v>
      </c>
      <c r="F577" t="s">
        <v>396</v>
      </c>
      <c r="G577" t="s">
        <v>400</v>
      </c>
      <c r="H577" s="27">
        <v>0</v>
      </c>
    </row>
    <row r="578" spans="1:8" x14ac:dyDescent="0.25">
      <c r="B578" s="28">
        <v>8.1999999999999993</v>
      </c>
      <c r="C578" t="s">
        <v>351</v>
      </c>
      <c r="D578">
        <v>9.6999999999999993</v>
      </c>
      <c r="E578">
        <v>10.476000000000001</v>
      </c>
      <c r="F578" t="s">
        <v>396</v>
      </c>
      <c r="G578" t="s">
        <v>401</v>
      </c>
      <c r="H578" s="27">
        <v>0</v>
      </c>
    </row>
    <row r="579" spans="1:8" x14ac:dyDescent="0.25">
      <c r="A579" t="s">
        <v>540</v>
      </c>
      <c r="B579" s="28">
        <v>4.2</v>
      </c>
      <c r="C579" t="s">
        <v>347</v>
      </c>
      <c r="D579">
        <v>9.6999999999999993</v>
      </c>
      <c r="E579">
        <v>10.476000000000001</v>
      </c>
      <c r="F579" t="s">
        <v>396</v>
      </c>
      <c r="G579" t="s">
        <v>395</v>
      </c>
      <c r="H579" s="27">
        <v>0</v>
      </c>
    </row>
    <row r="580" spans="1:8" x14ac:dyDescent="0.25">
      <c r="B580" s="28">
        <v>5.2</v>
      </c>
      <c r="C580" t="s">
        <v>348</v>
      </c>
      <c r="D580">
        <v>9.6999999999999993</v>
      </c>
      <c r="E580">
        <v>10.476000000000001</v>
      </c>
      <c r="F580" t="s">
        <v>396</v>
      </c>
      <c r="G580" t="s">
        <v>398</v>
      </c>
      <c r="H580" s="27">
        <v>0</v>
      </c>
    </row>
    <row r="581" spans="1:8" x14ac:dyDescent="0.25">
      <c r="B581" s="28">
        <v>6.2</v>
      </c>
      <c r="C581" t="s">
        <v>349</v>
      </c>
      <c r="D581">
        <v>9.6999999999999993</v>
      </c>
      <c r="E581">
        <v>10.476000000000001</v>
      </c>
      <c r="F581" t="s">
        <v>396</v>
      </c>
      <c r="G581" t="s">
        <v>399</v>
      </c>
      <c r="H581" s="27">
        <v>0</v>
      </c>
    </row>
    <row r="582" spans="1:8" x14ac:dyDescent="0.25">
      <c r="B582" s="28">
        <v>7.2</v>
      </c>
      <c r="C582" t="s">
        <v>350</v>
      </c>
      <c r="D582">
        <v>9.6999999999999993</v>
      </c>
      <c r="E582">
        <v>10.476000000000001</v>
      </c>
      <c r="F582" t="s">
        <v>396</v>
      </c>
      <c r="G582" t="s">
        <v>400</v>
      </c>
      <c r="H582" s="27">
        <v>0</v>
      </c>
    </row>
    <row r="583" spans="1:8" x14ac:dyDescent="0.25">
      <c r="B583" s="28">
        <v>8.1999999999999993</v>
      </c>
      <c r="C583" t="s">
        <v>351</v>
      </c>
      <c r="D583">
        <v>9.6999999999999993</v>
      </c>
      <c r="E583">
        <v>10.476000000000001</v>
      </c>
      <c r="F583" t="s">
        <v>396</v>
      </c>
      <c r="G583" t="s">
        <v>401</v>
      </c>
      <c r="H583" s="27">
        <v>0</v>
      </c>
    </row>
    <row r="584" spans="1:8" x14ac:dyDescent="0.25">
      <c r="A584" t="s">
        <v>541</v>
      </c>
      <c r="B584" s="28">
        <v>4.2</v>
      </c>
      <c r="C584" t="s">
        <v>347</v>
      </c>
      <c r="D584">
        <v>9.6999999999999993</v>
      </c>
      <c r="E584">
        <v>10.476000000000001</v>
      </c>
      <c r="F584" t="s">
        <v>396</v>
      </c>
      <c r="G584" t="s">
        <v>395</v>
      </c>
      <c r="H584" s="27">
        <v>0</v>
      </c>
    </row>
    <row r="585" spans="1:8" x14ac:dyDescent="0.25">
      <c r="B585" s="28">
        <v>5.2</v>
      </c>
      <c r="C585" t="s">
        <v>348</v>
      </c>
      <c r="D585">
        <v>9.6999999999999993</v>
      </c>
      <c r="E585">
        <v>10.476000000000001</v>
      </c>
      <c r="F585" t="s">
        <v>396</v>
      </c>
      <c r="G585" t="s">
        <v>398</v>
      </c>
      <c r="H585" s="27">
        <v>0</v>
      </c>
    </row>
    <row r="586" spans="1:8" x14ac:dyDescent="0.25">
      <c r="B586" s="28">
        <v>6.2</v>
      </c>
      <c r="C586" t="s">
        <v>349</v>
      </c>
      <c r="D586">
        <v>9.6999999999999993</v>
      </c>
      <c r="E586">
        <v>10.476000000000001</v>
      </c>
      <c r="F586" t="s">
        <v>396</v>
      </c>
      <c r="G586" t="s">
        <v>399</v>
      </c>
      <c r="H586" s="27">
        <v>0</v>
      </c>
    </row>
    <row r="587" spans="1:8" x14ac:dyDescent="0.25">
      <c r="B587" s="28">
        <v>7.2</v>
      </c>
      <c r="C587" t="s">
        <v>350</v>
      </c>
      <c r="D587">
        <v>9.6999999999999993</v>
      </c>
      <c r="E587">
        <v>10.476000000000001</v>
      </c>
      <c r="F587" t="s">
        <v>396</v>
      </c>
      <c r="G587" t="s">
        <v>400</v>
      </c>
      <c r="H587" s="27">
        <v>0</v>
      </c>
    </row>
    <row r="588" spans="1:8" x14ac:dyDescent="0.25">
      <c r="B588" s="28">
        <v>8.1999999999999993</v>
      </c>
      <c r="C588" t="s">
        <v>351</v>
      </c>
      <c r="D588">
        <v>9.6999999999999993</v>
      </c>
      <c r="E588">
        <v>10.476000000000001</v>
      </c>
      <c r="F588" t="s">
        <v>396</v>
      </c>
      <c r="G588" t="s">
        <v>401</v>
      </c>
      <c r="H588" s="27">
        <v>0</v>
      </c>
    </row>
    <row r="589" spans="1:8" x14ac:dyDescent="0.25">
      <c r="A589" t="s">
        <v>542</v>
      </c>
      <c r="B589" s="28">
        <v>4.2</v>
      </c>
      <c r="C589" t="s">
        <v>347</v>
      </c>
      <c r="D589">
        <v>9.6999999999999993</v>
      </c>
      <c r="E589">
        <v>10.476000000000001</v>
      </c>
      <c r="F589" t="s">
        <v>396</v>
      </c>
      <c r="G589" t="s">
        <v>395</v>
      </c>
      <c r="H589" s="27">
        <v>0</v>
      </c>
    </row>
    <row r="590" spans="1:8" x14ac:dyDescent="0.25">
      <c r="B590" s="28">
        <v>5.2</v>
      </c>
      <c r="C590" t="s">
        <v>348</v>
      </c>
      <c r="D590">
        <v>9.6999999999999993</v>
      </c>
      <c r="E590">
        <v>10.476000000000001</v>
      </c>
      <c r="F590" t="s">
        <v>396</v>
      </c>
      <c r="G590" t="s">
        <v>398</v>
      </c>
      <c r="H590" s="27">
        <v>0</v>
      </c>
    </row>
    <row r="591" spans="1:8" x14ac:dyDescent="0.25">
      <c r="B591" s="28">
        <v>6.2</v>
      </c>
      <c r="C591" t="s">
        <v>349</v>
      </c>
      <c r="D591">
        <v>9.6999999999999993</v>
      </c>
      <c r="E591">
        <v>10.476000000000001</v>
      </c>
      <c r="F591" t="s">
        <v>396</v>
      </c>
      <c r="G591" t="s">
        <v>399</v>
      </c>
      <c r="H591" s="27">
        <v>0</v>
      </c>
    </row>
    <row r="592" spans="1:8" x14ac:dyDescent="0.25">
      <c r="B592" s="28">
        <v>7.2</v>
      </c>
      <c r="C592" t="s">
        <v>350</v>
      </c>
      <c r="D592">
        <v>9.6999999999999993</v>
      </c>
      <c r="E592">
        <v>10.476000000000001</v>
      </c>
      <c r="F592" t="s">
        <v>396</v>
      </c>
      <c r="G592" t="s">
        <v>400</v>
      </c>
      <c r="H592" s="27">
        <v>0</v>
      </c>
    </row>
    <row r="593" spans="1:8" x14ac:dyDescent="0.25">
      <c r="B593" s="28">
        <v>8.1999999999999993</v>
      </c>
      <c r="C593" t="s">
        <v>351</v>
      </c>
      <c r="D593">
        <v>9.6999999999999993</v>
      </c>
      <c r="E593">
        <v>10.476000000000001</v>
      </c>
      <c r="F593" t="s">
        <v>396</v>
      </c>
      <c r="G593" t="s">
        <v>401</v>
      </c>
      <c r="H593" s="27">
        <v>0</v>
      </c>
    </row>
    <row r="594" spans="1:8" x14ac:dyDescent="0.25">
      <c r="A594" t="s">
        <v>543</v>
      </c>
      <c r="B594" s="28">
        <v>4.2</v>
      </c>
      <c r="C594" t="s">
        <v>347</v>
      </c>
      <c r="D594">
        <v>9.6999999999999993</v>
      </c>
      <c r="E594">
        <v>10.476000000000001</v>
      </c>
      <c r="F594" t="s">
        <v>396</v>
      </c>
      <c r="G594" t="s">
        <v>395</v>
      </c>
      <c r="H594" s="27">
        <v>0</v>
      </c>
    </row>
    <row r="595" spans="1:8" x14ac:dyDescent="0.25">
      <c r="B595" s="28">
        <v>5.2</v>
      </c>
      <c r="C595" t="s">
        <v>348</v>
      </c>
      <c r="D595">
        <v>9.6999999999999993</v>
      </c>
      <c r="E595">
        <v>10.476000000000001</v>
      </c>
      <c r="F595" t="s">
        <v>396</v>
      </c>
      <c r="G595" t="s">
        <v>398</v>
      </c>
      <c r="H595" s="27">
        <v>0</v>
      </c>
    </row>
    <row r="596" spans="1:8" x14ac:dyDescent="0.25">
      <c r="B596" s="28">
        <v>6.2</v>
      </c>
      <c r="C596" t="s">
        <v>349</v>
      </c>
      <c r="D596">
        <v>9.6999999999999993</v>
      </c>
      <c r="E596">
        <v>10.476000000000001</v>
      </c>
      <c r="F596" t="s">
        <v>396</v>
      </c>
      <c r="G596" t="s">
        <v>399</v>
      </c>
      <c r="H596" s="27">
        <v>0</v>
      </c>
    </row>
    <row r="597" spans="1:8" x14ac:dyDescent="0.25">
      <c r="B597" s="28">
        <v>7.2</v>
      </c>
      <c r="C597" t="s">
        <v>350</v>
      </c>
      <c r="D597">
        <v>9.6999999999999993</v>
      </c>
      <c r="E597">
        <v>10.476000000000001</v>
      </c>
      <c r="F597" t="s">
        <v>396</v>
      </c>
      <c r="G597" t="s">
        <v>400</v>
      </c>
      <c r="H597" s="27">
        <v>0</v>
      </c>
    </row>
    <row r="598" spans="1:8" x14ac:dyDescent="0.25">
      <c r="B598" s="28">
        <v>8.1999999999999993</v>
      </c>
      <c r="C598" t="s">
        <v>351</v>
      </c>
      <c r="D598">
        <v>9.6999999999999993</v>
      </c>
      <c r="E598">
        <v>10.476000000000001</v>
      </c>
      <c r="F598" t="s">
        <v>396</v>
      </c>
      <c r="G598" t="s">
        <v>401</v>
      </c>
      <c r="H598" s="27">
        <v>0</v>
      </c>
    </row>
    <row r="599" spans="1:8" x14ac:dyDescent="0.25">
      <c r="A599" t="s">
        <v>544</v>
      </c>
      <c r="B599" s="28">
        <v>4.2</v>
      </c>
      <c r="C599" t="s">
        <v>347</v>
      </c>
      <c r="D599">
        <v>9.6999999999999993</v>
      </c>
      <c r="E599">
        <v>10.476000000000001</v>
      </c>
      <c r="F599" t="s">
        <v>396</v>
      </c>
      <c r="G599" t="s">
        <v>395</v>
      </c>
      <c r="H599" s="27">
        <v>0</v>
      </c>
    </row>
    <row r="600" spans="1:8" x14ac:dyDescent="0.25">
      <c r="B600" s="28">
        <v>5.2</v>
      </c>
      <c r="C600" t="s">
        <v>348</v>
      </c>
      <c r="D600">
        <v>9.6999999999999993</v>
      </c>
      <c r="E600">
        <v>10.476000000000001</v>
      </c>
      <c r="F600" t="s">
        <v>396</v>
      </c>
      <c r="G600" t="s">
        <v>398</v>
      </c>
      <c r="H600" s="27">
        <v>0</v>
      </c>
    </row>
    <row r="601" spans="1:8" x14ac:dyDescent="0.25">
      <c r="B601" s="28">
        <v>6.2</v>
      </c>
      <c r="C601" t="s">
        <v>349</v>
      </c>
      <c r="D601">
        <v>9.6999999999999993</v>
      </c>
      <c r="E601">
        <v>10.476000000000001</v>
      </c>
      <c r="F601" t="s">
        <v>396</v>
      </c>
      <c r="G601" t="s">
        <v>399</v>
      </c>
      <c r="H601" s="27">
        <v>0</v>
      </c>
    </row>
    <row r="602" spans="1:8" x14ac:dyDescent="0.25">
      <c r="B602" s="28">
        <v>7.2</v>
      </c>
      <c r="C602" t="s">
        <v>350</v>
      </c>
      <c r="D602">
        <v>9.6999999999999993</v>
      </c>
      <c r="E602">
        <v>10.476000000000001</v>
      </c>
      <c r="F602" t="s">
        <v>396</v>
      </c>
      <c r="G602" t="s">
        <v>400</v>
      </c>
      <c r="H602" s="27">
        <v>0</v>
      </c>
    </row>
    <row r="603" spans="1:8" x14ac:dyDescent="0.25">
      <c r="B603" s="28">
        <v>8.1999999999999993</v>
      </c>
      <c r="C603" t="s">
        <v>351</v>
      </c>
      <c r="D603">
        <v>9.6999999999999993</v>
      </c>
      <c r="E603">
        <v>10.476000000000001</v>
      </c>
      <c r="F603" t="s">
        <v>396</v>
      </c>
      <c r="G603" t="s">
        <v>401</v>
      </c>
      <c r="H603" s="27">
        <v>0</v>
      </c>
    </row>
    <row r="604" spans="1:8" x14ac:dyDescent="0.25">
      <c r="A604" t="s">
        <v>545</v>
      </c>
      <c r="B604" s="28">
        <v>4.2</v>
      </c>
      <c r="C604" t="s">
        <v>347</v>
      </c>
      <c r="D604">
        <v>9.6999999999999993</v>
      </c>
      <c r="E604">
        <v>10.476000000000001</v>
      </c>
      <c r="F604" t="s">
        <v>396</v>
      </c>
      <c r="G604" t="s">
        <v>395</v>
      </c>
      <c r="H604" s="27">
        <v>0</v>
      </c>
    </row>
    <row r="605" spans="1:8" x14ac:dyDescent="0.25">
      <c r="B605" s="28">
        <v>5.2</v>
      </c>
      <c r="C605" t="s">
        <v>348</v>
      </c>
      <c r="D605">
        <v>9.6999999999999993</v>
      </c>
      <c r="E605">
        <v>10.476000000000001</v>
      </c>
      <c r="F605" t="s">
        <v>396</v>
      </c>
      <c r="G605" t="s">
        <v>398</v>
      </c>
      <c r="H605" s="27">
        <v>0</v>
      </c>
    </row>
    <row r="606" spans="1:8" x14ac:dyDescent="0.25">
      <c r="B606" s="28">
        <v>6.2</v>
      </c>
      <c r="C606" t="s">
        <v>349</v>
      </c>
      <c r="D606">
        <v>9.6999999999999993</v>
      </c>
      <c r="E606">
        <v>10.476000000000001</v>
      </c>
      <c r="F606" t="s">
        <v>396</v>
      </c>
      <c r="G606" t="s">
        <v>399</v>
      </c>
      <c r="H606" s="27">
        <v>0</v>
      </c>
    </row>
    <row r="607" spans="1:8" x14ac:dyDescent="0.25">
      <c r="B607" s="28">
        <v>7.2</v>
      </c>
      <c r="C607" t="s">
        <v>350</v>
      </c>
      <c r="D607">
        <v>9.6999999999999993</v>
      </c>
      <c r="E607">
        <v>10.476000000000001</v>
      </c>
      <c r="F607" t="s">
        <v>396</v>
      </c>
      <c r="G607" t="s">
        <v>400</v>
      </c>
      <c r="H607" s="27">
        <v>0</v>
      </c>
    </row>
    <row r="608" spans="1:8" x14ac:dyDescent="0.25">
      <c r="B608" s="28">
        <v>8.1999999999999993</v>
      </c>
      <c r="C608" t="s">
        <v>351</v>
      </c>
      <c r="D608">
        <v>9.6999999999999993</v>
      </c>
      <c r="E608">
        <v>10.476000000000001</v>
      </c>
      <c r="F608" t="s">
        <v>396</v>
      </c>
      <c r="G608" t="s">
        <v>401</v>
      </c>
      <c r="H608" s="27">
        <v>0</v>
      </c>
    </row>
    <row r="609" spans="1:8" x14ac:dyDescent="0.25">
      <c r="A609" t="s">
        <v>546</v>
      </c>
      <c r="B609" s="28">
        <v>4.2</v>
      </c>
      <c r="C609" t="s">
        <v>347</v>
      </c>
      <c r="D609">
        <v>9.6999999999999993</v>
      </c>
      <c r="E609">
        <v>10.476000000000001</v>
      </c>
      <c r="F609" t="s">
        <v>396</v>
      </c>
      <c r="G609" t="s">
        <v>395</v>
      </c>
      <c r="H609" s="27">
        <v>0</v>
      </c>
    </row>
    <row r="610" spans="1:8" x14ac:dyDescent="0.25">
      <c r="B610" s="28">
        <v>5.2</v>
      </c>
      <c r="C610" t="s">
        <v>348</v>
      </c>
      <c r="D610">
        <v>9.6999999999999993</v>
      </c>
      <c r="E610">
        <v>10.476000000000001</v>
      </c>
      <c r="F610" t="s">
        <v>396</v>
      </c>
      <c r="G610" t="s">
        <v>398</v>
      </c>
      <c r="H610" s="27">
        <v>0</v>
      </c>
    </row>
    <row r="611" spans="1:8" x14ac:dyDescent="0.25">
      <c r="B611" s="28">
        <v>6.2</v>
      </c>
      <c r="C611" t="s">
        <v>349</v>
      </c>
      <c r="D611">
        <v>9.6999999999999993</v>
      </c>
      <c r="E611">
        <v>10.476000000000001</v>
      </c>
      <c r="F611" t="s">
        <v>396</v>
      </c>
      <c r="G611" t="s">
        <v>399</v>
      </c>
      <c r="H611" s="27">
        <v>0</v>
      </c>
    </row>
    <row r="612" spans="1:8" x14ac:dyDescent="0.25">
      <c r="B612" s="28">
        <v>7.2</v>
      </c>
      <c r="C612" t="s">
        <v>350</v>
      </c>
      <c r="D612">
        <v>9.6999999999999993</v>
      </c>
      <c r="E612">
        <v>10.476000000000001</v>
      </c>
      <c r="F612" t="s">
        <v>396</v>
      </c>
      <c r="G612" t="s">
        <v>400</v>
      </c>
      <c r="H612" s="27">
        <v>0</v>
      </c>
    </row>
    <row r="613" spans="1:8" x14ac:dyDescent="0.25">
      <c r="B613" s="28">
        <v>8.1999999999999993</v>
      </c>
      <c r="C613" t="s">
        <v>351</v>
      </c>
      <c r="D613">
        <v>9.6999999999999993</v>
      </c>
      <c r="E613">
        <v>10.476000000000001</v>
      </c>
      <c r="F613" t="s">
        <v>396</v>
      </c>
      <c r="G613" t="s">
        <v>401</v>
      </c>
      <c r="H613" s="27">
        <v>0</v>
      </c>
    </row>
    <row r="614" spans="1:8" x14ac:dyDescent="0.25">
      <c r="A614" t="s">
        <v>547</v>
      </c>
      <c r="B614" s="28">
        <v>4.2</v>
      </c>
      <c r="C614" t="s">
        <v>347</v>
      </c>
      <c r="D614">
        <v>9.6999999999999993</v>
      </c>
      <c r="E614">
        <v>10.476000000000001</v>
      </c>
      <c r="F614" t="s">
        <v>396</v>
      </c>
      <c r="G614" t="s">
        <v>395</v>
      </c>
      <c r="H614" s="27">
        <v>0</v>
      </c>
    </row>
    <row r="615" spans="1:8" x14ac:dyDescent="0.25">
      <c r="B615" s="28">
        <v>5.2</v>
      </c>
      <c r="C615" t="s">
        <v>348</v>
      </c>
      <c r="D615">
        <v>9.6999999999999993</v>
      </c>
      <c r="E615">
        <v>10.476000000000001</v>
      </c>
      <c r="F615" t="s">
        <v>396</v>
      </c>
      <c r="G615" t="s">
        <v>398</v>
      </c>
      <c r="H615" s="27">
        <v>0</v>
      </c>
    </row>
    <row r="616" spans="1:8" x14ac:dyDescent="0.25">
      <c r="B616" s="28">
        <v>6.2</v>
      </c>
      <c r="C616" t="s">
        <v>349</v>
      </c>
      <c r="D616">
        <v>9.6999999999999993</v>
      </c>
      <c r="E616">
        <v>10.476000000000001</v>
      </c>
      <c r="F616" t="s">
        <v>396</v>
      </c>
      <c r="G616" t="s">
        <v>399</v>
      </c>
      <c r="H616" s="27">
        <v>0</v>
      </c>
    </row>
    <row r="617" spans="1:8" x14ac:dyDescent="0.25">
      <c r="B617" s="28">
        <v>7.2</v>
      </c>
      <c r="C617" t="s">
        <v>350</v>
      </c>
      <c r="D617">
        <v>9.6999999999999993</v>
      </c>
      <c r="E617">
        <v>10.476000000000001</v>
      </c>
      <c r="F617" t="s">
        <v>396</v>
      </c>
      <c r="G617" t="s">
        <v>400</v>
      </c>
      <c r="H617" s="27">
        <v>0</v>
      </c>
    </row>
    <row r="618" spans="1:8" x14ac:dyDescent="0.25">
      <c r="B618" s="28">
        <v>8.1999999999999993</v>
      </c>
      <c r="C618" t="s">
        <v>351</v>
      </c>
      <c r="D618">
        <v>9.6999999999999993</v>
      </c>
      <c r="E618">
        <v>10.476000000000001</v>
      </c>
      <c r="F618" t="s">
        <v>396</v>
      </c>
      <c r="G618" t="s">
        <v>401</v>
      </c>
      <c r="H618" s="27">
        <v>0</v>
      </c>
    </row>
    <row r="619" spans="1:8" x14ac:dyDescent="0.25">
      <c r="A619" t="s">
        <v>548</v>
      </c>
      <c r="B619" s="28">
        <v>4.2</v>
      </c>
      <c r="C619" t="s">
        <v>347</v>
      </c>
      <c r="D619">
        <v>9.6999999999999993</v>
      </c>
      <c r="E619">
        <v>10.476000000000001</v>
      </c>
      <c r="F619" t="s">
        <v>396</v>
      </c>
      <c r="G619" t="s">
        <v>395</v>
      </c>
      <c r="H619" s="27">
        <v>0</v>
      </c>
    </row>
    <row r="620" spans="1:8" x14ac:dyDescent="0.25">
      <c r="B620" s="28">
        <v>5.2</v>
      </c>
      <c r="C620" t="s">
        <v>348</v>
      </c>
      <c r="D620">
        <v>9.6999999999999993</v>
      </c>
      <c r="E620">
        <v>10.476000000000001</v>
      </c>
      <c r="F620" t="s">
        <v>396</v>
      </c>
      <c r="G620" t="s">
        <v>398</v>
      </c>
      <c r="H620" s="27">
        <v>0</v>
      </c>
    </row>
    <row r="621" spans="1:8" x14ac:dyDescent="0.25">
      <c r="B621" s="28">
        <v>6.2</v>
      </c>
      <c r="C621" t="s">
        <v>349</v>
      </c>
      <c r="D621">
        <v>9.6999999999999993</v>
      </c>
      <c r="E621">
        <v>10.476000000000001</v>
      </c>
      <c r="F621" t="s">
        <v>396</v>
      </c>
      <c r="G621" t="s">
        <v>399</v>
      </c>
      <c r="H621" s="27">
        <v>0</v>
      </c>
    </row>
    <row r="622" spans="1:8" x14ac:dyDescent="0.25">
      <c r="B622" s="28">
        <v>7.2</v>
      </c>
      <c r="C622" t="s">
        <v>350</v>
      </c>
      <c r="D622">
        <v>9.6999999999999993</v>
      </c>
      <c r="E622">
        <v>10.476000000000001</v>
      </c>
      <c r="F622" t="s">
        <v>396</v>
      </c>
      <c r="G622" t="s">
        <v>400</v>
      </c>
      <c r="H622" s="27">
        <v>0</v>
      </c>
    </row>
    <row r="623" spans="1:8" x14ac:dyDescent="0.25">
      <c r="B623" s="28">
        <v>8.1999999999999993</v>
      </c>
      <c r="C623" t="s">
        <v>351</v>
      </c>
      <c r="D623">
        <v>9.6999999999999993</v>
      </c>
      <c r="E623">
        <v>10.476000000000001</v>
      </c>
      <c r="F623" t="s">
        <v>396</v>
      </c>
      <c r="G623" t="s">
        <v>401</v>
      </c>
      <c r="H623" s="27">
        <v>0</v>
      </c>
    </row>
    <row r="624" spans="1:8" x14ac:dyDescent="0.25">
      <c r="A624" t="s">
        <v>549</v>
      </c>
      <c r="B624" s="28">
        <v>4.2</v>
      </c>
      <c r="C624" t="s">
        <v>347</v>
      </c>
      <c r="D624">
        <v>9.6999999999999993</v>
      </c>
      <c r="E624">
        <v>10.476000000000001</v>
      </c>
      <c r="F624" t="s">
        <v>396</v>
      </c>
      <c r="G624" t="s">
        <v>395</v>
      </c>
      <c r="H624" s="27">
        <v>0</v>
      </c>
    </row>
    <row r="625" spans="1:8" x14ac:dyDescent="0.25">
      <c r="B625" s="28">
        <v>5.2</v>
      </c>
      <c r="C625" t="s">
        <v>348</v>
      </c>
      <c r="D625">
        <v>9.6999999999999993</v>
      </c>
      <c r="E625">
        <v>10.476000000000001</v>
      </c>
      <c r="F625" t="s">
        <v>396</v>
      </c>
      <c r="G625" t="s">
        <v>398</v>
      </c>
      <c r="H625" s="27">
        <v>0</v>
      </c>
    </row>
    <row r="626" spans="1:8" x14ac:dyDescent="0.25">
      <c r="B626" s="28">
        <v>6.2</v>
      </c>
      <c r="C626" t="s">
        <v>349</v>
      </c>
      <c r="D626">
        <v>9.6999999999999993</v>
      </c>
      <c r="E626">
        <v>10.476000000000001</v>
      </c>
      <c r="F626" t="s">
        <v>396</v>
      </c>
      <c r="G626" t="s">
        <v>399</v>
      </c>
      <c r="H626" s="27">
        <v>0</v>
      </c>
    </row>
    <row r="627" spans="1:8" x14ac:dyDescent="0.25">
      <c r="B627" s="28">
        <v>7.2</v>
      </c>
      <c r="C627" t="s">
        <v>350</v>
      </c>
      <c r="D627">
        <v>9.6999999999999993</v>
      </c>
      <c r="E627">
        <v>10.476000000000001</v>
      </c>
      <c r="F627" t="s">
        <v>396</v>
      </c>
      <c r="G627" t="s">
        <v>400</v>
      </c>
      <c r="H627" s="27">
        <v>0</v>
      </c>
    </row>
    <row r="628" spans="1:8" x14ac:dyDescent="0.25">
      <c r="B628" s="28">
        <v>8.1999999999999993</v>
      </c>
      <c r="C628" t="s">
        <v>351</v>
      </c>
      <c r="D628">
        <v>9.6999999999999993</v>
      </c>
      <c r="E628">
        <v>10.476000000000001</v>
      </c>
      <c r="F628" t="s">
        <v>396</v>
      </c>
      <c r="G628" t="s">
        <v>401</v>
      </c>
      <c r="H628" s="27">
        <v>0</v>
      </c>
    </row>
    <row r="629" spans="1:8" x14ac:dyDescent="0.25">
      <c r="A629" t="s">
        <v>550</v>
      </c>
      <c r="B629" s="28">
        <v>4.2</v>
      </c>
      <c r="C629" t="s">
        <v>347</v>
      </c>
      <c r="D629">
        <v>9.6999999999999993</v>
      </c>
      <c r="E629">
        <v>10.476000000000001</v>
      </c>
      <c r="F629" t="s">
        <v>396</v>
      </c>
      <c r="G629" t="s">
        <v>395</v>
      </c>
      <c r="H629" s="27">
        <v>0</v>
      </c>
    </row>
    <row r="630" spans="1:8" x14ac:dyDescent="0.25">
      <c r="B630" s="28">
        <v>5.2</v>
      </c>
      <c r="C630" t="s">
        <v>348</v>
      </c>
      <c r="D630">
        <v>9.6999999999999993</v>
      </c>
      <c r="E630">
        <v>10.476000000000001</v>
      </c>
      <c r="F630" t="s">
        <v>396</v>
      </c>
      <c r="G630" t="s">
        <v>398</v>
      </c>
      <c r="H630" s="27">
        <v>0</v>
      </c>
    </row>
    <row r="631" spans="1:8" x14ac:dyDescent="0.25">
      <c r="B631" s="28">
        <v>6.2</v>
      </c>
      <c r="C631" t="s">
        <v>349</v>
      </c>
      <c r="D631">
        <v>9.6999999999999993</v>
      </c>
      <c r="E631">
        <v>10.476000000000001</v>
      </c>
      <c r="F631" t="s">
        <v>396</v>
      </c>
      <c r="G631" t="s">
        <v>399</v>
      </c>
      <c r="H631" s="27">
        <v>0</v>
      </c>
    </row>
    <row r="632" spans="1:8" x14ac:dyDescent="0.25">
      <c r="B632" s="28">
        <v>7.2</v>
      </c>
      <c r="C632" t="s">
        <v>350</v>
      </c>
      <c r="D632">
        <v>9.6999999999999993</v>
      </c>
      <c r="E632">
        <v>10.476000000000001</v>
      </c>
      <c r="F632" t="s">
        <v>396</v>
      </c>
      <c r="G632" t="s">
        <v>400</v>
      </c>
      <c r="H632" s="27">
        <v>0</v>
      </c>
    </row>
    <row r="633" spans="1:8" x14ac:dyDescent="0.25">
      <c r="B633" s="28">
        <v>8.1999999999999993</v>
      </c>
      <c r="C633" t="s">
        <v>351</v>
      </c>
      <c r="D633">
        <v>9.6999999999999993</v>
      </c>
      <c r="E633">
        <v>10.476000000000001</v>
      </c>
      <c r="F633" t="s">
        <v>396</v>
      </c>
      <c r="G633" t="s">
        <v>401</v>
      </c>
      <c r="H633" s="27">
        <v>0</v>
      </c>
    </row>
    <row r="634" spans="1:8" x14ac:dyDescent="0.25">
      <c r="A634" t="s">
        <v>551</v>
      </c>
      <c r="B634" s="28">
        <v>4.2</v>
      </c>
      <c r="C634" t="s">
        <v>347</v>
      </c>
      <c r="D634">
        <v>9.6999999999999993</v>
      </c>
      <c r="E634">
        <v>10.476000000000001</v>
      </c>
      <c r="F634" t="s">
        <v>396</v>
      </c>
      <c r="G634" t="s">
        <v>395</v>
      </c>
      <c r="H634" s="27">
        <v>0</v>
      </c>
    </row>
    <row r="635" spans="1:8" x14ac:dyDescent="0.25">
      <c r="B635" s="28">
        <v>5.2</v>
      </c>
      <c r="C635" t="s">
        <v>348</v>
      </c>
      <c r="D635">
        <v>9.6999999999999993</v>
      </c>
      <c r="E635">
        <v>10.476000000000001</v>
      </c>
      <c r="F635" t="s">
        <v>396</v>
      </c>
      <c r="G635" t="s">
        <v>398</v>
      </c>
      <c r="H635" s="27">
        <v>0</v>
      </c>
    </row>
    <row r="636" spans="1:8" x14ac:dyDescent="0.25">
      <c r="B636" s="28">
        <v>6.2</v>
      </c>
      <c r="C636" t="s">
        <v>349</v>
      </c>
      <c r="D636">
        <v>9.6999999999999993</v>
      </c>
      <c r="E636">
        <v>10.476000000000001</v>
      </c>
      <c r="F636" t="s">
        <v>396</v>
      </c>
      <c r="G636" t="s">
        <v>399</v>
      </c>
      <c r="H636" s="27">
        <v>0</v>
      </c>
    </row>
    <row r="637" spans="1:8" x14ac:dyDescent="0.25">
      <c r="B637" s="28">
        <v>7.2</v>
      </c>
      <c r="C637" t="s">
        <v>350</v>
      </c>
      <c r="D637">
        <v>9.6999999999999993</v>
      </c>
      <c r="E637">
        <v>10.476000000000001</v>
      </c>
      <c r="F637" t="s">
        <v>396</v>
      </c>
      <c r="G637" t="s">
        <v>400</v>
      </c>
      <c r="H637" s="27">
        <v>0</v>
      </c>
    </row>
    <row r="638" spans="1:8" x14ac:dyDescent="0.25">
      <c r="B638" s="28">
        <v>8.1999999999999993</v>
      </c>
      <c r="C638" t="s">
        <v>351</v>
      </c>
      <c r="D638">
        <v>9.6999999999999993</v>
      </c>
      <c r="E638">
        <v>10.476000000000001</v>
      </c>
      <c r="F638" t="s">
        <v>396</v>
      </c>
      <c r="G638" t="s">
        <v>401</v>
      </c>
      <c r="H638" s="27">
        <v>0</v>
      </c>
    </row>
    <row r="639" spans="1:8" x14ac:dyDescent="0.25">
      <c r="A639" t="s">
        <v>552</v>
      </c>
      <c r="B639" s="28">
        <v>4.2</v>
      </c>
      <c r="C639" t="s">
        <v>347</v>
      </c>
      <c r="D639">
        <v>9.6999999999999993</v>
      </c>
      <c r="E639">
        <v>10.476000000000001</v>
      </c>
      <c r="F639" t="s">
        <v>396</v>
      </c>
      <c r="G639" t="s">
        <v>395</v>
      </c>
      <c r="H639" s="27">
        <v>0</v>
      </c>
    </row>
    <row r="640" spans="1:8" x14ac:dyDescent="0.25">
      <c r="B640" s="28">
        <v>5.2</v>
      </c>
      <c r="C640" t="s">
        <v>348</v>
      </c>
      <c r="D640">
        <v>9.6999999999999993</v>
      </c>
      <c r="E640">
        <v>10.476000000000001</v>
      </c>
      <c r="F640" t="s">
        <v>396</v>
      </c>
      <c r="G640" t="s">
        <v>398</v>
      </c>
      <c r="H640" s="27">
        <v>0</v>
      </c>
    </row>
    <row r="641" spans="1:8" x14ac:dyDescent="0.25">
      <c r="B641" s="28">
        <v>6.2</v>
      </c>
      <c r="C641" t="s">
        <v>349</v>
      </c>
      <c r="D641">
        <v>9.6999999999999993</v>
      </c>
      <c r="E641">
        <v>10.476000000000001</v>
      </c>
      <c r="F641" t="s">
        <v>396</v>
      </c>
      <c r="G641" t="s">
        <v>399</v>
      </c>
      <c r="H641" s="27">
        <v>0</v>
      </c>
    </row>
    <row r="642" spans="1:8" x14ac:dyDescent="0.25">
      <c r="B642" s="28">
        <v>7.2</v>
      </c>
      <c r="C642" t="s">
        <v>350</v>
      </c>
      <c r="D642">
        <v>9.6999999999999993</v>
      </c>
      <c r="E642">
        <v>10.476000000000001</v>
      </c>
      <c r="F642" t="s">
        <v>396</v>
      </c>
      <c r="G642" t="s">
        <v>400</v>
      </c>
      <c r="H642" s="27">
        <v>0</v>
      </c>
    </row>
    <row r="643" spans="1:8" x14ac:dyDescent="0.25">
      <c r="B643" s="28">
        <v>8.1999999999999993</v>
      </c>
      <c r="C643" t="s">
        <v>351</v>
      </c>
      <c r="D643">
        <v>9.6999999999999993</v>
      </c>
      <c r="E643">
        <v>10.476000000000001</v>
      </c>
      <c r="F643" t="s">
        <v>396</v>
      </c>
      <c r="G643" t="s">
        <v>401</v>
      </c>
      <c r="H643" s="27">
        <v>0</v>
      </c>
    </row>
    <row r="644" spans="1:8" x14ac:dyDescent="0.25">
      <c r="A644" t="s">
        <v>553</v>
      </c>
      <c r="B644" s="28">
        <v>4.2</v>
      </c>
      <c r="C644" t="s">
        <v>347</v>
      </c>
      <c r="D644">
        <v>9.6999999999999993</v>
      </c>
      <c r="E644">
        <v>10.476000000000001</v>
      </c>
      <c r="F644" t="s">
        <v>396</v>
      </c>
      <c r="G644" t="s">
        <v>395</v>
      </c>
      <c r="H644" s="27">
        <v>0</v>
      </c>
    </row>
    <row r="645" spans="1:8" x14ac:dyDescent="0.25">
      <c r="B645" s="28">
        <v>5.2</v>
      </c>
      <c r="C645" t="s">
        <v>348</v>
      </c>
      <c r="D645">
        <v>9.6999999999999993</v>
      </c>
      <c r="E645">
        <v>10.476000000000001</v>
      </c>
      <c r="F645" t="s">
        <v>396</v>
      </c>
      <c r="G645" t="s">
        <v>398</v>
      </c>
      <c r="H645" s="27">
        <v>0</v>
      </c>
    </row>
    <row r="646" spans="1:8" x14ac:dyDescent="0.25">
      <c r="B646" s="28">
        <v>6.2</v>
      </c>
      <c r="C646" t="s">
        <v>349</v>
      </c>
      <c r="D646">
        <v>9.6999999999999993</v>
      </c>
      <c r="E646">
        <v>10.476000000000001</v>
      </c>
      <c r="F646" t="s">
        <v>396</v>
      </c>
      <c r="G646" t="s">
        <v>399</v>
      </c>
      <c r="H646" s="27">
        <v>0</v>
      </c>
    </row>
    <row r="647" spans="1:8" x14ac:dyDescent="0.25">
      <c r="B647" s="28">
        <v>7.2</v>
      </c>
      <c r="C647" t="s">
        <v>350</v>
      </c>
      <c r="D647">
        <v>9.6999999999999993</v>
      </c>
      <c r="E647">
        <v>10.476000000000001</v>
      </c>
      <c r="F647" t="s">
        <v>396</v>
      </c>
      <c r="G647" t="s">
        <v>400</v>
      </c>
      <c r="H647" s="27">
        <v>0</v>
      </c>
    </row>
    <row r="648" spans="1:8" x14ac:dyDescent="0.25">
      <c r="B648" s="28">
        <v>8.1999999999999993</v>
      </c>
      <c r="C648" t="s">
        <v>351</v>
      </c>
      <c r="D648">
        <v>9.6999999999999993</v>
      </c>
      <c r="E648">
        <v>10.476000000000001</v>
      </c>
      <c r="F648" t="s">
        <v>396</v>
      </c>
      <c r="G648" t="s">
        <v>401</v>
      </c>
      <c r="H648" s="27">
        <v>0</v>
      </c>
    </row>
    <row r="649" spans="1:8" x14ac:dyDescent="0.25">
      <c r="A649" t="s">
        <v>554</v>
      </c>
      <c r="B649" s="28">
        <v>4.2</v>
      </c>
      <c r="C649" t="s">
        <v>347</v>
      </c>
      <c r="D649">
        <v>9.6999999999999993</v>
      </c>
      <c r="E649">
        <v>10.476000000000001</v>
      </c>
      <c r="F649" t="s">
        <v>396</v>
      </c>
      <c r="G649" t="s">
        <v>395</v>
      </c>
      <c r="H649" s="27">
        <v>0</v>
      </c>
    </row>
    <row r="650" spans="1:8" x14ac:dyDescent="0.25">
      <c r="B650" s="28">
        <v>5.2</v>
      </c>
      <c r="C650" t="s">
        <v>348</v>
      </c>
      <c r="D650">
        <v>9.6999999999999993</v>
      </c>
      <c r="E650">
        <v>10.476000000000001</v>
      </c>
      <c r="F650" t="s">
        <v>396</v>
      </c>
      <c r="G650" t="s">
        <v>398</v>
      </c>
      <c r="H650" s="27">
        <v>0</v>
      </c>
    </row>
    <row r="651" spans="1:8" x14ac:dyDescent="0.25">
      <c r="B651" s="28">
        <v>6.2</v>
      </c>
      <c r="C651" t="s">
        <v>349</v>
      </c>
      <c r="D651">
        <v>9.6999999999999993</v>
      </c>
      <c r="E651">
        <v>10.476000000000001</v>
      </c>
      <c r="F651" t="s">
        <v>396</v>
      </c>
      <c r="G651" t="s">
        <v>399</v>
      </c>
      <c r="H651" s="27">
        <v>0</v>
      </c>
    </row>
    <row r="652" spans="1:8" x14ac:dyDescent="0.25">
      <c r="B652" s="28">
        <v>7.2</v>
      </c>
      <c r="C652" t="s">
        <v>350</v>
      </c>
      <c r="D652">
        <v>9.6999999999999993</v>
      </c>
      <c r="E652">
        <v>10.476000000000001</v>
      </c>
      <c r="F652" t="s">
        <v>396</v>
      </c>
      <c r="G652" t="s">
        <v>400</v>
      </c>
      <c r="H652" s="27">
        <v>0</v>
      </c>
    </row>
    <row r="653" spans="1:8" x14ac:dyDescent="0.25">
      <c r="B653" s="28">
        <v>8.1999999999999993</v>
      </c>
      <c r="C653" t="s">
        <v>351</v>
      </c>
      <c r="D653">
        <v>9.6999999999999993</v>
      </c>
      <c r="E653">
        <v>10.476000000000001</v>
      </c>
      <c r="F653" t="s">
        <v>396</v>
      </c>
      <c r="G653" t="s">
        <v>401</v>
      </c>
      <c r="H653" s="27">
        <v>0</v>
      </c>
    </row>
    <row r="654" spans="1:8" x14ac:dyDescent="0.25">
      <c r="A654" t="s">
        <v>555</v>
      </c>
      <c r="B654" s="28">
        <v>4.2</v>
      </c>
      <c r="C654" t="s">
        <v>347</v>
      </c>
      <c r="D654">
        <v>9.6999999999999993</v>
      </c>
      <c r="E654">
        <v>10.476000000000001</v>
      </c>
      <c r="F654" t="s">
        <v>396</v>
      </c>
      <c r="G654" t="s">
        <v>395</v>
      </c>
      <c r="H654" s="27">
        <v>0</v>
      </c>
    </row>
    <row r="655" spans="1:8" x14ac:dyDescent="0.25">
      <c r="B655" s="28">
        <v>5.2</v>
      </c>
      <c r="C655" t="s">
        <v>348</v>
      </c>
      <c r="D655">
        <v>9.6999999999999993</v>
      </c>
      <c r="E655">
        <v>10.476000000000001</v>
      </c>
      <c r="F655" t="s">
        <v>396</v>
      </c>
      <c r="G655" t="s">
        <v>398</v>
      </c>
      <c r="H655" s="27">
        <v>0</v>
      </c>
    </row>
    <row r="656" spans="1:8" x14ac:dyDescent="0.25">
      <c r="B656" s="28">
        <v>6.2</v>
      </c>
      <c r="C656" t="s">
        <v>349</v>
      </c>
      <c r="D656">
        <v>9.6999999999999993</v>
      </c>
      <c r="E656">
        <v>10.476000000000001</v>
      </c>
      <c r="F656" t="s">
        <v>396</v>
      </c>
      <c r="G656" t="s">
        <v>399</v>
      </c>
      <c r="H656" s="27">
        <v>0</v>
      </c>
    </row>
    <row r="657" spans="1:8" x14ac:dyDescent="0.25">
      <c r="B657" s="28">
        <v>7.2</v>
      </c>
      <c r="C657" t="s">
        <v>350</v>
      </c>
      <c r="D657">
        <v>9.6999999999999993</v>
      </c>
      <c r="E657">
        <v>10.476000000000001</v>
      </c>
      <c r="F657" t="s">
        <v>396</v>
      </c>
      <c r="G657" t="s">
        <v>400</v>
      </c>
      <c r="H657" s="27">
        <v>0</v>
      </c>
    </row>
    <row r="658" spans="1:8" x14ac:dyDescent="0.25">
      <c r="B658" s="28">
        <v>8.1999999999999993</v>
      </c>
      <c r="C658" t="s">
        <v>351</v>
      </c>
      <c r="D658">
        <v>9.6999999999999993</v>
      </c>
      <c r="E658">
        <v>10.476000000000001</v>
      </c>
      <c r="F658" t="s">
        <v>396</v>
      </c>
      <c r="G658" t="s">
        <v>401</v>
      </c>
      <c r="H658" s="27">
        <v>0</v>
      </c>
    </row>
    <row r="659" spans="1:8" x14ac:dyDescent="0.25">
      <c r="A659" t="s">
        <v>556</v>
      </c>
      <c r="B659" s="28">
        <v>4.2</v>
      </c>
      <c r="C659" t="s">
        <v>347</v>
      </c>
      <c r="D659">
        <v>9.6999999999999993</v>
      </c>
      <c r="E659">
        <v>10.476000000000001</v>
      </c>
      <c r="F659" t="s">
        <v>396</v>
      </c>
      <c r="G659" t="s">
        <v>395</v>
      </c>
      <c r="H659" s="27">
        <v>0</v>
      </c>
    </row>
    <row r="660" spans="1:8" x14ac:dyDescent="0.25">
      <c r="B660" s="28">
        <v>5.2</v>
      </c>
      <c r="C660" t="s">
        <v>348</v>
      </c>
      <c r="D660">
        <v>9.6999999999999993</v>
      </c>
      <c r="E660">
        <v>10.476000000000001</v>
      </c>
      <c r="F660" t="s">
        <v>396</v>
      </c>
      <c r="G660" t="s">
        <v>398</v>
      </c>
      <c r="H660" s="27">
        <v>0</v>
      </c>
    </row>
    <row r="661" spans="1:8" x14ac:dyDescent="0.25">
      <c r="B661" s="28">
        <v>6.2</v>
      </c>
      <c r="C661" t="s">
        <v>349</v>
      </c>
      <c r="D661">
        <v>9.6999999999999993</v>
      </c>
      <c r="E661">
        <v>10.476000000000001</v>
      </c>
      <c r="F661" t="s">
        <v>396</v>
      </c>
      <c r="G661" t="s">
        <v>399</v>
      </c>
      <c r="H661" s="27">
        <v>0</v>
      </c>
    </row>
    <row r="662" spans="1:8" x14ac:dyDescent="0.25">
      <c r="B662" s="28">
        <v>7.2</v>
      </c>
      <c r="C662" t="s">
        <v>350</v>
      </c>
      <c r="D662">
        <v>9.6999999999999993</v>
      </c>
      <c r="E662">
        <v>10.476000000000001</v>
      </c>
      <c r="F662" t="s">
        <v>396</v>
      </c>
      <c r="G662" t="s">
        <v>400</v>
      </c>
      <c r="H662" s="27">
        <v>0</v>
      </c>
    </row>
    <row r="663" spans="1:8" x14ac:dyDescent="0.25">
      <c r="B663" s="28">
        <v>8.1999999999999993</v>
      </c>
      <c r="C663" t="s">
        <v>351</v>
      </c>
      <c r="D663">
        <v>9.6999999999999993</v>
      </c>
      <c r="E663">
        <v>10.476000000000001</v>
      </c>
      <c r="F663" t="s">
        <v>396</v>
      </c>
      <c r="G663" t="s">
        <v>401</v>
      </c>
      <c r="H663" s="27">
        <v>0</v>
      </c>
    </row>
    <row r="664" spans="1:8" x14ac:dyDescent="0.25">
      <c r="A664" t="s">
        <v>557</v>
      </c>
      <c r="B664" s="28">
        <v>4.2</v>
      </c>
      <c r="C664" t="s">
        <v>347</v>
      </c>
      <c r="D664">
        <v>9.6999999999999993</v>
      </c>
      <c r="E664">
        <v>10.476000000000001</v>
      </c>
      <c r="F664" t="s">
        <v>396</v>
      </c>
      <c r="G664" t="s">
        <v>395</v>
      </c>
      <c r="H664" s="27">
        <v>0</v>
      </c>
    </row>
    <row r="665" spans="1:8" x14ac:dyDescent="0.25">
      <c r="B665" s="28">
        <v>5.2</v>
      </c>
      <c r="C665" t="s">
        <v>348</v>
      </c>
      <c r="D665">
        <v>9.6999999999999993</v>
      </c>
      <c r="E665">
        <v>10.476000000000001</v>
      </c>
      <c r="F665" t="s">
        <v>396</v>
      </c>
      <c r="G665" t="s">
        <v>398</v>
      </c>
      <c r="H665" s="27">
        <v>0</v>
      </c>
    </row>
    <row r="666" spans="1:8" x14ac:dyDescent="0.25">
      <c r="B666" s="28">
        <v>6.2</v>
      </c>
      <c r="C666" t="s">
        <v>349</v>
      </c>
      <c r="D666">
        <v>9.6999999999999993</v>
      </c>
      <c r="E666">
        <v>10.476000000000001</v>
      </c>
      <c r="F666" t="s">
        <v>396</v>
      </c>
      <c r="G666" t="s">
        <v>399</v>
      </c>
      <c r="H666" s="27">
        <v>0</v>
      </c>
    </row>
    <row r="667" spans="1:8" x14ac:dyDescent="0.25">
      <c r="B667" s="28">
        <v>7.2</v>
      </c>
      <c r="C667" t="s">
        <v>350</v>
      </c>
      <c r="D667">
        <v>9.6999999999999993</v>
      </c>
      <c r="E667">
        <v>10.476000000000001</v>
      </c>
      <c r="F667" t="s">
        <v>396</v>
      </c>
      <c r="G667" t="s">
        <v>400</v>
      </c>
      <c r="H667" s="27">
        <v>0</v>
      </c>
    </row>
    <row r="668" spans="1:8" x14ac:dyDescent="0.25">
      <c r="B668" s="28">
        <v>8.1999999999999993</v>
      </c>
      <c r="C668" t="s">
        <v>351</v>
      </c>
      <c r="D668">
        <v>9.6999999999999993</v>
      </c>
      <c r="E668">
        <v>10.476000000000001</v>
      </c>
      <c r="F668" t="s">
        <v>396</v>
      </c>
      <c r="G668" t="s">
        <v>401</v>
      </c>
      <c r="H668" s="27">
        <v>0</v>
      </c>
    </row>
    <row r="669" spans="1:8" x14ac:dyDescent="0.25">
      <c r="A669" t="s">
        <v>558</v>
      </c>
      <c r="B669" s="28">
        <v>4.2</v>
      </c>
      <c r="C669" t="s">
        <v>347</v>
      </c>
      <c r="D669">
        <v>9.6999999999999993</v>
      </c>
      <c r="E669">
        <v>10.476000000000001</v>
      </c>
      <c r="F669" t="s">
        <v>396</v>
      </c>
      <c r="G669" t="s">
        <v>395</v>
      </c>
      <c r="H669" s="27">
        <v>0</v>
      </c>
    </row>
    <row r="670" spans="1:8" x14ac:dyDescent="0.25">
      <c r="B670" s="28">
        <v>5.2</v>
      </c>
      <c r="C670" t="s">
        <v>348</v>
      </c>
      <c r="D670">
        <v>9.6999999999999993</v>
      </c>
      <c r="E670">
        <v>10.476000000000001</v>
      </c>
      <c r="F670" t="s">
        <v>396</v>
      </c>
      <c r="G670" t="s">
        <v>398</v>
      </c>
      <c r="H670" s="27">
        <v>0</v>
      </c>
    </row>
    <row r="671" spans="1:8" x14ac:dyDescent="0.25">
      <c r="B671" s="28">
        <v>6.2</v>
      </c>
      <c r="C671" t="s">
        <v>349</v>
      </c>
      <c r="D671">
        <v>9.6999999999999993</v>
      </c>
      <c r="E671">
        <v>10.476000000000001</v>
      </c>
      <c r="F671" t="s">
        <v>396</v>
      </c>
      <c r="G671" t="s">
        <v>399</v>
      </c>
      <c r="H671" s="27">
        <v>0</v>
      </c>
    </row>
    <row r="672" spans="1:8" x14ac:dyDescent="0.25">
      <c r="B672" s="28">
        <v>7.2</v>
      </c>
      <c r="C672" t="s">
        <v>350</v>
      </c>
      <c r="D672">
        <v>9.6999999999999993</v>
      </c>
      <c r="E672">
        <v>10.476000000000001</v>
      </c>
      <c r="F672" t="s">
        <v>396</v>
      </c>
      <c r="G672" t="s">
        <v>400</v>
      </c>
      <c r="H672" s="27">
        <v>0</v>
      </c>
    </row>
    <row r="673" spans="1:8" x14ac:dyDescent="0.25">
      <c r="B673" s="28">
        <v>8.1999999999999993</v>
      </c>
      <c r="C673" t="s">
        <v>351</v>
      </c>
      <c r="D673">
        <v>9.6999999999999993</v>
      </c>
      <c r="E673">
        <v>10.476000000000001</v>
      </c>
      <c r="F673" t="s">
        <v>396</v>
      </c>
      <c r="G673" t="s">
        <v>401</v>
      </c>
      <c r="H673" s="27">
        <v>0</v>
      </c>
    </row>
    <row r="674" spans="1:8" x14ac:dyDescent="0.25">
      <c r="A674" t="s">
        <v>559</v>
      </c>
      <c r="B674" s="28">
        <v>4.2</v>
      </c>
      <c r="C674" t="s">
        <v>347</v>
      </c>
      <c r="D674">
        <v>9.6999999999999993</v>
      </c>
      <c r="E674">
        <v>10.476000000000001</v>
      </c>
      <c r="F674" t="s">
        <v>396</v>
      </c>
      <c r="G674" t="s">
        <v>395</v>
      </c>
      <c r="H674" s="27">
        <v>0</v>
      </c>
    </row>
    <row r="675" spans="1:8" x14ac:dyDescent="0.25">
      <c r="B675" s="28">
        <v>5.2</v>
      </c>
      <c r="C675" t="s">
        <v>348</v>
      </c>
      <c r="D675">
        <v>9.6999999999999993</v>
      </c>
      <c r="E675">
        <v>10.476000000000001</v>
      </c>
      <c r="F675" t="s">
        <v>396</v>
      </c>
      <c r="G675" t="s">
        <v>398</v>
      </c>
      <c r="H675" s="27">
        <v>0</v>
      </c>
    </row>
    <row r="676" spans="1:8" x14ac:dyDescent="0.25">
      <c r="B676" s="28">
        <v>6.2</v>
      </c>
      <c r="C676" t="s">
        <v>349</v>
      </c>
      <c r="D676">
        <v>9.6999999999999993</v>
      </c>
      <c r="E676">
        <v>10.476000000000001</v>
      </c>
      <c r="F676" t="s">
        <v>396</v>
      </c>
      <c r="G676" t="s">
        <v>399</v>
      </c>
      <c r="H676" s="27">
        <v>0</v>
      </c>
    </row>
    <row r="677" spans="1:8" x14ac:dyDescent="0.25">
      <c r="B677" s="28">
        <v>7.2</v>
      </c>
      <c r="C677" t="s">
        <v>350</v>
      </c>
      <c r="D677">
        <v>9.6999999999999993</v>
      </c>
      <c r="E677">
        <v>10.476000000000001</v>
      </c>
      <c r="F677" t="s">
        <v>396</v>
      </c>
      <c r="G677" t="s">
        <v>400</v>
      </c>
      <c r="H677" s="27">
        <v>0</v>
      </c>
    </row>
    <row r="678" spans="1:8" x14ac:dyDescent="0.25">
      <c r="B678" s="28">
        <v>8.1999999999999993</v>
      </c>
      <c r="C678" t="s">
        <v>351</v>
      </c>
      <c r="D678">
        <v>9.6999999999999993</v>
      </c>
      <c r="E678">
        <v>10.476000000000001</v>
      </c>
      <c r="F678" t="s">
        <v>396</v>
      </c>
      <c r="G678" t="s">
        <v>401</v>
      </c>
      <c r="H678" s="27">
        <v>0</v>
      </c>
    </row>
    <row r="679" spans="1:8" x14ac:dyDescent="0.25">
      <c r="A679" t="s">
        <v>560</v>
      </c>
      <c r="B679" s="28">
        <v>4.2</v>
      </c>
      <c r="C679" t="s">
        <v>347</v>
      </c>
      <c r="D679">
        <v>9.6999999999999993</v>
      </c>
      <c r="E679">
        <v>10.476000000000001</v>
      </c>
      <c r="F679" t="s">
        <v>396</v>
      </c>
      <c r="G679" t="s">
        <v>395</v>
      </c>
      <c r="H679" s="27">
        <v>0</v>
      </c>
    </row>
    <row r="680" spans="1:8" x14ac:dyDescent="0.25">
      <c r="B680" s="28">
        <v>5.2</v>
      </c>
      <c r="C680" t="s">
        <v>348</v>
      </c>
      <c r="D680">
        <v>9.6999999999999993</v>
      </c>
      <c r="E680">
        <v>10.476000000000001</v>
      </c>
      <c r="F680" t="s">
        <v>396</v>
      </c>
      <c r="G680" t="s">
        <v>398</v>
      </c>
      <c r="H680" s="27">
        <v>0</v>
      </c>
    </row>
    <row r="681" spans="1:8" x14ac:dyDescent="0.25">
      <c r="B681" s="28">
        <v>6.2</v>
      </c>
      <c r="C681" t="s">
        <v>349</v>
      </c>
      <c r="D681">
        <v>9.6999999999999993</v>
      </c>
      <c r="E681">
        <v>10.476000000000001</v>
      </c>
      <c r="F681" t="s">
        <v>396</v>
      </c>
      <c r="G681" t="s">
        <v>399</v>
      </c>
      <c r="H681" s="27">
        <v>0</v>
      </c>
    </row>
    <row r="682" spans="1:8" x14ac:dyDescent="0.25">
      <c r="B682" s="28">
        <v>7.2</v>
      </c>
      <c r="C682" t="s">
        <v>350</v>
      </c>
      <c r="D682">
        <v>9.6999999999999993</v>
      </c>
      <c r="E682">
        <v>10.476000000000001</v>
      </c>
      <c r="F682" t="s">
        <v>396</v>
      </c>
      <c r="G682" t="s">
        <v>400</v>
      </c>
      <c r="H682" s="27">
        <v>0</v>
      </c>
    </row>
    <row r="683" spans="1:8" x14ac:dyDescent="0.25">
      <c r="B683" s="28">
        <v>8.1999999999999993</v>
      </c>
      <c r="C683" t="s">
        <v>351</v>
      </c>
      <c r="D683">
        <v>9.6999999999999993</v>
      </c>
      <c r="E683">
        <v>10.476000000000001</v>
      </c>
      <c r="F683" t="s">
        <v>396</v>
      </c>
      <c r="G683" t="s">
        <v>401</v>
      </c>
      <c r="H683" s="27">
        <v>0</v>
      </c>
    </row>
    <row r="684" spans="1:8" x14ac:dyDescent="0.25">
      <c r="A684" t="s">
        <v>561</v>
      </c>
      <c r="B684" s="28">
        <v>4.2</v>
      </c>
      <c r="C684" t="s">
        <v>347</v>
      </c>
      <c r="D684">
        <v>9.6999999999999993</v>
      </c>
      <c r="E684">
        <v>10.476000000000001</v>
      </c>
      <c r="F684" t="s">
        <v>396</v>
      </c>
      <c r="G684" t="s">
        <v>395</v>
      </c>
      <c r="H684" s="27">
        <v>0</v>
      </c>
    </row>
    <row r="685" spans="1:8" x14ac:dyDescent="0.25">
      <c r="B685" s="28">
        <v>5.2</v>
      </c>
      <c r="C685" t="s">
        <v>348</v>
      </c>
      <c r="D685">
        <v>9.6999999999999993</v>
      </c>
      <c r="E685">
        <v>10.476000000000001</v>
      </c>
      <c r="F685" t="s">
        <v>396</v>
      </c>
      <c r="G685" t="s">
        <v>398</v>
      </c>
      <c r="H685" s="27">
        <v>0</v>
      </c>
    </row>
    <row r="686" spans="1:8" x14ac:dyDescent="0.25">
      <c r="B686" s="28">
        <v>6.2</v>
      </c>
      <c r="C686" t="s">
        <v>349</v>
      </c>
      <c r="D686">
        <v>9.6999999999999993</v>
      </c>
      <c r="E686">
        <v>10.476000000000001</v>
      </c>
      <c r="F686" t="s">
        <v>396</v>
      </c>
      <c r="G686" t="s">
        <v>399</v>
      </c>
      <c r="H686" s="27">
        <v>0</v>
      </c>
    </row>
    <row r="687" spans="1:8" x14ac:dyDescent="0.25">
      <c r="B687" s="28">
        <v>7.2</v>
      </c>
      <c r="C687" t="s">
        <v>350</v>
      </c>
      <c r="D687">
        <v>9.6999999999999993</v>
      </c>
      <c r="E687">
        <v>10.476000000000001</v>
      </c>
      <c r="F687" t="s">
        <v>396</v>
      </c>
      <c r="G687" t="s">
        <v>400</v>
      </c>
      <c r="H687" s="27">
        <v>0</v>
      </c>
    </row>
    <row r="688" spans="1:8" x14ac:dyDescent="0.25">
      <c r="B688" s="28">
        <v>8.1999999999999993</v>
      </c>
      <c r="C688" t="s">
        <v>351</v>
      </c>
      <c r="D688">
        <v>9.6999999999999993</v>
      </c>
      <c r="E688">
        <v>10.476000000000001</v>
      </c>
      <c r="F688" t="s">
        <v>396</v>
      </c>
      <c r="G688" t="s">
        <v>401</v>
      </c>
      <c r="H688" s="27">
        <v>0</v>
      </c>
    </row>
    <row r="689" spans="1:8" x14ac:dyDescent="0.25">
      <c r="A689" t="s">
        <v>562</v>
      </c>
      <c r="B689" s="28">
        <v>4.2</v>
      </c>
      <c r="C689" t="s">
        <v>347</v>
      </c>
      <c r="D689">
        <v>9.6999999999999993</v>
      </c>
      <c r="E689">
        <v>10.476000000000001</v>
      </c>
      <c r="F689" t="s">
        <v>396</v>
      </c>
      <c r="G689" t="s">
        <v>395</v>
      </c>
      <c r="H689" s="27">
        <v>0</v>
      </c>
    </row>
    <row r="690" spans="1:8" x14ac:dyDescent="0.25">
      <c r="B690" s="28">
        <v>5.2</v>
      </c>
      <c r="C690" t="s">
        <v>348</v>
      </c>
      <c r="D690">
        <v>9.6999999999999993</v>
      </c>
      <c r="E690">
        <v>10.476000000000001</v>
      </c>
      <c r="F690" t="s">
        <v>396</v>
      </c>
      <c r="G690" t="s">
        <v>398</v>
      </c>
      <c r="H690" s="27">
        <v>0</v>
      </c>
    </row>
    <row r="691" spans="1:8" x14ac:dyDescent="0.25">
      <c r="B691" s="28">
        <v>6.2</v>
      </c>
      <c r="C691" t="s">
        <v>349</v>
      </c>
      <c r="D691">
        <v>9.6999999999999993</v>
      </c>
      <c r="E691">
        <v>10.476000000000001</v>
      </c>
      <c r="F691" t="s">
        <v>396</v>
      </c>
      <c r="G691" t="s">
        <v>399</v>
      </c>
      <c r="H691" s="27">
        <v>0</v>
      </c>
    </row>
    <row r="692" spans="1:8" x14ac:dyDescent="0.25">
      <c r="B692" s="28">
        <v>7.2</v>
      </c>
      <c r="C692" t="s">
        <v>350</v>
      </c>
      <c r="D692">
        <v>9.6999999999999993</v>
      </c>
      <c r="E692">
        <v>10.476000000000001</v>
      </c>
      <c r="F692" t="s">
        <v>396</v>
      </c>
      <c r="G692" t="s">
        <v>400</v>
      </c>
      <c r="H692" s="27">
        <v>0</v>
      </c>
    </row>
    <row r="693" spans="1:8" x14ac:dyDescent="0.25">
      <c r="B693" s="28">
        <v>8.1999999999999993</v>
      </c>
      <c r="C693" t="s">
        <v>351</v>
      </c>
      <c r="D693">
        <v>9.6999999999999993</v>
      </c>
      <c r="E693">
        <v>10.476000000000001</v>
      </c>
      <c r="F693" t="s">
        <v>396</v>
      </c>
      <c r="G693" t="s">
        <v>401</v>
      </c>
      <c r="H693" s="27">
        <v>0</v>
      </c>
    </row>
    <row r="694" spans="1:8" x14ac:dyDescent="0.25">
      <c r="A694" t="s">
        <v>563</v>
      </c>
      <c r="B694" s="28">
        <v>4.2</v>
      </c>
      <c r="C694" t="s">
        <v>347</v>
      </c>
      <c r="D694">
        <v>9.6999999999999993</v>
      </c>
      <c r="E694">
        <v>10.476000000000001</v>
      </c>
      <c r="F694" t="s">
        <v>396</v>
      </c>
      <c r="G694" t="s">
        <v>395</v>
      </c>
      <c r="H694" s="27">
        <v>0</v>
      </c>
    </row>
    <row r="695" spans="1:8" x14ac:dyDescent="0.25">
      <c r="B695" s="28">
        <v>5.2</v>
      </c>
      <c r="C695" t="s">
        <v>348</v>
      </c>
      <c r="D695">
        <v>9.6999999999999993</v>
      </c>
      <c r="E695">
        <v>10.476000000000001</v>
      </c>
      <c r="F695" t="s">
        <v>396</v>
      </c>
      <c r="G695" t="s">
        <v>398</v>
      </c>
      <c r="H695" s="27">
        <v>0</v>
      </c>
    </row>
    <row r="696" spans="1:8" x14ac:dyDescent="0.25">
      <c r="B696" s="28">
        <v>6.2</v>
      </c>
      <c r="C696" t="s">
        <v>349</v>
      </c>
      <c r="D696">
        <v>9.6999999999999993</v>
      </c>
      <c r="E696">
        <v>10.476000000000001</v>
      </c>
      <c r="F696" t="s">
        <v>396</v>
      </c>
      <c r="G696" t="s">
        <v>399</v>
      </c>
      <c r="H696" s="27">
        <v>0</v>
      </c>
    </row>
    <row r="697" spans="1:8" x14ac:dyDescent="0.25">
      <c r="B697" s="28">
        <v>7.2</v>
      </c>
      <c r="C697" t="s">
        <v>350</v>
      </c>
      <c r="D697">
        <v>9.6999999999999993</v>
      </c>
      <c r="E697">
        <v>10.476000000000001</v>
      </c>
      <c r="F697" t="s">
        <v>396</v>
      </c>
      <c r="G697" t="s">
        <v>400</v>
      </c>
      <c r="H697" s="27">
        <v>0</v>
      </c>
    </row>
    <row r="698" spans="1:8" x14ac:dyDescent="0.25">
      <c r="B698" s="28">
        <v>8.1999999999999993</v>
      </c>
      <c r="C698" t="s">
        <v>351</v>
      </c>
      <c r="D698">
        <v>9.6999999999999993</v>
      </c>
      <c r="E698">
        <v>10.476000000000001</v>
      </c>
      <c r="F698" t="s">
        <v>396</v>
      </c>
      <c r="G698" t="s">
        <v>401</v>
      </c>
      <c r="H698" s="27">
        <v>0</v>
      </c>
    </row>
    <row r="699" spans="1:8" x14ac:dyDescent="0.25">
      <c r="A699" t="s">
        <v>564</v>
      </c>
      <c r="B699" s="28">
        <v>4.2</v>
      </c>
      <c r="C699" t="s">
        <v>347</v>
      </c>
      <c r="D699">
        <v>9.6999999999999993</v>
      </c>
      <c r="E699">
        <v>10.476000000000001</v>
      </c>
      <c r="F699" t="s">
        <v>396</v>
      </c>
      <c r="G699" t="s">
        <v>395</v>
      </c>
      <c r="H699" s="27">
        <v>0</v>
      </c>
    </row>
    <row r="700" spans="1:8" x14ac:dyDescent="0.25">
      <c r="B700" s="28">
        <v>5.2</v>
      </c>
      <c r="C700" t="s">
        <v>348</v>
      </c>
      <c r="D700">
        <v>9.6999999999999993</v>
      </c>
      <c r="E700">
        <v>10.476000000000001</v>
      </c>
      <c r="F700" t="s">
        <v>396</v>
      </c>
      <c r="G700" t="s">
        <v>398</v>
      </c>
      <c r="H700" s="27">
        <v>0</v>
      </c>
    </row>
    <row r="701" spans="1:8" x14ac:dyDescent="0.25">
      <c r="B701" s="28">
        <v>6.2</v>
      </c>
      <c r="C701" t="s">
        <v>349</v>
      </c>
      <c r="D701">
        <v>9.6999999999999993</v>
      </c>
      <c r="E701">
        <v>10.476000000000001</v>
      </c>
      <c r="F701" t="s">
        <v>396</v>
      </c>
      <c r="G701" t="s">
        <v>399</v>
      </c>
      <c r="H701" s="27">
        <v>0</v>
      </c>
    </row>
    <row r="702" spans="1:8" x14ac:dyDescent="0.25">
      <c r="B702" s="28">
        <v>7.2</v>
      </c>
      <c r="C702" t="s">
        <v>350</v>
      </c>
      <c r="D702">
        <v>9.6999999999999993</v>
      </c>
      <c r="E702">
        <v>10.476000000000001</v>
      </c>
      <c r="F702" t="s">
        <v>396</v>
      </c>
      <c r="G702" t="s">
        <v>400</v>
      </c>
      <c r="H702" s="27">
        <v>0</v>
      </c>
    </row>
    <row r="703" spans="1:8" x14ac:dyDescent="0.25">
      <c r="B703" s="28">
        <v>8.1999999999999993</v>
      </c>
      <c r="C703" t="s">
        <v>351</v>
      </c>
      <c r="D703">
        <v>9.6999999999999993</v>
      </c>
      <c r="E703">
        <v>10.476000000000001</v>
      </c>
      <c r="F703" t="s">
        <v>396</v>
      </c>
      <c r="G703" t="s">
        <v>401</v>
      </c>
      <c r="H703" s="27">
        <v>0</v>
      </c>
    </row>
    <row r="704" spans="1:8" x14ac:dyDescent="0.25">
      <c r="A704" t="s">
        <v>565</v>
      </c>
      <c r="B704" s="28">
        <v>4.2</v>
      </c>
      <c r="C704" t="s">
        <v>347</v>
      </c>
      <c r="D704">
        <v>9.6999999999999993</v>
      </c>
      <c r="E704">
        <v>10.476000000000001</v>
      </c>
      <c r="F704" t="s">
        <v>396</v>
      </c>
      <c r="G704" t="s">
        <v>395</v>
      </c>
      <c r="H704" s="27">
        <v>0</v>
      </c>
    </row>
    <row r="705" spans="1:8" x14ac:dyDescent="0.25">
      <c r="B705" s="28">
        <v>5.2</v>
      </c>
      <c r="C705" t="s">
        <v>348</v>
      </c>
      <c r="D705">
        <v>9.6999999999999993</v>
      </c>
      <c r="E705">
        <v>10.476000000000001</v>
      </c>
      <c r="F705" t="s">
        <v>396</v>
      </c>
      <c r="G705" t="s">
        <v>398</v>
      </c>
      <c r="H705" s="27">
        <v>0</v>
      </c>
    </row>
    <row r="706" spans="1:8" x14ac:dyDescent="0.25">
      <c r="B706" s="28">
        <v>6.2</v>
      </c>
      <c r="C706" t="s">
        <v>349</v>
      </c>
      <c r="D706">
        <v>9.6999999999999993</v>
      </c>
      <c r="E706">
        <v>10.476000000000001</v>
      </c>
      <c r="F706" t="s">
        <v>396</v>
      </c>
      <c r="G706" t="s">
        <v>399</v>
      </c>
      <c r="H706" s="27">
        <v>0</v>
      </c>
    </row>
    <row r="707" spans="1:8" x14ac:dyDescent="0.25">
      <c r="B707" s="28">
        <v>7.2</v>
      </c>
      <c r="C707" t="s">
        <v>350</v>
      </c>
      <c r="D707">
        <v>9.6999999999999993</v>
      </c>
      <c r="E707">
        <v>10.476000000000001</v>
      </c>
      <c r="F707" t="s">
        <v>396</v>
      </c>
      <c r="G707" t="s">
        <v>400</v>
      </c>
      <c r="H707" s="27">
        <v>0</v>
      </c>
    </row>
    <row r="708" spans="1:8" x14ac:dyDescent="0.25">
      <c r="B708" s="28">
        <v>8.1999999999999993</v>
      </c>
      <c r="C708" t="s">
        <v>351</v>
      </c>
      <c r="D708">
        <v>9.6999999999999993</v>
      </c>
      <c r="E708">
        <v>10.476000000000001</v>
      </c>
      <c r="F708" t="s">
        <v>396</v>
      </c>
      <c r="G708" t="s">
        <v>401</v>
      </c>
      <c r="H708" s="27">
        <v>0</v>
      </c>
    </row>
    <row r="709" spans="1:8" x14ac:dyDescent="0.25">
      <c r="A709" t="s">
        <v>566</v>
      </c>
      <c r="B709" s="28">
        <v>4.2</v>
      </c>
      <c r="C709" t="s">
        <v>347</v>
      </c>
      <c r="D709">
        <v>9.6999999999999993</v>
      </c>
      <c r="E709">
        <v>10.476000000000001</v>
      </c>
      <c r="F709" t="s">
        <v>396</v>
      </c>
      <c r="G709" t="s">
        <v>395</v>
      </c>
      <c r="H709" s="27">
        <v>0</v>
      </c>
    </row>
    <row r="710" spans="1:8" x14ac:dyDescent="0.25">
      <c r="B710" s="28">
        <v>5.2</v>
      </c>
      <c r="C710" t="s">
        <v>348</v>
      </c>
      <c r="D710">
        <v>9.6999999999999993</v>
      </c>
      <c r="E710">
        <v>10.476000000000001</v>
      </c>
      <c r="F710" t="s">
        <v>396</v>
      </c>
      <c r="G710" t="s">
        <v>398</v>
      </c>
      <c r="H710" s="27">
        <v>0</v>
      </c>
    </row>
    <row r="711" spans="1:8" x14ac:dyDescent="0.25">
      <c r="B711" s="28">
        <v>6.2</v>
      </c>
      <c r="C711" t="s">
        <v>349</v>
      </c>
      <c r="D711">
        <v>9.6999999999999993</v>
      </c>
      <c r="E711">
        <v>10.476000000000001</v>
      </c>
      <c r="F711" t="s">
        <v>396</v>
      </c>
      <c r="G711" t="s">
        <v>399</v>
      </c>
      <c r="H711" s="27">
        <v>0</v>
      </c>
    </row>
    <row r="712" spans="1:8" x14ac:dyDescent="0.25">
      <c r="B712" s="28">
        <v>7.2</v>
      </c>
      <c r="C712" t="s">
        <v>350</v>
      </c>
      <c r="D712">
        <v>9.6999999999999993</v>
      </c>
      <c r="E712">
        <v>10.476000000000001</v>
      </c>
      <c r="F712" t="s">
        <v>396</v>
      </c>
      <c r="G712" t="s">
        <v>400</v>
      </c>
      <c r="H712" s="27">
        <v>0</v>
      </c>
    </row>
    <row r="713" spans="1:8" x14ac:dyDescent="0.25">
      <c r="B713" s="28">
        <v>8.1999999999999993</v>
      </c>
      <c r="C713" t="s">
        <v>351</v>
      </c>
      <c r="D713">
        <v>9.6999999999999993</v>
      </c>
      <c r="E713">
        <v>10.476000000000001</v>
      </c>
      <c r="F713" t="s">
        <v>396</v>
      </c>
      <c r="G713" t="s">
        <v>401</v>
      </c>
      <c r="H713" s="27">
        <v>0</v>
      </c>
    </row>
    <row r="714" spans="1:8" x14ac:dyDescent="0.25">
      <c r="A714" t="s">
        <v>567</v>
      </c>
      <c r="B714" s="28">
        <v>4.2</v>
      </c>
      <c r="C714" t="s">
        <v>347</v>
      </c>
      <c r="D714">
        <v>9.6999999999999993</v>
      </c>
      <c r="E714">
        <v>10.476000000000001</v>
      </c>
      <c r="F714" t="s">
        <v>396</v>
      </c>
      <c r="G714" t="s">
        <v>395</v>
      </c>
      <c r="H714" s="27">
        <v>0</v>
      </c>
    </row>
    <row r="715" spans="1:8" x14ac:dyDescent="0.25">
      <c r="B715" s="28">
        <v>5.2</v>
      </c>
      <c r="C715" t="s">
        <v>348</v>
      </c>
      <c r="D715">
        <v>9.6999999999999993</v>
      </c>
      <c r="E715">
        <v>10.476000000000001</v>
      </c>
      <c r="F715" t="s">
        <v>396</v>
      </c>
      <c r="G715" t="s">
        <v>398</v>
      </c>
      <c r="H715" s="27">
        <v>0</v>
      </c>
    </row>
    <row r="716" spans="1:8" x14ac:dyDescent="0.25">
      <c r="B716" s="28">
        <v>6.2</v>
      </c>
      <c r="C716" t="s">
        <v>349</v>
      </c>
      <c r="D716">
        <v>9.6999999999999993</v>
      </c>
      <c r="E716">
        <v>10.476000000000001</v>
      </c>
      <c r="F716" t="s">
        <v>396</v>
      </c>
      <c r="G716" t="s">
        <v>399</v>
      </c>
      <c r="H716" s="27">
        <v>0</v>
      </c>
    </row>
    <row r="717" spans="1:8" x14ac:dyDescent="0.25">
      <c r="B717" s="28">
        <v>7.2</v>
      </c>
      <c r="C717" t="s">
        <v>350</v>
      </c>
      <c r="D717">
        <v>9.6999999999999993</v>
      </c>
      <c r="E717">
        <v>10.476000000000001</v>
      </c>
      <c r="F717" t="s">
        <v>396</v>
      </c>
      <c r="G717" t="s">
        <v>400</v>
      </c>
      <c r="H717" s="27">
        <v>0</v>
      </c>
    </row>
    <row r="718" spans="1:8" x14ac:dyDescent="0.25">
      <c r="B718" s="28">
        <v>8.1999999999999993</v>
      </c>
      <c r="C718" t="s">
        <v>351</v>
      </c>
      <c r="D718">
        <v>9.6999999999999993</v>
      </c>
      <c r="E718">
        <v>10.476000000000001</v>
      </c>
      <c r="F718" t="s">
        <v>396</v>
      </c>
      <c r="G718" t="s">
        <v>401</v>
      </c>
      <c r="H718" s="27">
        <v>0</v>
      </c>
    </row>
    <row r="719" spans="1:8" x14ac:dyDescent="0.25">
      <c r="A719" t="s">
        <v>568</v>
      </c>
      <c r="B719" s="28">
        <v>4.2</v>
      </c>
      <c r="C719" t="s">
        <v>347</v>
      </c>
      <c r="D719">
        <v>9.6999999999999993</v>
      </c>
      <c r="E719">
        <v>10.476000000000001</v>
      </c>
      <c r="F719" t="s">
        <v>396</v>
      </c>
      <c r="G719" t="s">
        <v>395</v>
      </c>
      <c r="H719" s="27">
        <v>0</v>
      </c>
    </row>
    <row r="720" spans="1:8" x14ac:dyDescent="0.25">
      <c r="B720" s="28">
        <v>5.2</v>
      </c>
      <c r="C720" t="s">
        <v>348</v>
      </c>
      <c r="D720">
        <v>9.6999999999999993</v>
      </c>
      <c r="E720">
        <v>10.476000000000001</v>
      </c>
      <c r="F720" t="s">
        <v>396</v>
      </c>
      <c r="G720" t="s">
        <v>398</v>
      </c>
      <c r="H720" s="27">
        <v>0</v>
      </c>
    </row>
    <row r="721" spans="1:8" x14ac:dyDescent="0.25">
      <c r="B721" s="28">
        <v>6.2</v>
      </c>
      <c r="C721" t="s">
        <v>349</v>
      </c>
      <c r="D721">
        <v>9.6999999999999993</v>
      </c>
      <c r="E721">
        <v>10.476000000000001</v>
      </c>
      <c r="F721" t="s">
        <v>396</v>
      </c>
      <c r="G721" t="s">
        <v>399</v>
      </c>
      <c r="H721" s="27">
        <v>0</v>
      </c>
    </row>
    <row r="722" spans="1:8" x14ac:dyDescent="0.25">
      <c r="B722" s="28">
        <v>7.2</v>
      </c>
      <c r="C722" t="s">
        <v>350</v>
      </c>
      <c r="D722">
        <v>9.6999999999999993</v>
      </c>
      <c r="E722">
        <v>10.476000000000001</v>
      </c>
      <c r="F722" t="s">
        <v>396</v>
      </c>
      <c r="G722" t="s">
        <v>400</v>
      </c>
      <c r="H722" s="27">
        <v>0</v>
      </c>
    </row>
    <row r="723" spans="1:8" x14ac:dyDescent="0.25">
      <c r="B723" s="28">
        <v>8.1999999999999993</v>
      </c>
      <c r="C723" t="s">
        <v>351</v>
      </c>
      <c r="D723">
        <v>9.6999999999999993</v>
      </c>
      <c r="E723">
        <v>10.476000000000001</v>
      </c>
      <c r="F723" t="s">
        <v>396</v>
      </c>
      <c r="G723" t="s">
        <v>401</v>
      </c>
      <c r="H723" s="27">
        <v>0</v>
      </c>
    </row>
    <row r="724" spans="1:8" x14ac:dyDescent="0.25">
      <c r="A724" t="s">
        <v>569</v>
      </c>
      <c r="B724" s="28">
        <v>4.2</v>
      </c>
      <c r="C724" t="s">
        <v>347</v>
      </c>
      <c r="D724">
        <v>9.6999999999999993</v>
      </c>
      <c r="E724">
        <v>10.476000000000001</v>
      </c>
      <c r="F724" t="s">
        <v>396</v>
      </c>
      <c r="G724" t="s">
        <v>395</v>
      </c>
      <c r="H724" s="27">
        <v>0</v>
      </c>
    </row>
    <row r="725" spans="1:8" x14ac:dyDescent="0.25">
      <c r="B725" s="28">
        <v>5.2</v>
      </c>
      <c r="C725" t="s">
        <v>348</v>
      </c>
      <c r="D725">
        <v>9.6999999999999993</v>
      </c>
      <c r="E725">
        <v>10.476000000000001</v>
      </c>
      <c r="F725" t="s">
        <v>396</v>
      </c>
      <c r="G725" t="s">
        <v>398</v>
      </c>
      <c r="H725" s="27">
        <v>0</v>
      </c>
    </row>
    <row r="726" spans="1:8" x14ac:dyDescent="0.25">
      <c r="B726" s="28">
        <v>6.2</v>
      </c>
      <c r="C726" t="s">
        <v>349</v>
      </c>
      <c r="D726">
        <v>9.6999999999999993</v>
      </c>
      <c r="E726">
        <v>10.476000000000001</v>
      </c>
      <c r="F726" t="s">
        <v>396</v>
      </c>
      <c r="G726" t="s">
        <v>399</v>
      </c>
      <c r="H726" s="27">
        <v>0</v>
      </c>
    </row>
    <row r="727" spans="1:8" x14ac:dyDescent="0.25">
      <c r="B727" s="28">
        <v>7.2</v>
      </c>
      <c r="C727" t="s">
        <v>350</v>
      </c>
      <c r="D727">
        <v>9.6999999999999993</v>
      </c>
      <c r="E727">
        <v>10.476000000000001</v>
      </c>
      <c r="F727" t="s">
        <v>396</v>
      </c>
      <c r="G727" t="s">
        <v>400</v>
      </c>
      <c r="H727" s="27">
        <v>0</v>
      </c>
    </row>
    <row r="728" spans="1:8" x14ac:dyDescent="0.25">
      <c r="B728" s="28">
        <v>8.1999999999999993</v>
      </c>
      <c r="C728" t="s">
        <v>351</v>
      </c>
      <c r="D728">
        <v>9.6999999999999993</v>
      </c>
      <c r="E728">
        <v>10.476000000000001</v>
      </c>
      <c r="F728" t="s">
        <v>396</v>
      </c>
      <c r="G728" t="s">
        <v>401</v>
      </c>
      <c r="H728" s="27">
        <v>0</v>
      </c>
    </row>
    <row r="729" spans="1:8" x14ac:dyDescent="0.25">
      <c r="A729" t="s">
        <v>570</v>
      </c>
      <c r="B729" s="28">
        <v>4.2</v>
      </c>
      <c r="C729" t="s">
        <v>347</v>
      </c>
      <c r="D729">
        <v>9.6999999999999993</v>
      </c>
      <c r="E729">
        <v>10.476000000000001</v>
      </c>
      <c r="F729" t="s">
        <v>396</v>
      </c>
      <c r="G729" t="s">
        <v>395</v>
      </c>
      <c r="H729" s="27">
        <v>0</v>
      </c>
    </row>
    <row r="730" spans="1:8" x14ac:dyDescent="0.25">
      <c r="B730" s="28">
        <v>5.2</v>
      </c>
      <c r="C730" t="s">
        <v>348</v>
      </c>
      <c r="D730">
        <v>9.6999999999999993</v>
      </c>
      <c r="E730">
        <v>10.476000000000001</v>
      </c>
      <c r="F730" t="s">
        <v>396</v>
      </c>
      <c r="G730" t="s">
        <v>398</v>
      </c>
      <c r="H730" s="27">
        <v>0</v>
      </c>
    </row>
    <row r="731" spans="1:8" x14ac:dyDescent="0.25">
      <c r="B731" s="28">
        <v>6.2</v>
      </c>
      <c r="C731" t="s">
        <v>349</v>
      </c>
      <c r="D731">
        <v>9.6999999999999993</v>
      </c>
      <c r="E731">
        <v>10.476000000000001</v>
      </c>
      <c r="F731" t="s">
        <v>396</v>
      </c>
      <c r="G731" t="s">
        <v>399</v>
      </c>
      <c r="H731" s="27">
        <v>0</v>
      </c>
    </row>
    <row r="732" spans="1:8" x14ac:dyDescent="0.25">
      <c r="B732" s="28">
        <v>7.2</v>
      </c>
      <c r="C732" t="s">
        <v>350</v>
      </c>
      <c r="D732">
        <v>9.6999999999999993</v>
      </c>
      <c r="E732">
        <v>10.476000000000001</v>
      </c>
      <c r="F732" t="s">
        <v>396</v>
      </c>
      <c r="G732" t="s">
        <v>400</v>
      </c>
      <c r="H732" s="27">
        <v>0</v>
      </c>
    </row>
    <row r="733" spans="1:8" x14ac:dyDescent="0.25">
      <c r="B733" s="28">
        <v>8.1999999999999993</v>
      </c>
      <c r="C733" t="s">
        <v>351</v>
      </c>
      <c r="D733">
        <v>9.6999999999999993</v>
      </c>
      <c r="E733">
        <v>10.476000000000001</v>
      </c>
      <c r="F733" t="s">
        <v>396</v>
      </c>
      <c r="G733" t="s">
        <v>401</v>
      </c>
      <c r="H733" s="27">
        <v>0</v>
      </c>
    </row>
    <row r="734" spans="1:8" x14ac:dyDescent="0.25">
      <c r="A734" t="s">
        <v>571</v>
      </c>
      <c r="B734" s="28">
        <v>4.2</v>
      </c>
      <c r="C734" t="s">
        <v>347</v>
      </c>
      <c r="D734">
        <v>9.6999999999999993</v>
      </c>
      <c r="E734">
        <v>10.476000000000001</v>
      </c>
      <c r="F734" t="s">
        <v>396</v>
      </c>
      <c r="G734" t="s">
        <v>395</v>
      </c>
      <c r="H734" s="27">
        <v>0</v>
      </c>
    </row>
    <row r="735" spans="1:8" x14ac:dyDescent="0.25">
      <c r="B735" s="28">
        <v>5.2</v>
      </c>
      <c r="C735" t="s">
        <v>348</v>
      </c>
      <c r="D735">
        <v>9.6999999999999993</v>
      </c>
      <c r="E735">
        <v>10.476000000000001</v>
      </c>
      <c r="F735" t="s">
        <v>396</v>
      </c>
      <c r="G735" t="s">
        <v>398</v>
      </c>
      <c r="H735" s="27">
        <v>0</v>
      </c>
    </row>
    <row r="736" spans="1:8" x14ac:dyDescent="0.25">
      <c r="B736" s="28">
        <v>6.2</v>
      </c>
      <c r="C736" t="s">
        <v>349</v>
      </c>
      <c r="D736">
        <v>9.6999999999999993</v>
      </c>
      <c r="E736">
        <v>10.476000000000001</v>
      </c>
      <c r="F736" t="s">
        <v>396</v>
      </c>
      <c r="G736" t="s">
        <v>399</v>
      </c>
      <c r="H736" s="27">
        <v>0</v>
      </c>
    </row>
    <row r="737" spans="1:8" x14ac:dyDescent="0.25">
      <c r="B737" s="28">
        <v>7.2</v>
      </c>
      <c r="C737" t="s">
        <v>350</v>
      </c>
      <c r="D737">
        <v>9.6999999999999993</v>
      </c>
      <c r="E737">
        <v>10.476000000000001</v>
      </c>
      <c r="F737" t="s">
        <v>396</v>
      </c>
      <c r="G737" t="s">
        <v>400</v>
      </c>
      <c r="H737" s="27">
        <v>0</v>
      </c>
    </row>
    <row r="738" spans="1:8" x14ac:dyDescent="0.25">
      <c r="B738" s="28">
        <v>8.1999999999999993</v>
      </c>
      <c r="C738" t="s">
        <v>351</v>
      </c>
      <c r="D738">
        <v>9.6999999999999993</v>
      </c>
      <c r="E738">
        <v>10.476000000000001</v>
      </c>
      <c r="F738" t="s">
        <v>396</v>
      </c>
      <c r="G738" t="s">
        <v>401</v>
      </c>
      <c r="H738" s="27">
        <v>0</v>
      </c>
    </row>
    <row r="739" spans="1:8" x14ac:dyDescent="0.25">
      <c r="A739" t="s">
        <v>572</v>
      </c>
      <c r="B739" s="28">
        <v>4.2</v>
      </c>
      <c r="C739" t="s">
        <v>347</v>
      </c>
      <c r="D739">
        <v>9.6999999999999993</v>
      </c>
      <c r="E739">
        <v>10.476000000000001</v>
      </c>
      <c r="F739" t="s">
        <v>396</v>
      </c>
      <c r="G739" t="s">
        <v>395</v>
      </c>
      <c r="H739" s="27">
        <v>0</v>
      </c>
    </row>
    <row r="740" spans="1:8" x14ac:dyDescent="0.25">
      <c r="B740" s="28">
        <v>5.2</v>
      </c>
      <c r="C740" t="s">
        <v>348</v>
      </c>
      <c r="D740">
        <v>9.6999999999999993</v>
      </c>
      <c r="E740">
        <v>10.476000000000001</v>
      </c>
      <c r="F740" t="s">
        <v>396</v>
      </c>
      <c r="G740" t="s">
        <v>398</v>
      </c>
      <c r="H740" s="27">
        <v>0</v>
      </c>
    </row>
    <row r="741" spans="1:8" x14ac:dyDescent="0.25">
      <c r="B741" s="28">
        <v>6.2</v>
      </c>
      <c r="C741" t="s">
        <v>349</v>
      </c>
      <c r="D741">
        <v>9.6999999999999993</v>
      </c>
      <c r="E741">
        <v>10.476000000000001</v>
      </c>
      <c r="F741" t="s">
        <v>396</v>
      </c>
      <c r="G741" t="s">
        <v>399</v>
      </c>
      <c r="H741" s="27">
        <v>0</v>
      </c>
    </row>
    <row r="742" spans="1:8" x14ac:dyDescent="0.25">
      <c r="B742" s="28">
        <v>7.2</v>
      </c>
      <c r="C742" t="s">
        <v>350</v>
      </c>
      <c r="D742">
        <v>9.6999999999999993</v>
      </c>
      <c r="E742">
        <v>10.476000000000001</v>
      </c>
      <c r="F742" t="s">
        <v>396</v>
      </c>
      <c r="G742" t="s">
        <v>400</v>
      </c>
      <c r="H742" s="27">
        <v>0</v>
      </c>
    </row>
    <row r="743" spans="1:8" x14ac:dyDescent="0.25">
      <c r="B743" s="28">
        <v>8.1999999999999993</v>
      </c>
      <c r="C743" t="s">
        <v>351</v>
      </c>
      <c r="D743">
        <v>9.6999999999999993</v>
      </c>
      <c r="E743">
        <v>10.476000000000001</v>
      </c>
      <c r="F743" t="s">
        <v>396</v>
      </c>
      <c r="G743" t="s">
        <v>401</v>
      </c>
      <c r="H743" s="27">
        <v>0</v>
      </c>
    </row>
    <row r="744" spans="1:8" x14ac:dyDescent="0.25">
      <c r="A744" t="s">
        <v>573</v>
      </c>
      <c r="B744" s="28">
        <v>4.2</v>
      </c>
      <c r="C744" t="s">
        <v>347</v>
      </c>
      <c r="D744">
        <v>9.6999999999999993</v>
      </c>
      <c r="E744">
        <v>10.476000000000001</v>
      </c>
      <c r="F744" t="s">
        <v>396</v>
      </c>
      <c r="G744" t="s">
        <v>395</v>
      </c>
      <c r="H744" s="27">
        <v>0</v>
      </c>
    </row>
    <row r="745" spans="1:8" x14ac:dyDescent="0.25">
      <c r="B745" s="28">
        <v>5.2</v>
      </c>
      <c r="C745" t="s">
        <v>348</v>
      </c>
      <c r="D745">
        <v>9.6999999999999993</v>
      </c>
      <c r="E745">
        <v>10.476000000000001</v>
      </c>
      <c r="F745" t="s">
        <v>396</v>
      </c>
      <c r="G745" t="s">
        <v>398</v>
      </c>
      <c r="H745" s="27">
        <v>0</v>
      </c>
    </row>
    <row r="746" spans="1:8" x14ac:dyDescent="0.25">
      <c r="B746" s="28">
        <v>6.2</v>
      </c>
      <c r="C746" t="s">
        <v>349</v>
      </c>
      <c r="D746">
        <v>9.6999999999999993</v>
      </c>
      <c r="E746">
        <v>10.476000000000001</v>
      </c>
      <c r="F746" t="s">
        <v>396</v>
      </c>
      <c r="G746" t="s">
        <v>399</v>
      </c>
      <c r="H746" s="27">
        <v>0</v>
      </c>
    </row>
    <row r="747" spans="1:8" x14ac:dyDescent="0.25">
      <c r="B747" s="28">
        <v>7.2</v>
      </c>
      <c r="C747" t="s">
        <v>350</v>
      </c>
      <c r="D747">
        <v>9.6999999999999993</v>
      </c>
      <c r="E747">
        <v>10.476000000000001</v>
      </c>
      <c r="F747" t="s">
        <v>396</v>
      </c>
      <c r="G747" t="s">
        <v>400</v>
      </c>
      <c r="H747" s="27">
        <v>0</v>
      </c>
    </row>
    <row r="748" spans="1:8" x14ac:dyDescent="0.25">
      <c r="B748" s="28">
        <v>8.1999999999999993</v>
      </c>
      <c r="C748" t="s">
        <v>351</v>
      </c>
      <c r="D748">
        <v>9.6999999999999993</v>
      </c>
      <c r="E748">
        <v>10.476000000000001</v>
      </c>
      <c r="F748" t="s">
        <v>396</v>
      </c>
      <c r="G748" t="s">
        <v>401</v>
      </c>
      <c r="H748" s="27">
        <v>0</v>
      </c>
    </row>
    <row r="749" spans="1:8" x14ac:dyDescent="0.25">
      <c r="A749" t="s">
        <v>574</v>
      </c>
      <c r="B749" s="28">
        <v>4.2</v>
      </c>
      <c r="C749" t="s">
        <v>347</v>
      </c>
      <c r="D749">
        <v>9.6999999999999993</v>
      </c>
      <c r="E749">
        <v>10.476000000000001</v>
      </c>
      <c r="F749" t="s">
        <v>396</v>
      </c>
      <c r="G749" t="s">
        <v>395</v>
      </c>
      <c r="H749" s="27">
        <v>0</v>
      </c>
    </row>
    <row r="750" spans="1:8" x14ac:dyDescent="0.25">
      <c r="B750" s="28">
        <v>5.2</v>
      </c>
      <c r="C750" t="s">
        <v>348</v>
      </c>
      <c r="D750">
        <v>9.6999999999999993</v>
      </c>
      <c r="E750">
        <v>10.476000000000001</v>
      </c>
      <c r="F750" t="s">
        <v>396</v>
      </c>
      <c r="G750" t="s">
        <v>398</v>
      </c>
      <c r="H750" s="27">
        <v>0</v>
      </c>
    </row>
    <row r="751" spans="1:8" x14ac:dyDescent="0.25">
      <c r="B751" s="28">
        <v>6.2</v>
      </c>
      <c r="C751" t="s">
        <v>349</v>
      </c>
      <c r="D751">
        <v>9.6999999999999993</v>
      </c>
      <c r="E751">
        <v>10.476000000000001</v>
      </c>
      <c r="F751" t="s">
        <v>396</v>
      </c>
      <c r="G751" t="s">
        <v>399</v>
      </c>
      <c r="H751" s="27">
        <v>0</v>
      </c>
    </row>
    <row r="752" spans="1:8" x14ac:dyDescent="0.25">
      <c r="B752" s="28">
        <v>7.2</v>
      </c>
      <c r="C752" t="s">
        <v>350</v>
      </c>
      <c r="D752">
        <v>9.6999999999999993</v>
      </c>
      <c r="E752">
        <v>10.476000000000001</v>
      </c>
      <c r="F752" t="s">
        <v>396</v>
      </c>
      <c r="G752" t="s">
        <v>400</v>
      </c>
      <c r="H752" s="27">
        <v>0</v>
      </c>
    </row>
    <row r="753" spans="1:8" x14ac:dyDescent="0.25">
      <c r="B753" s="28">
        <v>8.1999999999999993</v>
      </c>
      <c r="C753" t="s">
        <v>351</v>
      </c>
      <c r="D753">
        <v>9.6999999999999993</v>
      </c>
      <c r="E753">
        <v>10.476000000000001</v>
      </c>
      <c r="F753" t="s">
        <v>396</v>
      </c>
      <c r="G753" t="s">
        <v>401</v>
      </c>
      <c r="H753" s="27">
        <v>0</v>
      </c>
    </row>
    <row r="754" spans="1:8" x14ac:dyDescent="0.25">
      <c r="A754" t="s">
        <v>575</v>
      </c>
      <c r="B754" s="28">
        <v>4.2</v>
      </c>
      <c r="C754" t="s">
        <v>347</v>
      </c>
      <c r="D754">
        <v>9.6999999999999993</v>
      </c>
      <c r="E754">
        <v>10.476000000000001</v>
      </c>
      <c r="F754" t="s">
        <v>396</v>
      </c>
      <c r="G754" t="s">
        <v>395</v>
      </c>
      <c r="H754" s="27">
        <v>0</v>
      </c>
    </row>
    <row r="755" spans="1:8" x14ac:dyDescent="0.25">
      <c r="B755" s="28">
        <v>5.2</v>
      </c>
      <c r="C755" t="s">
        <v>348</v>
      </c>
      <c r="D755">
        <v>9.6999999999999993</v>
      </c>
      <c r="E755">
        <v>10.476000000000001</v>
      </c>
      <c r="F755" t="s">
        <v>396</v>
      </c>
      <c r="G755" t="s">
        <v>398</v>
      </c>
      <c r="H755" s="27">
        <v>0</v>
      </c>
    </row>
    <row r="756" spans="1:8" x14ac:dyDescent="0.25">
      <c r="B756" s="28">
        <v>6.2</v>
      </c>
      <c r="C756" t="s">
        <v>349</v>
      </c>
      <c r="D756">
        <v>9.6999999999999993</v>
      </c>
      <c r="E756">
        <v>10.476000000000001</v>
      </c>
      <c r="F756" t="s">
        <v>396</v>
      </c>
      <c r="G756" t="s">
        <v>399</v>
      </c>
      <c r="H756" s="27">
        <v>0</v>
      </c>
    </row>
    <row r="757" spans="1:8" x14ac:dyDescent="0.25">
      <c r="B757" s="28">
        <v>7.2</v>
      </c>
      <c r="C757" t="s">
        <v>350</v>
      </c>
      <c r="D757">
        <v>9.6999999999999993</v>
      </c>
      <c r="E757">
        <v>10.476000000000001</v>
      </c>
      <c r="F757" t="s">
        <v>396</v>
      </c>
      <c r="G757" t="s">
        <v>400</v>
      </c>
      <c r="H757" s="27">
        <v>0</v>
      </c>
    </row>
    <row r="758" spans="1:8" x14ac:dyDescent="0.25">
      <c r="B758" s="28">
        <v>8.1999999999999993</v>
      </c>
      <c r="C758" t="s">
        <v>351</v>
      </c>
      <c r="D758">
        <v>9.6999999999999993</v>
      </c>
      <c r="E758">
        <v>10.476000000000001</v>
      </c>
      <c r="F758" t="s">
        <v>396</v>
      </c>
      <c r="G758" t="s">
        <v>401</v>
      </c>
      <c r="H758" s="27">
        <v>0</v>
      </c>
    </row>
    <row r="759" spans="1:8" x14ac:dyDescent="0.25">
      <c r="A759" t="s">
        <v>576</v>
      </c>
      <c r="B759" s="28">
        <v>4.2</v>
      </c>
      <c r="C759" t="s">
        <v>347</v>
      </c>
      <c r="D759">
        <v>9.6999999999999993</v>
      </c>
      <c r="E759">
        <v>10.476000000000001</v>
      </c>
      <c r="F759" t="s">
        <v>396</v>
      </c>
      <c r="G759" t="s">
        <v>395</v>
      </c>
      <c r="H759" s="27">
        <v>0</v>
      </c>
    </row>
    <row r="760" spans="1:8" x14ac:dyDescent="0.25">
      <c r="B760" s="28">
        <v>5.2</v>
      </c>
      <c r="C760" t="s">
        <v>348</v>
      </c>
      <c r="D760">
        <v>9.6999999999999993</v>
      </c>
      <c r="E760">
        <v>10.476000000000001</v>
      </c>
      <c r="F760" t="s">
        <v>396</v>
      </c>
      <c r="G760" t="s">
        <v>398</v>
      </c>
      <c r="H760" s="27">
        <v>0</v>
      </c>
    </row>
    <row r="761" spans="1:8" x14ac:dyDescent="0.25">
      <c r="B761" s="28">
        <v>6.2</v>
      </c>
      <c r="C761" t="s">
        <v>349</v>
      </c>
      <c r="D761">
        <v>9.6999999999999993</v>
      </c>
      <c r="E761">
        <v>10.476000000000001</v>
      </c>
      <c r="F761" t="s">
        <v>396</v>
      </c>
      <c r="G761" t="s">
        <v>399</v>
      </c>
      <c r="H761" s="27">
        <v>0</v>
      </c>
    </row>
    <row r="762" spans="1:8" x14ac:dyDescent="0.25">
      <c r="B762" s="28">
        <v>7.2</v>
      </c>
      <c r="C762" t="s">
        <v>350</v>
      </c>
      <c r="D762">
        <v>9.6999999999999993</v>
      </c>
      <c r="E762">
        <v>10.476000000000001</v>
      </c>
      <c r="F762" t="s">
        <v>396</v>
      </c>
      <c r="G762" t="s">
        <v>400</v>
      </c>
      <c r="H762" s="27">
        <v>0</v>
      </c>
    </row>
    <row r="763" spans="1:8" x14ac:dyDescent="0.25">
      <c r="B763" s="28">
        <v>8.1999999999999993</v>
      </c>
      <c r="C763" t="s">
        <v>351</v>
      </c>
      <c r="D763">
        <v>9.6999999999999993</v>
      </c>
      <c r="E763">
        <v>10.476000000000001</v>
      </c>
      <c r="F763" t="s">
        <v>396</v>
      </c>
      <c r="G763" t="s">
        <v>401</v>
      </c>
      <c r="H763" s="27">
        <v>0</v>
      </c>
    </row>
    <row r="764" spans="1:8" x14ac:dyDescent="0.25">
      <c r="A764" t="s">
        <v>577</v>
      </c>
      <c r="B764" s="28">
        <v>4.2</v>
      </c>
      <c r="C764" t="s">
        <v>347</v>
      </c>
      <c r="D764">
        <v>9.6999999999999993</v>
      </c>
      <c r="E764">
        <v>10.476000000000001</v>
      </c>
      <c r="F764" t="s">
        <v>396</v>
      </c>
      <c r="G764" t="s">
        <v>395</v>
      </c>
      <c r="H764" s="27">
        <v>0</v>
      </c>
    </row>
    <row r="765" spans="1:8" x14ac:dyDescent="0.25">
      <c r="B765" s="28">
        <v>5.2</v>
      </c>
      <c r="C765" t="s">
        <v>348</v>
      </c>
      <c r="D765">
        <v>9.6999999999999993</v>
      </c>
      <c r="E765">
        <v>10.476000000000001</v>
      </c>
      <c r="F765" t="s">
        <v>396</v>
      </c>
      <c r="G765" t="s">
        <v>398</v>
      </c>
      <c r="H765" s="27">
        <v>0</v>
      </c>
    </row>
    <row r="766" spans="1:8" x14ac:dyDescent="0.25">
      <c r="B766" s="28">
        <v>6.2</v>
      </c>
      <c r="C766" t="s">
        <v>349</v>
      </c>
      <c r="D766">
        <v>9.6999999999999993</v>
      </c>
      <c r="E766">
        <v>10.476000000000001</v>
      </c>
      <c r="F766" t="s">
        <v>396</v>
      </c>
      <c r="G766" t="s">
        <v>399</v>
      </c>
      <c r="H766" s="27">
        <v>0</v>
      </c>
    </row>
    <row r="767" spans="1:8" x14ac:dyDescent="0.25">
      <c r="B767" s="28">
        <v>7.2</v>
      </c>
      <c r="C767" t="s">
        <v>350</v>
      </c>
      <c r="D767">
        <v>9.6999999999999993</v>
      </c>
      <c r="E767">
        <v>10.476000000000001</v>
      </c>
      <c r="F767" t="s">
        <v>396</v>
      </c>
      <c r="G767" t="s">
        <v>400</v>
      </c>
      <c r="H767" s="27">
        <v>0</v>
      </c>
    </row>
    <row r="768" spans="1:8" x14ac:dyDescent="0.25">
      <c r="B768" s="28">
        <v>8.1999999999999993</v>
      </c>
      <c r="C768" t="s">
        <v>351</v>
      </c>
      <c r="D768">
        <v>9.6999999999999993</v>
      </c>
      <c r="E768">
        <v>10.476000000000001</v>
      </c>
      <c r="F768" t="s">
        <v>396</v>
      </c>
      <c r="G768" t="s">
        <v>401</v>
      </c>
      <c r="H768" s="27">
        <v>0</v>
      </c>
    </row>
    <row r="769" spans="1:8" x14ac:dyDescent="0.25">
      <c r="A769" t="s">
        <v>578</v>
      </c>
      <c r="B769" s="28">
        <v>4.2</v>
      </c>
      <c r="C769" t="s">
        <v>347</v>
      </c>
      <c r="D769">
        <v>9.6999999999999993</v>
      </c>
      <c r="E769">
        <v>10.476000000000001</v>
      </c>
      <c r="F769" t="s">
        <v>396</v>
      </c>
      <c r="G769" t="s">
        <v>395</v>
      </c>
      <c r="H769" s="27">
        <v>0</v>
      </c>
    </row>
    <row r="770" spans="1:8" x14ac:dyDescent="0.25">
      <c r="B770" s="28">
        <v>5.2</v>
      </c>
      <c r="C770" t="s">
        <v>348</v>
      </c>
      <c r="D770">
        <v>9.6999999999999993</v>
      </c>
      <c r="E770">
        <v>10.476000000000001</v>
      </c>
      <c r="F770" t="s">
        <v>396</v>
      </c>
      <c r="G770" t="s">
        <v>398</v>
      </c>
      <c r="H770" s="27">
        <v>0</v>
      </c>
    </row>
    <row r="771" spans="1:8" x14ac:dyDescent="0.25">
      <c r="B771" s="28">
        <v>6.2</v>
      </c>
      <c r="C771" t="s">
        <v>349</v>
      </c>
      <c r="D771">
        <v>9.6999999999999993</v>
      </c>
      <c r="E771">
        <v>10.476000000000001</v>
      </c>
      <c r="F771" t="s">
        <v>396</v>
      </c>
      <c r="G771" t="s">
        <v>399</v>
      </c>
      <c r="H771" s="27">
        <v>0</v>
      </c>
    </row>
    <row r="772" spans="1:8" x14ac:dyDescent="0.25">
      <c r="B772" s="28">
        <v>7.2</v>
      </c>
      <c r="C772" t="s">
        <v>350</v>
      </c>
      <c r="D772">
        <v>9.6999999999999993</v>
      </c>
      <c r="E772">
        <v>10.476000000000001</v>
      </c>
      <c r="F772" t="s">
        <v>396</v>
      </c>
      <c r="G772" t="s">
        <v>400</v>
      </c>
      <c r="H772" s="27">
        <v>0</v>
      </c>
    </row>
    <row r="773" spans="1:8" x14ac:dyDescent="0.25">
      <c r="B773" s="28">
        <v>8.1999999999999993</v>
      </c>
      <c r="C773" t="s">
        <v>351</v>
      </c>
      <c r="D773">
        <v>9.6999999999999993</v>
      </c>
      <c r="E773">
        <v>10.476000000000001</v>
      </c>
      <c r="F773" t="s">
        <v>396</v>
      </c>
      <c r="G773" t="s">
        <v>401</v>
      </c>
      <c r="H773" s="27">
        <v>0</v>
      </c>
    </row>
    <row r="774" spans="1:8" x14ac:dyDescent="0.25">
      <c r="A774" t="s">
        <v>579</v>
      </c>
      <c r="B774" s="28">
        <v>4.2</v>
      </c>
      <c r="C774" t="s">
        <v>347</v>
      </c>
      <c r="D774">
        <v>9.6999999999999993</v>
      </c>
      <c r="E774">
        <v>10.476000000000001</v>
      </c>
      <c r="F774" t="s">
        <v>396</v>
      </c>
      <c r="G774" t="s">
        <v>395</v>
      </c>
      <c r="H774" s="27">
        <v>0</v>
      </c>
    </row>
    <row r="775" spans="1:8" x14ac:dyDescent="0.25">
      <c r="B775" s="28">
        <v>5.2</v>
      </c>
      <c r="C775" t="s">
        <v>348</v>
      </c>
      <c r="D775">
        <v>9.6999999999999993</v>
      </c>
      <c r="E775">
        <v>10.476000000000001</v>
      </c>
      <c r="F775" t="s">
        <v>396</v>
      </c>
      <c r="G775" t="s">
        <v>398</v>
      </c>
      <c r="H775" s="27">
        <v>0</v>
      </c>
    </row>
    <row r="776" spans="1:8" x14ac:dyDescent="0.25">
      <c r="B776" s="28">
        <v>6.2</v>
      </c>
      <c r="C776" t="s">
        <v>349</v>
      </c>
      <c r="D776">
        <v>9.6999999999999993</v>
      </c>
      <c r="E776">
        <v>10.476000000000001</v>
      </c>
      <c r="F776" t="s">
        <v>396</v>
      </c>
      <c r="G776" t="s">
        <v>399</v>
      </c>
      <c r="H776" s="27">
        <v>0</v>
      </c>
    </row>
    <row r="777" spans="1:8" x14ac:dyDescent="0.25">
      <c r="B777" s="28">
        <v>7.2</v>
      </c>
      <c r="C777" t="s">
        <v>350</v>
      </c>
      <c r="D777">
        <v>9.6999999999999993</v>
      </c>
      <c r="E777">
        <v>10.476000000000001</v>
      </c>
      <c r="F777" t="s">
        <v>396</v>
      </c>
      <c r="G777" t="s">
        <v>400</v>
      </c>
      <c r="H777" s="27">
        <v>0</v>
      </c>
    </row>
    <row r="778" spans="1:8" x14ac:dyDescent="0.25">
      <c r="B778" s="28">
        <v>8.1999999999999993</v>
      </c>
      <c r="C778" t="s">
        <v>351</v>
      </c>
      <c r="D778">
        <v>9.6999999999999993</v>
      </c>
      <c r="E778">
        <v>10.476000000000001</v>
      </c>
      <c r="F778" t="s">
        <v>396</v>
      </c>
      <c r="G778" t="s">
        <v>401</v>
      </c>
      <c r="H778" s="27">
        <v>0</v>
      </c>
    </row>
    <row r="779" spans="1:8" x14ac:dyDescent="0.25">
      <c r="A779" t="s">
        <v>580</v>
      </c>
      <c r="B779" s="28">
        <v>4.2</v>
      </c>
      <c r="C779" t="s">
        <v>347</v>
      </c>
      <c r="D779">
        <v>9.6999999999999993</v>
      </c>
      <c r="E779">
        <v>10.476000000000001</v>
      </c>
      <c r="F779" t="s">
        <v>396</v>
      </c>
      <c r="G779" t="s">
        <v>395</v>
      </c>
      <c r="H779" s="27">
        <v>0</v>
      </c>
    </row>
    <row r="780" spans="1:8" x14ac:dyDescent="0.25">
      <c r="B780" s="28">
        <v>5.2</v>
      </c>
      <c r="C780" t="s">
        <v>348</v>
      </c>
      <c r="D780">
        <v>9.6999999999999993</v>
      </c>
      <c r="E780">
        <v>10.476000000000001</v>
      </c>
      <c r="F780" t="s">
        <v>396</v>
      </c>
      <c r="G780" t="s">
        <v>398</v>
      </c>
      <c r="H780" s="27">
        <v>0</v>
      </c>
    </row>
    <row r="781" spans="1:8" x14ac:dyDescent="0.25">
      <c r="B781" s="28">
        <v>6.2</v>
      </c>
      <c r="C781" t="s">
        <v>349</v>
      </c>
      <c r="D781">
        <v>9.6999999999999993</v>
      </c>
      <c r="E781">
        <v>10.476000000000001</v>
      </c>
      <c r="F781" t="s">
        <v>396</v>
      </c>
      <c r="G781" t="s">
        <v>399</v>
      </c>
      <c r="H781" s="27">
        <v>0</v>
      </c>
    </row>
    <row r="782" spans="1:8" x14ac:dyDescent="0.25">
      <c r="B782" s="28">
        <v>7.2</v>
      </c>
      <c r="C782" t="s">
        <v>350</v>
      </c>
      <c r="D782">
        <v>9.6999999999999993</v>
      </c>
      <c r="E782">
        <v>10.476000000000001</v>
      </c>
      <c r="F782" t="s">
        <v>396</v>
      </c>
      <c r="G782" t="s">
        <v>400</v>
      </c>
      <c r="H782" s="27">
        <v>0</v>
      </c>
    </row>
    <row r="783" spans="1:8" x14ac:dyDescent="0.25">
      <c r="B783" s="28">
        <v>8.1999999999999993</v>
      </c>
      <c r="C783" t="s">
        <v>351</v>
      </c>
      <c r="D783">
        <v>9.6999999999999993</v>
      </c>
      <c r="E783">
        <v>10.476000000000001</v>
      </c>
      <c r="F783" t="s">
        <v>396</v>
      </c>
      <c r="G783" t="s">
        <v>401</v>
      </c>
      <c r="H783" s="27">
        <v>0</v>
      </c>
    </row>
    <row r="784" spans="1:8" x14ac:dyDescent="0.25">
      <c r="A784" t="s">
        <v>581</v>
      </c>
      <c r="B784" s="28">
        <v>4.2</v>
      </c>
      <c r="C784" t="s">
        <v>347</v>
      </c>
      <c r="D784">
        <v>9.6999999999999993</v>
      </c>
      <c r="E784">
        <v>10.476000000000001</v>
      </c>
      <c r="F784" t="s">
        <v>396</v>
      </c>
      <c r="G784" t="s">
        <v>395</v>
      </c>
      <c r="H784" s="27">
        <v>0</v>
      </c>
    </row>
    <row r="785" spans="1:8" x14ac:dyDescent="0.25">
      <c r="B785" s="28">
        <v>5.2</v>
      </c>
      <c r="C785" t="s">
        <v>348</v>
      </c>
      <c r="D785">
        <v>9.6999999999999993</v>
      </c>
      <c r="E785">
        <v>10.476000000000001</v>
      </c>
      <c r="F785" t="s">
        <v>396</v>
      </c>
      <c r="G785" t="s">
        <v>398</v>
      </c>
      <c r="H785" s="27">
        <v>0</v>
      </c>
    </row>
    <row r="786" spans="1:8" x14ac:dyDescent="0.25">
      <c r="B786" s="28">
        <v>6.2</v>
      </c>
      <c r="C786" t="s">
        <v>349</v>
      </c>
      <c r="D786">
        <v>9.6999999999999993</v>
      </c>
      <c r="E786">
        <v>10.476000000000001</v>
      </c>
      <c r="F786" t="s">
        <v>396</v>
      </c>
      <c r="G786" t="s">
        <v>399</v>
      </c>
      <c r="H786" s="27">
        <v>0</v>
      </c>
    </row>
    <row r="787" spans="1:8" x14ac:dyDescent="0.25">
      <c r="B787" s="28">
        <v>7.2</v>
      </c>
      <c r="C787" t="s">
        <v>350</v>
      </c>
      <c r="D787">
        <v>9.6999999999999993</v>
      </c>
      <c r="E787">
        <v>10.476000000000001</v>
      </c>
      <c r="F787" t="s">
        <v>396</v>
      </c>
      <c r="G787" t="s">
        <v>400</v>
      </c>
      <c r="H787" s="27">
        <v>0</v>
      </c>
    </row>
    <row r="788" spans="1:8" x14ac:dyDescent="0.25">
      <c r="B788" s="28">
        <v>8.1999999999999993</v>
      </c>
      <c r="C788" t="s">
        <v>351</v>
      </c>
      <c r="D788">
        <v>9.6999999999999993</v>
      </c>
      <c r="E788">
        <v>10.476000000000001</v>
      </c>
      <c r="F788" t="s">
        <v>396</v>
      </c>
      <c r="G788" t="s">
        <v>401</v>
      </c>
      <c r="H788" s="27">
        <v>0</v>
      </c>
    </row>
    <row r="789" spans="1:8" x14ac:dyDescent="0.25">
      <c r="A789" t="s">
        <v>582</v>
      </c>
      <c r="B789" s="28">
        <v>4.2</v>
      </c>
      <c r="C789" t="s">
        <v>347</v>
      </c>
      <c r="D789">
        <v>9.6999999999999993</v>
      </c>
      <c r="E789">
        <v>10.476000000000001</v>
      </c>
      <c r="F789" t="s">
        <v>396</v>
      </c>
      <c r="G789" t="s">
        <v>395</v>
      </c>
      <c r="H789" s="27">
        <v>0</v>
      </c>
    </row>
    <row r="790" spans="1:8" x14ac:dyDescent="0.25">
      <c r="B790" s="28">
        <v>5.2</v>
      </c>
      <c r="C790" t="s">
        <v>348</v>
      </c>
      <c r="D790">
        <v>9.6999999999999993</v>
      </c>
      <c r="E790">
        <v>10.476000000000001</v>
      </c>
      <c r="F790" t="s">
        <v>396</v>
      </c>
      <c r="G790" t="s">
        <v>398</v>
      </c>
      <c r="H790" s="27">
        <v>0</v>
      </c>
    </row>
    <row r="791" spans="1:8" x14ac:dyDescent="0.25">
      <c r="B791" s="28">
        <v>6.2</v>
      </c>
      <c r="C791" t="s">
        <v>349</v>
      </c>
      <c r="D791">
        <v>9.6999999999999993</v>
      </c>
      <c r="E791">
        <v>10.476000000000001</v>
      </c>
      <c r="F791" t="s">
        <v>396</v>
      </c>
      <c r="G791" t="s">
        <v>399</v>
      </c>
      <c r="H791" s="27">
        <v>0</v>
      </c>
    </row>
    <row r="792" spans="1:8" x14ac:dyDescent="0.25">
      <c r="B792" s="28">
        <v>7.2</v>
      </c>
      <c r="C792" t="s">
        <v>350</v>
      </c>
      <c r="D792">
        <v>9.6999999999999993</v>
      </c>
      <c r="E792">
        <v>10.476000000000001</v>
      </c>
      <c r="F792" t="s">
        <v>396</v>
      </c>
      <c r="G792" t="s">
        <v>400</v>
      </c>
      <c r="H792" s="27">
        <v>0</v>
      </c>
    </row>
    <row r="793" spans="1:8" x14ac:dyDescent="0.25">
      <c r="B793" s="28">
        <v>8.1999999999999993</v>
      </c>
      <c r="C793" t="s">
        <v>351</v>
      </c>
      <c r="D793">
        <v>9.6999999999999993</v>
      </c>
      <c r="E793">
        <v>10.476000000000001</v>
      </c>
      <c r="F793" t="s">
        <v>396</v>
      </c>
      <c r="G793" t="s">
        <v>401</v>
      </c>
      <c r="H793" s="27">
        <v>0</v>
      </c>
    </row>
    <row r="794" spans="1:8" x14ac:dyDescent="0.25">
      <c r="A794" t="s">
        <v>583</v>
      </c>
      <c r="B794" s="28">
        <v>4.2</v>
      </c>
      <c r="C794" t="s">
        <v>347</v>
      </c>
      <c r="D794">
        <v>9.6999999999999993</v>
      </c>
      <c r="E794">
        <v>10.476000000000001</v>
      </c>
      <c r="F794" t="s">
        <v>396</v>
      </c>
      <c r="G794" t="s">
        <v>395</v>
      </c>
      <c r="H794" s="27">
        <v>0</v>
      </c>
    </row>
    <row r="795" spans="1:8" x14ac:dyDescent="0.25">
      <c r="B795" s="28">
        <v>5.2</v>
      </c>
      <c r="C795" t="s">
        <v>348</v>
      </c>
      <c r="D795">
        <v>9.6999999999999993</v>
      </c>
      <c r="E795">
        <v>10.476000000000001</v>
      </c>
      <c r="F795" t="s">
        <v>396</v>
      </c>
      <c r="G795" t="s">
        <v>398</v>
      </c>
      <c r="H795" s="27">
        <v>0</v>
      </c>
    </row>
    <row r="796" spans="1:8" x14ac:dyDescent="0.25">
      <c r="B796" s="28">
        <v>6.2</v>
      </c>
      <c r="C796" t="s">
        <v>349</v>
      </c>
      <c r="D796">
        <v>9.6999999999999993</v>
      </c>
      <c r="E796">
        <v>10.476000000000001</v>
      </c>
      <c r="F796" t="s">
        <v>396</v>
      </c>
      <c r="G796" t="s">
        <v>399</v>
      </c>
      <c r="H796" s="27">
        <v>0</v>
      </c>
    </row>
    <row r="797" spans="1:8" x14ac:dyDescent="0.25">
      <c r="B797" s="28">
        <v>7.2</v>
      </c>
      <c r="C797" t="s">
        <v>350</v>
      </c>
      <c r="D797">
        <v>9.6999999999999993</v>
      </c>
      <c r="E797">
        <v>10.476000000000001</v>
      </c>
      <c r="F797" t="s">
        <v>396</v>
      </c>
      <c r="G797" t="s">
        <v>400</v>
      </c>
      <c r="H797" s="27">
        <v>0</v>
      </c>
    </row>
    <row r="798" spans="1:8" x14ac:dyDescent="0.25">
      <c r="B798" s="28">
        <v>8.1999999999999993</v>
      </c>
      <c r="C798" t="s">
        <v>351</v>
      </c>
      <c r="D798">
        <v>9.6999999999999993</v>
      </c>
      <c r="E798">
        <v>10.476000000000001</v>
      </c>
      <c r="F798" t="s">
        <v>396</v>
      </c>
      <c r="G798" t="s">
        <v>401</v>
      </c>
      <c r="H798" s="27">
        <v>0</v>
      </c>
    </row>
    <row r="799" spans="1:8" x14ac:dyDescent="0.25">
      <c r="A799" t="s">
        <v>584</v>
      </c>
      <c r="B799" s="28">
        <v>4.2</v>
      </c>
      <c r="C799" t="s">
        <v>347</v>
      </c>
      <c r="D799">
        <v>9.6999999999999993</v>
      </c>
      <c r="E799">
        <v>10.476000000000001</v>
      </c>
      <c r="F799" t="s">
        <v>396</v>
      </c>
      <c r="G799" t="s">
        <v>395</v>
      </c>
      <c r="H799" s="27">
        <v>0</v>
      </c>
    </row>
    <row r="800" spans="1:8" x14ac:dyDescent="0.25">
      <c r="B800" s="28">
        <v>5.2</v>
      </c>
      <c r="C800" t="s">
        <v>348</v>
      </c>
      <c r="D800">
        <v>9.6999999999999993</v>
      </c>
      <c r="E800">
        <v>10.476000000000001</v>
      </c>
      <c r="F800" t="s">
        <v>396</v>
      </c>
      <c r="G800" t="s">
        <v>398</v>
      </c>
      <c r="H800" s="27">
        <v>0</v>
      </c>
    </row>
    <row r="801" spans="1:8" x14ac:dyDescent="0.25">
      <c r="B801" s="28">
        <v>6.2</v>
      </c>
      <c r="C801" t="s">
        <v>349</v>
      </c>
      <c r="D801">
        <v>9.6999999999999993</v>
      </c>
      <c r="E801">
        <v>10.476000000000001</v>
      </c>
      <c r="F801" t="s">
        <v>396</v>
      </c>
      <c r="G801" t="s">
        <v>399</v>
      </c>
      <c r="H801" s="27">
        <v>0</v>
      </c>
    </row>
    <row r="802" spans="1:8" x14ac:dyDescent="0.25">
      <c r="B802" s="28">
        <v>7.2</v>
      </c>
      <c r="C802" t="s">
        <v>350</v>
      </c>
      <c r="D802">
        <v>9.6999999999999993</v>
      </c>
      <c r="E802">
        <v>10.476000000000001</v>
      </c>
      <c r="F802" t="s">
        <v>396</v>
      </c>
      <c r="G802" t="s">
        <v>400</v>
      </c>
      <c r="H802" s="27">
        <v>0</v>
      </c>
    </row>
    <row r="803" spans="1:8" x14ac:dyDescent="0.25">
      <c r="B803" s="28">
        <v>8.1999999999999993</v>
      </c>
      <c r="C803" t="s">
        <v>351</v>
      </c>
      <c r="D803">
        <v>9.6999999999999993</v>
      </c>
      <c r="E803">
        <v>10.476000000000001</v>
      </c>
      <c r="F803" t="s">
        <v>396</v>
      </c>
      <c r="G803" t="s">
        <v>401</v>
      </c>
      <c r="H803" s="27">
        <v>0</v>
      </c>
    </row>
    <row r="804" spans="1:8" x14ac:dyDescent="0.25">
      <c r="A804" t="s">
        <v>585</v>
      </c>
      <c r="B804" s="28">
        <v>4.2</v>
      </c>
      <c r="C804" t="s">
        <v>347</v>
      </c>
      <c r="D804">
        <v>9.6999999999999993</v>
      </c>
      <c r="E804">
        <v>10.476000000000001</v>
      </c>
      <c r="F804" t="s">
        <v>396</v>
      </c>
      <c r="G804" t="s">
        <v>395</v>
      </c>
      <c r="H804" s="27">
        <v>0</v>
      </c>
    </row>
    <row r="805" spans="1:8" x14ac:dyDescent="0.25">
      <c r="B805" s="28">
        <v>5.2</v>
      </c>
      <c r="C805" t="s">
        <v>348</v>
      </c>
      <c r="D805">
        <v>9.6999999999999993</v>
      </c>
      <c r="E805">
        <v>10.476000000000001</v>
      </c>
      <c r="F805" t="s">
        <v>396</v>
      </c>
      <c r="G805" t="s">
        <v>398</v>
      </c>
      <c r="H805" s="27">
        <v>0</v>
      </c>
    </row>
    <row r="806" spans="1:8" x14ac:dyDescent="0.25">
      <c r="B806" s="28">
        <v>6.2</v>
      </c>
      <c r="C806" t="s">
        <v>349</v>
      </c>
      <c r="D806">
        <v>9.6999999999999993</v>
      </c>
      <c r="E806">
        <v>10.476000000000001</v>
      </c>
      <c r="F806" t="s">
        <v>396</v>
      </c>
      <c r="G806" t="s">
        <v>399</v>
      </c>
      <c r="H806" s="27">
        <v>0</v>
      </c>
    </row>
    <row r="807" spans="1:8" x14ac:dyDescent="0.25">
      <c r="B807" s="28">
        <v>7.2</v>
      </c>
      <c r="C807" t="s">
        <v>350</v>
      </c>
      <c r="D807">
        <v>9.6999999999999993</v>
      </c>
      <c r="E807">
        <v>10.476000000000001</v>
      </c>
      <c r="F807" t="s">
        <v>396</v>
      </c>
      <c r="G807" t="s">
        <v>400</v>
      </c>
      <c r="H807" s="27">
        <v>0</v>
      </c>
    </row>
    <row r="808" spans="1:8" x14ac:dyDescent="0.25">
      <c r="B808" s="28">
        <v>8.1999999999999993</v>
      </c>
      <c r="C808" t="s">
        <v>351</v>
      </c>
      <c r="D808">
        <v>9.6999999999999993</v>
      </c>
      <c r="E808">
        <v>10.476000000000001</v>
      </c>
      <c r="F808" t="s">
        <v>396</v>
      </c>
      <c r="G808" t="s">
        <v>401</v>
      </c>
      <c r="H808" s="27">
        <v>0</v>
      </c>
    </row>
    <row r="809" spans="1:8" x14ac:dyDescent="0.25">
      <c r="A809" t="s">
        <v>586</v>
      </c>
      <c r="B809" s="28">
        <v>4.2</v>
      </c>
      <c r="C809" t="s">
        <v>347</v>
      </c>
      <c r="D809">
        <v>9.6999999999999993</v>
      </c>
      <c r="E809">
        <v>10.476000000000001</v>
      </c>
      <c r="F809" t="s">
        <v>396</v>
      </c>
      <c r="G809" t="s">
        <v>395</v>
      </c>
      <c r="H809" s="27">
        <v>0</v>
      </c>
    </row>
    <row r="810" spans="1:8" x14ac:dyDescent="0.25">
      <c r="B810" s="28">
        <v>5.2</v>
      </c>
      <c r="C810" t="s">
        <v>348</v>
      </c>
      <c r="D810">
        <v>9.6999999999999993</v>
      </c>
      <c r="E810">
        <v>10.476000000000001</v>
      </c>
      <c r="F810" t="s">
        <v>396</v>
      </c>
      <c r="G810" t="s">
        <v>398</v>
      </c>
      <c r="H810" s="27">
        <v>0</v>
      </c>
    </row>
    <row r="811" spans="1:8" x14ac:dyDescent="0.25">
      <c r="B811" s="28">
        <v>6.2</v>
      </c>
      <c r="C811" t="s">
        <v>349</v>
      </c>
      <c r="D811">
        <v>9.6999999999999993</v>
      </c>
      <c r="E811">
        <v>10.476000000000001</v>
      </c>
      <c r="F811" t="s">
        <v>396</v>
      </c>
      <c r="G811" t="s">
        <v>399</v>
      </c>
      <c r="H811" s="27">
        <v>0</v>
      </c>
    </row>
    <row r="812" spans="1:8" x14ac:dyDescent="0.25">
      <c r="B812" s="28">
        <v>7.2</v>
      </c>
      <c r="C812" t="s">
        <v>350</v>
      </c>
      <c r="D812">
        <v>9.6999999999999993</v>
      </c>
      <c r="E812">
        <v>10.476000000000001</v>
      </c>
      <c r="F812" t="s">
        <v>396</v>
      </c>
      <c r="G812" t="s">
        <v>400</v>
      </c>
      <c r="H812" s="27">
        <v>0</v>
      </c>
    </row>
    <row r="813" spans="1:8" x14ac:dyDescent="0.25">
      <c r="B813" s="28">
        <v>8.1999999999999993</v>
      </c>
      <c r="C813" t="s">
        <v>351</v>
      </c>
      <c r="D813">
        <v>9.6999999999999993</v>
      </c>
      <c r="E813">
        <v>10.476000000000001</v>
      </c>
      <c r="F813" t="s">
        <v>396</v>
      </c>
      <c r="G813" t="s">
        <v>401</v>
      </c>
      <c r="H813" s="27">
        <v>0</v>
      </c>
    </row>
    <row r="814" spans="1:8" x14ac:dyDescent="0.25">
      <c r="A814" t="s">
        <v>587</v>
      </c>
      <c r="B814" s="28">
        <v>4.2</v>
      </c>
      <c r="C814" t="s">
        <v>347</v>
      </c>
      <c r="D814">
        <v>9.6999999999999993</v>
      </c>
      <c r="E814">
        <v>10.476000000000001</v>
      </c>
      <c r="F814" t="s">
        <v>396</v>
      </c>
      <c r="G814" t="s">
        <v>395</v>
      </c>
      <c r="H814" s="27">
        <v>0</v>
      </c>
    </row>
    <row r="815" spans="1:8" x14ac:dyDescent="0.25">
      <c r="B815" s="28">
        <v>5.2</v>
      </c>
      <c r="C815" t="s">
        <v>348</v>
      </c>
      <c r="D815">
        <v>9.6999999999999993</v>
      </c>
      <c r="E815">
        <v>10.476000000000001</v>
      </c>
      <c r="F815" t="s">
        <v>396</v>
      </c>
      <c r="G815" t="s">
        <v>398</v>
      </c>
      <c r="H815" s="27">
        <v>0</v>
      </c>
    </row>
    <row r="816" spans="1:8" x14ac:dyDescent="0.25">
      <c r="B816" s="28">
        <v>6.2</v>
      </c>
      <c r="C816" t="s">
        <v>349</v>
      </c>
      <c r="D816">
        <v>9.6999999999999993</v>
      </c>
      <c r="E816">
        <v>10.476000000000001</v>
      </c>
      <c r="F816" t="s">
        <v>396</v>
      </c>
      <c r="G816" t="s">
        <v>399</v>
      </c>
      <c r="H816" s="27">
        <v>0</v>
      </c>
    </row>
    <row r="817" spans="1:8" x14ac:dyDescent="0.25">
      <c r="B817" s="28">
        <v>7.2</v>
      </c>
      <c r="C817" t="s">
        <v>350</v>
      </c>
      <c r="D817">
        <v>9.6999999999999993</v>
      </c>
      <c r="E817">
        <v>10.476000000000001</v>
      </c>
      <c r="F817" t="s">
        <v>396</v>
      </c>
      <c r="G817" t="s">
        <v>400</v>
      </c>
      <c r="H817" s="27">
        <v>0</v>
      </c>
    </row>
    <row r="818" spans="1:8" x14ac:dyDescent="0.25">
      <c r="B818" s="28">
        <v>8.1999999999999993</v>
      </c>
      <c r="C818" t="s">
        <v>351</v>
      </c>
      <c r="D818">
        <v>9.6999999999999993</v>
      </c>
      <c r="E818">
        <v>10.476000000000001</v>
      </c>
      <c r="F818" t="s">
        <v>396</v>
      </c>
      <c r="G818" t="s">
        <v>401</v>
      </c>
      <c r="H818" s="27">
        <v>0</v>
      </c>
    </row>
    <row r="819" spans="1:8" x14ac:dyDescent="0.25">
      <c r="A819" t="s">
        <v>588</v>
      </c>
      <c r="B819" s="28">
        <v>4.2</v>
      </c>
      <c r="C819" t="s">
        <v>347</v>
      </c>
      <c r="D819">
        <v>9.6999999999999993</v>
      </c>
      <c r="E819">
        <v>10.476000000000001</v>
      </c>
      <c r="F819" t="s">
        <v>396</v>
      </c>
      <c r="G819" t="s">
        <v>395</v>
      </c>
      <c r="H819" s="27">
        <v>0</v>
      </c>
    </row>
    <row r="820" spans="1:8" x14ac:dyDescent="0.25">
      <c r="B820" s="28">
        <v>5.2</v>
      </c>
      <c r="C820" t="s">
        <v>348</v>
      </c>
      <c r="D820">
        <v>9.6999999999999993</v>
      </c>
      <c r="E820">
        <v>10.476000000000001</v>
      </c>
      <c r="F820" t="s">
        <v>396</v>
      </c>
      <c r="G820" t="s">
        <v>398</v>
      </c>
      <c r="H820" s="27">
        <v>0</v>
      </c>
    </row>
    <row r="821" spans="1:8" x14ac:dyDescent="0.25">
      <c r="B821" s="28">
        <v>6.2</v>
      </c>
      <c r="C821" t="s">
        <v>349</v>
      </c>
      <c r="D821">
        <v>9.6999999999999993</v>
      </c>
      <c r="E821">
        <v>10.476000000000001</v>
      </c>
      <c r="F821" t="s">
        <v>396</v>
      </c>
      <c r="G821" t="s">
        <v>399</v>
      </c>
      <c r="H821" s="27">
        <v>0</v>
      </c>
    </row>
    <row r="822" spans="1:8" x14ac:dyDescent="0.25">
      <c r="B822" s="28">
        <v>7.2</v>
      </c>
      <c r="C822" t="s">
        <v>350</v>
      </c>
      <c r="D822">
        <v>9.6999999999999993</v>
      </c>
      <c r="E822">
        <v>10.476000000000001</v>
      </c>
      <c r="F822" t="s">
        <v>396</v>
      </c>
      <c r="G822" t="s">
        <v>400</v>
      </c>
      <c r="H822" s="27">
        <v>0</v>
      </c>
    </row>
    <row r="823" spans="1:8" x14ac:dyDescent="0.25">
      <c r="B823" s="28">
        <v>8.1999999999999993</v>
      </c>
      <c r="C823" t="s">
        <v>351</v>
      </c>
      <c r="D823">
        <v>9.6999999999999993</v>
      </c>
      <c r="E823">
        <v>10.476000000000001</v>
      </c>
      <c r="F823" t="s">
        <v>396</v>
      </c>
      <c r="G823" t="s">
        <v>401</v>
      </c>
      <c r="H823" s="27">
        <v>0</v>
      </c>
    </row>
    <row r="824" spans="1:8" x14ac:dyDescent="0.25">
      <c r="A824" t="s">
        <v>589</v>
      </c>
      <c r="B824" s="28">
        <v>4.2</v>
      </c>
      <c r="C824" t="s">
        <v>347</v>
      </c>
      <c r="D824">
        <v>9.6999999999999993</v>
      </c>
      <c r="E824">
        <v>10.476000000000001</v>
      </c>
      <c r="F824" t="s">
        <v>396</v>
      </c>
      <c r="G824" t="s">
        <v>395</v>
      </c>
      <c r="H824" s="27">
        <v>0</v>
      </c>
    </row>
    <row r="825" spans="1:8" x14ac:dyDescent="0.25">
      <c r="B825" s="28">
        <v>5.2</v>
      </c>
      <c r="C825" t="s">
        <v>348</v>
      </c>
      <c r="D825">
        <v>9.6999999999999993</v>
      </c>
      <c r="E825">
        <v>10.476000000000001</v>
      </c>
      <c r="F825" t="s">
        <v>396</v>
      </c>
      <c r="G825" t="s">
        <v>398</v>
      </c>
      <c r="H825" s="27">
        <v>0</v>
      </c>
    </row>
    <row r="826" spans="1:8" x14ac:dyDescent="0.25">
      <c r="B826" s="28">
        <v>6.2</v>
      </c>
      <c r="C826" t="s">
        <v>349</v>
      </c>
      <c r="D826">
        <v>9.6999999999999993</v>
      </c>
      <c r="E826">
        <v>10.476000000000001</v>
      </c>
      <c r="F826" t="s">
        <v>396</v>
      </c>
      <c r="G826" t="s">
        <v>399</v>
      </c>
      <c r="H826" s="27">
        <v>0</v>
      </c>
    </row>
    <row r="827" spans="1:8" x14ac:dyDescent="0.25">
      <c r="B827" s="28">
        <v>7.2</v>
      </c>
      <c r="C827" t="s">
        <v>350</v>
      </c>
      <c r="D827">
        <v>9.6999999999999993</v>
      </c>
      <c r="E827">
        <v>10.476000000000001</v>
      </c>
      <c r="F827" t="s">
        <v>396</v>
      </c>
      <c r="G827" t="s">
        <v>400</v>
      </c>
      <c r="H827" s="27">
        <v>0</v>
      </c>
    </row>
    <row r="828" spans="1:8" x14ac:dyDescent="0.25">
      <c r="B828" s="28">
        <v>8.1999999999999993</v>
      </c>
      <c r="C828" t="s">
        <v>351</v>
      </c>
      <c r="D828">
        <v>9.6999999999999993</v>
      </c>
      <c r="E828">
        <v>10.476000000000001</v>
      </c>
      <c r="F828" t="s">
        <v>396</v>
      </c>
      <c r="G828" t="s">
        <v>401</v>
      </c>
      <c r="H828" s="27">
        <v>0</v>
      </c>
    </row>
    <row r="829" spans="1:8" x14ac:dyDescent="0.25">
      <c r="A829" t="s">
        <v>590</v>
      </c>
      <c r="B829" s="28">
        <v>4.2</v>
      </c>
      <c r="C829" t="s">
        <v>347</v>
      </c>
      <c r="D829">
        <v>9.6999999999999993</v>
      </c>
      <c r="E829">
        <v>10.476000000000001</v>
      </c>
      <c r="F829" t="s">
        <v>396</v>
      </c>
      <c r="G829" t="s">
        <v>395</v>
      </c>
      <c r="H829" s="27">
        <v>0</v>
      </c>
    </row>
    <row r="830" spans="1:8" x14ac:dyDescent="0.25">
      <c r="B830" s="28">
        <v>5.2</v>
      </c>
      <c r="C830" t="s">
        <v>348</v>
      </c>
      <c r="D830">
        <v>9.6999999999999993</v>
      </c>
      <c r="E830">
        <v>10.476000000000001</v>
      </c>
      <c r="F830" t="s">
        <v>396</v>
      </c>
      <c r="G830" t="s">
        <v>398</v>
      </c>
      <c r="H830" s="27">
        <v>0</v>
      </c>
    </row>
    <row r="831" spans="1:8" x14ac:dyDescent="0.25">
      <c r="B831" s="28">
        <v>6.2</v>
      </c>
      <c r="C831" t="s">
        <v>349</v>
      </c>
      <c r="D831">
        <v>9.6999999999999993</v>
      </c>
      <c r="E831">
        <v>10.476000000000001</v>
      </c>
      <c r="F831" t="s">
        <v>396</v>
      </c>
      <c r="G831" t="s">
        <v>399</v>
      </c>
      <c r="H831" s="27">
        <v>0</v>
      </c>
    </row>
    <row r="832" spans="1:8" x14ac:dyDescent="0.25">
      <c r="B832" s="28">
        <v>7.2</v>
      </c>
      <c r="C832" t="s">
        <v>350</v>
      </c>
      <c r="D832">
        <v>9.6999999999999993</v>
      </c>
      <c r="E832">
        <v>10.476000000000001</v>
      </c>
      <c r="F832" t="s">
        <v>396</v>
      </c>
      <c r="G832" t="s">
        <v>400</v>
      </c>
      <c r="H832" s="27">
        <v>0</v>
      </c>
    </row>
    <row r="833" spans="1:8" x14ac:dyDescent="0.25">
      <c r="B833" s="28">
        <v>8.1999999999999993</v>
      </c>
      <c r="C833" t="s">
        <v>351</v>
      </c>
      <c r="D833">
        <v>9.6999999999999993</v>
      </c>
      <c r="E833">
        <v>10.476000000000001</v>
      </c>
      <c r="F833" t="s">
        <v>396</v>
      </c>
      <c r="G833" t="s">
        <v>401</v>
      </c>
      <c r="H833" s="27">
        <v>0</v>
      </c>
    </row>
    <row r="834" spans="1:8" x14ac:dyDescent="0.25">
      <c r="A834" t="s">
        <v>591</v>
      </c>
      <c r="B834" s="28">
        <v>4.2</v>
      </c>
      <c r="C834" t="s">
        <v>347</v>
      </c>
      <c r="D834">
        <v>9.6999999999999993</v>
      </c>
      <c r="E834">
        <v>10.476000000000001</v>
      </c>
      <c r="F834" t="s">
        <v>396</v>
      </c>
      <c r="G834" t="s">
        <v>395</v>
      </c>
      <c r="H834" s="27">
        <v>0</v>
      </c>
    </row>
    <row r="835" spans="1:8" x14ac:dyDescent="0.25">
      <c r="B835" s="28">
        <v>5.2</v>
      </c>
      <c r="C835" t="s">
        <v>348</v>
      </c>
      <c r="D835">
        <v>9.6999999999999993</v>
      </c>
      <c r="E835">
        <v>10.476000000000001</v>
      </c>
      <c r="F835" t="s">
        <v>396</v>
      </c>
      <c r="G835" t="s">
        <v>398</v>
      </c>
      <c r="H835" s="27">
        <v>0</v>
      </c>
    </row>
    <row r="836" spans="1:8" x14ac:dyDescent="0.25">
      <c r="B836" s="28">
        <v>6.2</v>
      </c>
      <c r="C836" t="s">
        <v>349</v>
      </c>
      <c r="D836">
        <v>9.6999999999999993</v>
      </c>
      <c r="E836">
        <v>10.476000000000001</v>
      </c>
      <c r="F836" t="s">
        <v>396</v>
      </c>
      <c r="G836" t="s">
        <v>399</v>
      </c>
      <c r="H836" s="27">
        <v>0</v>
      </c>
    </row>
    <row r="837" spans="1:8" x14ac:dyDescent="0.25">
      <c r="B837" s="28">
        <v>7.2</v>
      </c>
      <c r="C837" t="s">
        <v>350</v>
      </c>
      <c r="D837">
        <v>9.6999999999999993</v>
      </c>
      <c r="E837">
        <v>10.476000000000001</v>
      </c>
      <c r="F837" t="s">
        <v>396</v>
      </c>
      <c r="G837" t="s">
        <v>400</v>
      </c>
      <c r="H837" s="27">
        <v>0</v>
      </c>
    </row>
    <row r="838" spans="1:8" x14ac:dyDescent="0.25">
      <c r="B838" s="28">
        <v>8.1999999999999993</v>
      </c>
      <c r="C838" t="s">
        <v>351</v>
      </c>
      <c r="D838">
        <v>9.6999999999999993</v>
      </c>
      <c r="E838">
        <v>10.476000000000001</v>
      </c>
      <c r="F838" t="s">
        <v>396</v>
      </c>
      <c r="G838" t="s">
        <v>401</v>
      </c>
      <c r="H838" s="27">
        <v>0</v>
      </c>
    </row>
    <row r="839" spans="1:8" x14ac:dyDescent="0.25">
      <c r="A839" t="s">
        <v>592</v>
      </c>
      <c r="B839" s="28">
        <v>4.2</v>
      </c>
      <c r="C839" t="s">
        <v>347</v>
      </c>
      <c r="D839">
        <v>9.6999999999999993</v>
      </c>
      <c r="E839">
        <v>10.476000000000001</v>
      </c>
      <c r="F839" t="s">
        <v>396</v>
      </c>
      <c r="G839" t="s">
        <v>395</v>
      </c>
      <c r="H839" s="27">
        <v>0</v>
      </c>
    </row>
    <row r="840" spans="1:8" x14ac:dyDescent="0.25">
      <c r="B840" s="28">
        <v>5.2</v>
      </c>
      <c r="C840" t="s">
        <v>348</v>
      </c>
      <c r="D840">
        <v>9.6999999999999993</v>
      </c>
      <c r="E840">
        <v>10.476000000000001</v>
      </c>
      <c r="F840" t="s">
        <v>396</v>
      </c>
      <c r="G840" t="s">
        <v>398</v>
      </c>
      <c r="H840" s="27">
        <v>0</v>
      </c>
    </row>
    <row r="841" spans="1:8" x14ac:dyDescent="0.25">
      <c r="B841" s="28">
        <v>6.2</v>
      </c>
      <c r="C841" t="s">
        <v>349</v>
      </c>
      <c r="D841">
        <v>9.6999999999999993</v>
      </c>
      <c r="E841">
        <v>10.476000000000001</v>
      </c>
      <c r="F841" t="s">
        <v>396</v>
      </c>
      <c r="G841" t="s">
        <v>399</v>
      </c>
      <c r="H841" s="27">
        <v>0</v>
      </c>
    </row>
    <row r="842" spans="1:8" x14ac:dyDescent="0.25">
      <c r="B842" s="28">
        <v>7.2</v>
      </c>
      <c r="C842" t="s">
        <v>350</v>
      </c>
      <c r="D842">
        <v>9.6999999999999993</v>
      </c>
      <c r="E842">
        <v>10.476000000000001</v>
      </c>
      <c r="F842" t="s">
        <v>396</v>
      </c>
      <c r="G842" t="s">
        <v>400</v>
      </c>
      <c r="H842" s="27">
        <v>0</v>
      </c>
    </row>
    <row r="843" spans="1:8" x14ac:dyDescent="0.25">
      <c r="B843" s="28">
        <v>8.1999999999999993</v>
      </c>
      <c r="C843" t="s">
        <v>351</v>
      </c>
      <c r="D843">
        <v>9.6999999999999993</v>
      </c>
      <c r="E843">
        <v>10.476000000000001</v>
      </c>
      <c r="F843" t="s">
        <v>396</v>
      </c>
      <c r="G843" t="s">
        <v>401</v>
      </c>
      <c r="H843" s="27">
        <v>0</v>
      </c>
    </row>
    <row r="844" spans="1:8" x14ac:dyDescent="0.25">
      <c r="A844" t="s">
        <v>593</v>
      </c>
      <c r="B844" s="28">
        <v>4.2</v>
      </c>
      <c r="C844" t="s">
        <v>347</v>
      </c>
      <c r="D844">
        <v>9.6999999999999993</v>
      </c>
      <c r="E844">
        <v>10.476000000000001</v>
      </c>
      <c r="F844" t="s">
        <v>396</v>
      </c>
      <c r="G844" t="s">
        <v>395</v>
      </c>
      <c r="H844" s="27">
        <v>0</v>
      </c>
    </row>
    <row r="845" spans="1:8" x14ac:dyDescent="0.25">
      <c r="B845" s="28">
        <v>5.2</v>
      </c>
      <c r="C845" t="s">
        <v>348</v>
      </c>
      <c r="D845">
        <v>9.6999999999999993</v>
      </c>
      <c r="E845">
        <v>10.476000000000001</v>
      </c>
      <c r="F845" t="s">
        <v>396</v>
      </c>
      <c r="G845" t="s">
        <v>398</v>
      </c>
      <c r="H845" s="27">
        <v>0</v>
      </c>
    </row>
    <row r="846" spans="1:8" x14ac:dyDescent="0.25">
      <c r="B846" s="28">
        <v>6.2</v>
      </c>
      <c r="C846" t="s">
        <v>349</v>
      </c>
      <c r="D846">
        <v>9.6999999999999993</v>
      </c>
      <c r="E846">
        <v>10.476000000000001</v>
      </c>
      <c r="F846" t="s">
        <v>396</v>
      </c>
      <c r="G846" t="s">
        <v>399</v>
      </c>
      <c r="H846" s="27">
        <v>0</v>
      </c>
    </row>
    <row r="847" spans="1:8" x14ac:dyDescent="0.25">
      <c r="B847" s="28">
        <v>7.2</v>
      </c>
      <c r="C847" t="s">
        <v>350</v>
      </c>
      <c r="D847">
        <v>9.6999999999999993</v>
      </c>
      <c r="E847">
        <v>10.476000000000001</v>
      </c>
      <c r="F847" t="s">
        <v>396</v>
      </c>
      <c r="G847" t="s">
        <v>400</v>
      </c>
      <c r="H847" s="27">
        <v>0</v>
      </c>
    </row>
    <row r="848" spans="1:8" x14ac:dyDescent="0.25">
      <c r="B848" s="28">
        <v>8.1999999999999993</v>
      </c>
      <c r="C848" t="s">
        <v>351</v>
      </c>
      <c r="D848">
        <v>9.6999999999999993</v>
      </c>
      <c r="E848">
        <v>10.476000000000001</v>
      </c>
      <c r="F848" t="s">
        <v>396</v>
      </c>
      <c r="G848" t="s">
        <v>401</v>
      </c>
      <c r="H848" s="27">
        <v>0</v>
      </c>
    </row>
    <row r="849" spans="1:8" x14ac:dyDescent="0.25">
      <c r="A849" t="s">
        <v>594</v>
      </c>
      <c r="B849" s="28">
        <v>4.2</v>
      </c>
      <c r="C849" t="s">
        <v>347</v>
      </c>
      <c r="D849">
        <v>9.6999999999999993</v>
      </c>
      <c r="E849">
        <v>10.476000000000001</v>
      </c>
      <c r="F849" t="s">
        <v>396</v>
      </c>
      <c r="G849" t="s">
        <v>395</v>
      </c>
      <c r="H849" s="27">
        <v>0</v>
      </c>
    </row>
    <row r="850" spans="1:8" x14ac:dyDescent="0.25">
      <c r="B850" s="28">
        <v>5.2</v>
      </c>
      <c r="C850" t="s">
        <v>348</v>
      </c>
      <c r="D850">
        <v>9.6999999999999993</v>
      </c>
      <c r="E850">
        <v>10.476000000000001</v>
      </c>
      <c r="F850" t="s">
        <v>396</v>
      </c>
      <c r="G850" t="s">
        <v>398</v>
      </c>
      <c r="H850" s="27">
        <v>0</v>
      </c>
    </row>
    <row r="851" spans="1:8" x14ac:dyDescent="0.25">
      <c r="B851" s="28">
        <v>6.2</v>
      </c>
      <c r="C851" t="s">
        <v>349</v>
      </c>
      <c r="D851">
        <v>9.6999999999999993</v>
      </c>
      <c r="E851">
        <v>10.476000000000001</v>
      </c>
      <c r="F851" t="s">
        <v>396</v>
      </c>
      <c r="G851" t="s">
        <v>399</v>
      </c>
      <c r="H851" s="27">
        <v>0</v>
      </c>
    </row>
    <row r="852" spans="1:8" x14ac:dyDescent="0.25">
      <c r="B852" s="28">
        <v>7.2</v>
      </c>
      <c r="C852" t="s">
        <v>350</v>
      </c>
      <c r="D852">
        <v>9.6999999999999993</v>
      </c>
      <c r="E852">
        <v>10.476000000000001</v>
      </c>
      <c r="F852" t="s">
        <v>396</v>
      </c>
      <c r="G852" t="s">
        <v>400</v>
      </c>
      <c r="H852" s="27">
        <v>0</v>
      </c>
    </row>
    <row r="853" spans="1:8" x14ac:dyDescent="0.25">
      <c r="B853" s="28">
        <v>8.1999999999999993</v>
      </c>
      <c r="C853" t="s">
        <v>351</v>
      </c>
      <c r="D853">
        <v>9.6999999999999993</v>
      </c>
      <c r="E853">
        <v>10.476000000000001</v>
      </c>
      <c r="F853" t="s">
        <v>396</v>
      </c>
      <c r="G853" t="s">
        <v>401</v>
      </c>
      <c r="H853" s="27">
        <v>0</v>
      </c>
    </row>
    <row r="854" spans="1:8" x14ac:dyDescent="0.25">
      <c r="A854" t="s">
        <v>595</v>
      </c>
      <c r="B854" s="28">
        <v>4.2</v>
      </c>
      <c r="C854" t="s">
        <v>347</v>
      </c>
      <c r="D854">
        <v>9.6999999999999993</v>
      </c>
      <c r="E854">
        <v>10.476000000000001</v>
      </c>
      <c r="F854" t="s">
        <v>396</v>
      </c>
      <c r="G854" t="s">
        <v>395</v>
      </c>
      <c r="H854" s="27">
        <v>0</v>
      </c>
    </row>
    <row r="855" spans="1:8" x14ac:dyDescent="0.25">
      <c r="B855" s="28">
        <v>5.2</v>
      </c>
      <c r="C855" t="s">
        <v>348</v>
      </c>
      <c r="D855">
        <v>9.6999999999999993</v>
      </c>
      <c r="E855">
        <v>10.476000000000001</v>
      </c>
      <c r="F855" t="s">
        <v>396</v>
      </c>
      <c r="G855" t="s">
        <v>398</v>
      </c>
      <c r="H855" s="27">
        <v>0</v>
      </c>
    </row>
    <row r="856" spans="1:8" x14ac:dyDescent="0.25">
      <c r="B856" s="28">
        <v>6.2</v>
      </c>
      <c r="C856" t="s">
        <v>349</v>
      </c>
      <c r="D856">
        <v>9.6999999999999993</v>
      </c>
      <c r="E856">
        <v>10.476000000000001</v>
      </c>
      <c r="F856" t="s">
        <v>396</v>
      </c>
      <c r="G856" t="s">
        <v>399</v>
      </c>
      <c r="H856" s="27">
        <v>0</v>
      </c>
    </row>
    <row r="857" spans="1:8" x14ac:dyDescent="0.25">
      <c r="B857" s="28">
        <v>7.2</v>
      </c>
      <c r="C857" t="s">
        <v>350</v>
      </c>
      <c r="D857">
        <v>9.6999999999999993</v>
      </c>
      <c r="E857">
        <v>10.476000000000001</v>
      </c>
      <c r="F857" t="s">
        <v>396</v>
      </c>
      <c r="G857" t="s">
        <v>400</v>
      </c>
      <c r="H857" s="27">
        <v>0</v>
      </c>
    </row>
    <row r="858" spans="1:8" x14ac:dyDescent="0.25">
      <c r="B858" s="28">
        <v>8.1999999999999993</v>
      </c>
      <c r="C858" t="s">
        <v>351</v>
      </c>
      <c r="D858">
        <v>9.6999999999999993</v>
      </c>
      <c r="E858">
        <v>10.476000000000001</v>
      </c>
      <c r="F858" t="s">
        <v>396</v>
      </c>
      <c r="G858" t="s">
        <v>401</v>
      </c>
      <c r="H858" s="27">
        <v>0</v>
      </c>
    </row>
    <row r="859" spans="1:8" x14ac:dyDescent="0.25">
      <c r="A859" t="s">
        <v>596</v>
      </c>
      <c r="B859" s="28">
        <v>4.2</v>
      </c>
      <c r="C859" t="s">
        <v>347</v>
      </c>
      <c r="D859">
        <v>9.6999999999999993</v>
      </c>
      <c r="E859">
        <v>10.476000000000001</v>
      </c>
      <c r="F859" t="s">
        <v>396</v>
      </c>
      <c r="G859" t="s">
        <v>395</v>
      </c>
      <c r="H859" s="27">
        <v>0</v>
      </c>
    </row>
    <row r="860" spans="1:8" x14ac:dyDescent="0.25">
      <c r="B860" s="28">
        <v>5.2</v>
      </c>
      <c r="C860" t="s">
        <v>348</v>
      </c>
      <c r="D860">
        <v>9.6999999999999993</v>
      </c>
      <c r="E860">
        <v>10.476000000000001</v>
      </c>
      <c r="F860" t="s">
        <v>396</v>
      </c>
      <c r="G860" t="s">
        <v>398</v>
      </c>
      <c r="H860" s="27">
        <v>0</v>
      </c>
    </row>
    <row r="861" spans="1:8" x14ac:dyDescent="0.25">
      <c r="B861" s="28">
        <v>6.2</v>
      </c>
      <c r="C861" t="s">
        <v>349</v>
      </c>
      <c r="D861">
        <v>9.6999999999999993</v>
      </c>
      <c r="E861">
        <v>10.476000000000001</v>
      </c>
      <c r="F861" t="s">
        <v>396</v>
      </c>
      <c r="G861" t="s">
        <v>399</v>
      </c>
      <c r="H861" s="27">
        <v>0</v>
      </c>
    </row>
    <row r="862" spans="1:8" x14ac:dyDescent="0.25">
      <c r="B862" s="28">
        <v>7.2</v>
      </c>
      <c r="C862" t="s">
        <v>350</v>
      </c>
      <c r="D862">
        <v>9.6999999999999993</v>
      </c>
      <c r="E862">
        <v>10.476000000000001</v>
      </c>
      <c r="F862" t="s">
        <v>396</v>
      </c>
      <c r="G862" t="s">
        <v>400</v>
      </c>
      <c r="H862" s="27">
        <v>0</v>
      </c>
    </row>
    <row r="863" spans="1:8" x14ac:dyDescent="0.25">
      <c r="B863" s="28">
        <v>8.1999999999999993</v>
      </c>
      <c r="C863" t="s">
        <v>351</v>
      </c>
      <c r="D863">
        <v>9.6999999999999993</v>
      </c>
      <c r="E863">
        <v>10.476000000000001</v>
      </c>
      <c r="F863" t="s">
        <v>396</v>
      </c>
      <c r="G863" t="s">
        <v>401</v>
      </c>
      <c r="H863" s="27">
        <v>0</v>
      </c>
    </row>
    <row r="864" spans="1:8" x14ac:dyDescent="0.25">
      <c r="A864" t="s">
        <v>597</v>
      </c>
      <c r="B864" s="28">
        <v>4.2</v>
      </c>
      <c r="C864" t="s">
        <v>347</v>
      </c>
      <c r="D864">
        <v>9.6999999999999993</v>
      </c>
      <c r="E864">
        <v>10.476000000000001</v>
      </c>
      <c r="F864" t="s">
        <v>396</v>
      </c>
      <c r="G864" t="s">
        <v>395</v>
      </c>
      <c r="H864" s="27">
        <v>0</v>
      </c>
    </row>
    <row r="865" spans="1:8" x14ac:dyDescent="0.25">
      <c r="B865" s="28">
        <v>5.2</v>
      </c>
      <c r="C865" t="s">
        <v>348</v>
      </c>
      <c r="D865">
        <v>9.6999999999999993</v>
      </c>
      <c r="E865">
        <v>10.476000000000001</v>
      </c>
      <c r="F865" t="s">
        <v>396</v>
      </c>
      <c r="G865" t="s">
        <v>398</v>
      </c>
      <c r="H865" s="27">
        <v>0</v>
      </c>
    </row>
    <row r="866" spans="1:8" x14ac:dyDescent="0.25">
      <c r="B866" s="28">
        <v>6.2</v>
      </c>
      <c r="C866" t="s">
        <v>349</v>
      </c>
      <c r="D866">
        <v>9.6999999999999993</v>
      </c>
      <c r="E866">
        <v>10.476000000000001</v>
      </c>
      <c r="F866" t="s">
        <v>396</v>
      </c>
      <c r="G866" t="s">
        <v>399</v>
      </c>
      <c r="H866" s="27">
        <v>0</v>
      </c>
    </row>
    <row r="867" spans="1:8" x14ac:dyDescent="0.25">
      <c r="B867" s="28">
        <v>7.2</v>
      </c>
      <c r="C867" t="s">
        <v>350</v>
      </c>
      <c r="D867">
        <v>9.6999999999999993</v>
      </c>
      <c r="E867">
        <v>10.476000000000001</v>
      </c>
      <c r="F867" t="s">
        <v>396</v>
      </c>
      <c r="G867" t="s">
        <v>400</v>
      </c>
      <c r="H867" s="27">
        <v>0</v>
      </c>
    </row>
    <row r="868" spans="1:8" x14ac:dyDescent="0.25">
      <c r="B868" s="28">
        <v>8.1999999999999993</v>
      </c>
      <c r="C868" t="s">
        <v>351</v>
      </c>
      <c r="D868">
        <v>9.6999999999999993</v>
      </c>
      <c r="E868">
        <v>10.476000000000001</v>
      </c>
      <c r="F868" t="s">
        <v>396</v>
      </c>
      <c r="G868" t="s">
        <v>401</v>
      </c>
      <c r="H868" s="27">
        <v>0</v>
      </c>
    </row>
    <row r="869" spans="1:8" x14ac:dyDescent="0.25">
      <c r="A869" t="s">
        <v>598</v>
      </c>
      <c r="B869" s="28">
        <v>4.2</v>
      </c>
      <c r="C869" t="s">
        <v>347</v>
      </c>
      <c r="D869">
        <v>9.6999999999999993</v>
      </c>
      <c r="E869">
        <v>10.476000000000001</v>
      </c>
      <c r="F869" t="s">
        <v>396</v>
      </c>
      <c r="G869" t="s">
        <v>395</v>
      </c>
      <c r="H869" s="27">
        <v>0</v>
      </c>
    </row>
    <row r="870" spans="1:8" x14ac:dyDescent="0.25">
      <c r="B870" s="28">
        <v>5.2</v>
      </c>
      <c r="C870" t="s">
        <v>348</v>
      </c>
      <c r="D870">
        <v>9.6999999999999993</v>
      </c>
      <c r="E870">
        <v>10.476000000000001</v>
      </c>
      <c r="F870" t="s">
        <v>396</v>
      </c>
      <c r="G870" t="s">
        <v>398</v>
      </c>
      <c r="H870" s="27">
        <v>0</v>
      </c>
    </row>
    <row r="871" spans="1:8" x14ac:dyDescent="0.25">
      <c r="B871" s="28">
        <v>6.2</v>
      </c>
      <c r="C871" t="s">
        <v>349</v>
      </c>
      <c r="D871">
        <v>9.6999999999999993</v>
      </c>
      <c r="E871">
        <v>10.476000000000001</v>
      </c>
      <c r="F871" t="s">
        <v>396</v>
      </c>
      <c r="G871" t="s">
        <v>399</v>
      </c>
      <c r="H871" s="27">
        <v>0</v>
      </c>
    </row>
    <row r="872" spans="1:8" x14ac:dyDescent="0.25">
      <c r="B872" s="28">
        <v>7.2</v>
      </c>
      <c r="C872" t="s">
        <v>350</v>
      </c>
      <c r="D872">
        <v>9.6999999999999993</v>
      </c>
      <c r="E872">
        <v>10.476000000000001</v>
      </c>
      <c r="F872" t="s">
        <v>396</v>
      </c>
      <c r="G872" t="s">
        <v>400</v>
      </c>
      <c r="H872" s="27">
        <v>0</v>
      </c>
    </row>
    <row r="873" spans="1:8" x14ac:dyDescent="0.25">
      <c r="B873" s="28">
        <v>8.1999999999999993</v>
      </c>
      <c r="C873" t="s">
        <v>351</v>
      </c>
      <c r="D873">
        <v>9.6999999999999993</v>
      </c>
      <c r="E873">
        <v>10.476000000000001</v>
      </c>
      <c r="F873" t="s">
        <v>396</v>
      </c>
      <c r="G873" t="s">
        <v>401</v>
      </c>
      <c r="H873" s="27">
        <v>0</v>
      </c>
    </row>
    <row r="874" spans="1:8" x14ac:dyDescent="0.25">
      <c r="A874" t="s">
        <v>599</v>
      </c>
      <c r="B874" s="28">
        <v>4.2</v>
      </c>
      <c r="C874" t="s">
        <v>347</v>
      </c>
      <c r="D874">
        <v>9.6999999999999993</v>
      </c>
      <c r="E874">
        <v>10.476000000000001</v>
      </c>
      <c r="F874" t="s">
        <v>396</v>
      </c>
      <c r="G874" t="s">
        <v>395</v>
      </c>
      <c r="H874" s="27">
        <v>0</v>
      </c>
    </row>
    <row r="875" spans="1:8" x14ac:dyDescent="0.25">
      <c r="B875" s="28">
        <v>5.2</v>
      </c>
      <c r="C875" t="s">
        <v>348</v>
      </c>
      <c r="D875">
        <v>9.6999999999999993</v>
      </c>
      <c r="E875">
        <v>10.476000000000001</v>
      </c>
      <c r="F875" t="s">
        <v>396</v>
      </c>
      <c r="G875" t="s">
        <v>398</v>
      </c>
      <c r="H875" s="27">
        <v>0</v>
      </c>
    </row>
    <row r="876" spans="1:8" x14ac:dyDescent="0.25">
      <c r="B876" s="28">
        <v>6.2</v>
      </c>
      <c r="C876" t="s">
        <v>349</v>
      </c>
      <c r="D876">
        <v>9.6999999999999993</v>
      </c>
      <c r="E876">
        <v>10.476000000000001</v>
      </c>
      <c r="F876" t="s">
        <v>396</v>
      </c>
      <c r="G876" t="s">
        <v>399</v>
      </c>
      <c r="H876" s="27">
        <v>0</v>
      </c>
    </row>
    <row r="877" spans="1:8" x14ac:dyDescent="0.25">
      <c r="B877" s="28">
        <v>7.2</v>
      </c>
      <c r="C877" t="s">
        <v>350</v>
      </c>
      <c r="D877">
        <v>9.6999999999999993</v>
      </c>
      <c r="E877">
        <v>10.476000000000001</v>
      </c>
      <c r="F877" t="s">
        <v>396</v>
      </c>
      <c r="G877" t="s">
        <v>400</v>
      </c>
      <c r="H877" s="27">
        <v>0</v>
      </c>
    </row>
    <row r="878" spans="1:8" x14ac:dyDescent="0.25">
      <c r="B878" s="28">
        <v>8.1999999999999993</v>
      </c>
      <c r="C878" t="s">
        <v>351</v>
      </c>
      <c r="D878">
        <v>9.6999999999999993</v>
      </c>
      <c r="E878">
        <v>10.476000000000001</v>
      </c>
      <c r="F878" t="s">
        <v>396</v>
      </c>
      <c r="G878" t="s">
        <v>401</v>
      </c>
      <c r="H878" s="27">
        <v>0</v>
      </c>
    </row>
    <row r="879" spans="1:8" x14ac:dyDescent="0.25">
      <c r="A879" t="s">
        <v>600</v>
      </c>
      <c r="B879" s="28">
        <v>4.2</v>
      </c>
      <c r="C879" t="s">
        <v>347</v>
      </c>
      <c r="D879">
        <v>9.6999999999999993</v>
      </c>
      <c r="E879">
        <v>10.476000000000001</v>
      </c>
      <c r="F879" t="s">
        <v>396</v>
      </c>
      <c r="G879" t="s">
        <v>395</v>
      </c>
      <c r="H879" s="27">
        <v>0</v>
      </c>
    </row>
    <row r="880" spans="1:8" x14ac:dyDescent="0.25">
      <c r="B880" s="28">
        <v>5.2</v>
      </c>
      <c r="C880" t="s">
        <v>348</v>
      </c>
      <c r="D880">
        <v>9.6999999999999993</v>
      </c>
      <c r="E880">
        <v>10.476000000000001</v>
      </c>
      <c r="F880" t="s">
        <v>396</v>
      </c>
      <c r="G880" t="s">
        <v>398</v>
      </c>
      <c r="H880" s="27">
        <v>0</v>
      </c>
    </row>
    <row r="881" spans="1:8" x14ac:dyDescent="0.25">
      <c r="B881" s="28">
        <v>6.2</v>
      </c>
      <c r="C881" t="s">
        <v>349</v>
      </c>
      <c r="D881">
        <v>9.6999999999999993</v>
      </c>
      <c r="E881">
        <v>10.476000000000001</v>
      </c>
      <c r="F881" t="s">
        <v>396</v>
      </c>
      <c r="G881" t="s">
        <v>399</v>
      </c>
      <c r="H881" s="27">
        <v>0</v>
      </c>
    </row>
    <row r="882" spans="1:8" x14ac:dyDescent="0.25">
      <c r="B882" s="28">
        <v>7.2</v>
      </c>
      <c r="C882" t="s">
        <v>350</v>
      </c>
      <c r="D882">
        <v>9.6999999999999993</v>
      </c>
      <c r="E882">
        <v>10.476000000000001</v>
      </c>
      <c r="F882" t="s">
        <v>396</v>
      </c>
      <c r="G882" t="s">
        <v>400</v>
      </c>
      <c r="H882" s="27">
        <v>0</v>
      </c>
    </row>
    <row r="883" spans="1:8" x14ac:dyDescent="0.25">
      <c r="B883" s="28">
        <v>8.1999999999999993</v>
      </c>
      <c r="C883" t="s">
        <v>351</v>
      </c>
      <c r="D883">
        <v>9.6999999999999993</v>
      </c>
      <c r="E883">
        <v>10.476000000000001</v>
      </c>
      <c r="F883" t="s">
        <v>396</v>
      </c>
      <c r="G883" t="s">
        <v>401</v>
      </c>
      <c r="H883" s="27">
        <v>0</v>
      </c>
    </row>
    <row r="884" spans="1:8" x14ac:dyDescent="0.25">
      <c r="A884" t="s">
        <v>601</v>
      </c>
      <c r="B884" s="28">
        <v>4.2</v>
      </c>
      <c r="C884" t="s">
        <v>347</v>
      </c>
      <c r="D884">
        <v>9.6999999999999993</v>
      </c>
      <c r="E884">
        <v>10.476000000000001</v>
      </c>
      <c r="F884" t="s">
        <v>396</v>
      </c>
      <c r="G884" t="s">
        <v>395</v>
      </c>
      <c r="H884" s="27">
        <v>0</v>
      </c>
    </row>
    <row r="885" spans="1:8" x14ac:dyDescent="0.25">
      <c r="B885" s="28">
        <v>5.2</v>
      </c>
      <c r="C885" t="s">
        <v>348</v>
      </c>
      <c r="D885">
        <v>9.6999999999999993</v>
      </c>
      <c r="E885">
        <v>10.476000000000001</v>
      </c>
      <c r="F885" t="s">
        <v>396</v>
      </c>
      <c r="G885" t="s">
        <v>398</v>
      </c>
      <c r="H885" s="27">
        <v>0</v>
      </c>
    </row>
    <row r="886" spans="1:8" x14ac:dyDescent="0.25">
      <c r="B886" s="28">
        <v>6.2</v>
      </c>
      <c r="C886" t="s">
        <v>349</v>
      </c>
      <c r="D886">
        <v>9.6999999999999993</v>
      </c>
      <c r="E886">
        <v>10.476000000000001</v>
      </c>
      <c r="F886" t="s">
        <v>396</v>
      </c>
      <c r="G886" t="s">
        <v>399</v>
      </c>
      <c r="H886" s="27">
        <v>0</v>
      </c>
    </row>
    <row r="887" spans="1:8" x14ac:dyDescent="0.25">
      <c r="B887" s="28">
        <v>7.2</v>
      </c>
      <c r="C887" t="s">
        <v>350</v>
      </c>
      <c r="D887">
        <v>9.6999999999999993</v>
      </c>
      <c r="E887">
        <v>10.476000000000001</v>
      </c>
      <c r="F887" t="s">
        <v>396</v>
      </c>
      <c r="G887" t="s">
        <v>400</v>
      </c>
      <c r="H887" s="27">
        <v>0</v>
      </c>
    </row>
    <row r="888" spans="1:8" x14ac:dyDescent="0.25">
      <c r="B888" s="28">
        <v>8.1999999999999993</v>
      </c>
      <c r="C888" t="s">
        <v>351</v>
      </c>
      <c r="D888">
        <v>9.6999999999999993</v>
      </c>
      <c r="E888">
        <v>10.476000000000001</v>
      </c>
      <c r="F888" t="s">
        <v>396</v>
      </c>
      <c r="G888" t="s">
        <v>401</v>
      </c>
      <c r="H888" s="27">
        <v>0</v>
      </c>
    </row>
    <row r="889" spans="1:8" x14ac:dyDescent="0.25">
      <c r="A889" t="s">
        <v>602</v>
      </c>
      <c r="B889" s="28">
        <v>4.2</v>
      </c>
      <c r="C889" t="s">
        <v>347</v>
      </c>
      <c r="D889">
        <v>9.6999999999999993</v>
      </c>
      <c r="E889">
        <v>10.476000000000001</v>
      </c>
      <c r="F889" t="s">
        <v>396</v>
      </c>
      <c r="G889" t="s">
        <v>395</v>
      </c>
      <c r="H889" s="27">
        <v>0</v>
      </c>
    </row>
    <row r="890" spans="1:8" x14ac:dyDescent="0.25">
      <c r="B890" s="28">
        <v>5.2</v>
      </c>
      <c r="C890" t="s">
        <v>348</v>
      </c>
      <c r="D890">
        <v>9.6999999999999993</v>
      </c>
      <c r="E890">
        <v>10.476000000000001</v>
      </c>
      <c r="F890" t="s">
        <v>396</v>
      </c>
      <c r="G890" t="s">
        <v>398</v>
      </c>
      <c r="H890" s="27">
        <v>0</v>
      </c>
    </row>
    <row r="891" spans="1:8" x14ac:dyDescent="0.25">
      <c r="B891" s="28">
        <v>6.2</v>
      </c>
      <c r="C891" t="s">
        <v>349</v>
      </c>
      <c r="D891">
        <v>9.6999999999999993</v>
      </c>
      <c r="E891">
        <v>10.476000000000001</v>
      </c>
      <c r="F891" t="s">
        <v>396</v>
      </c>
      <c r="G891" t="s">
        <v>399</v>
      </c>
      <c r="H891" s="27">
        <v>0</v>
      </c>
    </row>
    <row r="892" spans="1:8" x14ac:dyDescent="0.25">
      <c r="B892" s="28">
        <v>7.2</v>
      </c>
      <c r="C892" t="s">
        <v>350</v>
      </c>
      <c r="D892">
        <v>9.6999999999999993</v>
      </c>
      <c r="E892">
        <v>10.476000000000001</v>
      </c>
      <c r="F892" t="s">
        <v>396</v>
      </c>
      <c r="G892" t="s">
        <v>400</v>
      </c>
      <c r="H892" s="27">
        <v>0</v>
      </c>
    </row>
    <row r="893" spans="1:8" x14ac:dyDescent="0.25">
      <c r="B893" s="28">
        <v>8.1999999999999993</v>
      </c>
      <c r="C893" t="s">
        <v>351</v>
      </c>
      <c r="D893">
        <v>9.6999999999999993</v>
      </c>
      <c r="E893">
        <v>10.476000000000001</v>
      </c>
      <c r="F893" t="s">
        <v>396</v>
      </c>
      <c r="G893" t="s">
        <v>401</v>
      </c>
      <c r="H893" s="27">
        <v>0</v>
      </c>
    </row>
    <row r="894" spans="1:8" x14ac:dyDescent="0.25">
      <c r="A894" t="s">
        <v>603</v>
      </c>
      <c r="B894" s="28">
        <v>4.2</v>
      </c>
      <c r="C894" t="s">
        <v>347</v>
      </c>
      <c r="D894">
        <v>9.6999999999999993</v>
      </c>
      <c r="E894">
        <v>10.476000000000001</v>
      </c>
      <c r="F894" t="s">
        <v>396</v>
      </c>
      <c r="G894" t="s">
        <v>395</v>
      </c>
      <c r="H894" s="27">
        <v>0</v>
      </c>
    </row>
    <row r="895" spans="1:8" x14ac:dyDescent="0.25">
      <c r="B895" s="28">
        <v>5.2</v>
      </c>
      <c r="C895" t="s">
        <v>348</v>
      </c>
      <c r="D895">
        <v>9.6999999999999993</v>
      </c>
      <c r="E895">
        <v>10.476000000000001</v>
      </c>
      <c r="F895" t="s">
        <v>396</v>
      </c>
      <c r="G895" t="s">
        <v>398</v>
      </c>
      <c r="H895" s="27">
        <v>0</v>
      </c>
    </row>
    <row r="896" spans="1:8" x14ac:dyDescent="0.25">
      <c r="B896" s="28">
        <v>6.2</v>
      </c>
      <c r="C896" t="s">
        <v>349</v>
      </c>
      <c r="D896">
        <v>9.6999999999999993</v>
      </c>
      <c r="E896">
        <v>10.476000000000001</v>
      </c>
      <c r="F896" t="s">
        <v>396</v>
      </c>
      <c r="G896" t="s">
        <v>399</v>
      </c>
      <c r="H896" s="27">
        <v>0</v>
      </c>
    </row>
    <row r="897" spans="1:8" x14ac:dyDescent="0.25">
      <c r="B897" s="28">
        <v>7.2</v>
      </c>
      <c r="C897" t="s">
        <v>350</v>
      </c>
      <c r="D897">
        <v>9.6999999999999993</v>
      </c>
      <c r="E897">
        <v>10.476000000000001</v>
      </c>
      <c r="F897" t="s">
        <v>396</v>
      </c>
      <c r="G897" t="s">
        <v>400</v>
      </c>
      <c r="H897" s="27">
        <v>0</v>
      </c>
    </row>
    <row r="898" spans="1:8" x14ac:dyDescent="0.25">
      <c r="B898" s="28">
        <v>8.1999999999999993</v>
      </c>
      <c r="C898" t="s">
        <v>351</v>
      </c>
      <c r="D898">
        <v>9.6999999999999993</v>
      </c>
      <c r="E898">
        <v>10.476000000000001</v>
      </c>
      <c r="F898" t="s">
        <v>396</v>
      </c>
      <c r="G898" t="s">
        <v>401</v>
      </c>
      <c r="H898" s="27">
        <v>0</v>
      </c>
    </row>
    <row r="899" spans="1:8" x14ac:dyDescent="0.25">
      <c r="A899" t="s">
        <v>604</v>
      </c>
      <c r="B899" s="28">
        <v>4.2</v>
      </c>
      <c r="C899" t="s">
        <v>347</v>
      </c>
      <c r="D899">
        <v>9.6999999999999993</v>
      </c>
      <c r="E899">
        <v>10.476000000000001</v>
      </c>
      <c r="F899" t="s">
        <v>396</v>
      </c>
      <c r="G899" t="s">
        <v>395</v>
      </c>
      <c r="H899" s="27">
        <v>0</v>
      </c>
    </row>
    <row r="900" spans="1:8" x14ac:dyDescent="0.25">
      <c r="B900" s="28">
        <v>5.2</v>
      </c>
      <c r="C900" t="s">
        <v>348</v>
      </c>
      <c r="D900">
        <v>9.6999999999999993</v>
      </c>
      <c r="E900">
        <v>10.476000000000001</v>
      </c>
      <c r="F900" t="s">
        <v>396</v>
      </c>
      <c r="G900" t="s">
        <v>398</v>
      </c>
      <c r="H900" s="27">
        <v>0</v>
      </c>
    </row>
    <row r="901" spans="1:8" x14ac:dyDescent="0.25">
      <c r="B901" s="28">
        <v>6.2</v>
      </c>
      <c r="C901" t="s">
        <v>349</v>
      </c>
      <c r="D901">
        <v>9.6999999999999993</v>
      </c>
      <c r="E901">
        <v>10.476000000000001</v>
      </c>
      <c r="F901" t="s">
        <v>396</v>
      </c>
      <c r="G901" t="s">
        <v>399</v>
      </c>
      <c r="H901" s="27">
        <v>0</v>
      </c>
    </row>
    <row r="902" spans="1:8" x14ac:dyDescent="0.25">
      <c r="B902" s="28">
        <v>7.2</v>
      </c>
      <c r="C902" t="s">
        <v>350</v>
      </c>
      <c r="D902">
        <v>9.6999999999999993</v>
      </c>
      <c r="E902">
        <v>10.476000000000001</v>
      </c>
      <c r="F902" t="s">
        <v>396</v>
      </c>
      <c r="G902" t="s">
        <v>400</v>
      </c>
      <c r="H902" s="27">
        <v>0</v>
      </c>
    </row>
    <row r="903" spans="1:8" x14ac:dyDescent="0.25">
      <c r="B903" s="28">
        <v>8.1999999999999993</v>
      </c>
      <c r="C903" t="s">
        <v>351</v>
      </c>
      <c r="D903">
        <v>9.6999999999999993</v>
      </c>
      <c r="E903">
        <v>10.476000000000001</v>
      </c>
      <c r="F903" t="s">
        <v>396</v>
      </c>
      <c r="G903" t="s">
        <v>401</v>
      </c>
      <c r="H903" s="27">
        <v>0</v>
      </c>
    </row>
    <row r="904" spans="1:8" x14ac:dyDescent="0.25">
      <c r="A904" t="s">
        <v>605</v>
      </c>
      <c r="B904" s="28">
        <v>4.2</v>
      </c>
      <c r="C904" t="s">
        <v>347</v>
      </c>
      <c r="D904">
        <v>9.6999999999999993</v>
      </c>
      <c r="E904">
        <v>10.476000000000001</v>
      </c>
      <c r="F904" t="s">
        <v>396</v>
      </c>
      <c r="G904" t="s">
        <v>395</v>
      </c>
      <c r="H904" s="27">
        <v>0</v>
      </c>
    </row>
    <row r="905" spans="1:8" x14ac:dyDescent="0.25">
      <c r="B905" s="28">
        <v>5.2</v>
      </c>
      <c r="C905" t="s">
        <v>348</v>
      </c>
      <c r="D905">
        <v>9.6999999999999993</v>
      </c>
      <c r="E905">
        <v>10.476000000000001</v>
      </c>
      <c r="F905" t="s">
        <v>396</v>
      </c>
      <c r="G905" t="s">
        <v>398</v>
      </c>
      <c r="H905" s="27">
        <v>0</v>
      </c>
    </row>
    <row r="906" spans="1:8" x14ac:dyDescent="0.25">
      <c r="B906" s="28">
        <v>6.2</v>
      </c>
      <c r="C906" t="s">
        <v>349</v>
      </c>
      <c r="D906">
        <v>9.6999999999999993</v>
      </c>
      <c r="E906">
        <v>10.476000000000001</v>
      </c>
      <c r="F906" t="s">
        <v>396</v>
      </c>
      <c r="G906" t="s">
        <v>399</v>
      </c>
      <c r="H906" s="27">
        <v>0</v>
      </c>
    </row>
    <row r="907" spans="1:8" x14ac:dyDescent="0.25">
      <c r="B907" s="28">
        <v>7.2</v>
      </c>
      <c r="C907" t="s">
        <v>350</v>
      </c>
      <c r="D907">
        <v>9.6999999999999993</v>
      </c>
      <c r="E907">
        <v>10.476000000000001</v>
      </c>
      <c r="F907" t="s">
        <v>396</v>
      </c>
      <c r="G907" t="s">
        <v>400</v>
      </c>
      <c r="H907" s="27">
        <v>0</v>
      </c>
    </row>
    <row r="908" spans="1:8" x14ac:dyDescent="0.25">
      <c r="B908" s="28">
        <v>8.1999999999999993</v>
      </c>
      <c r="C908" t="s">
        <v>351</v>
      </c>
      <c r="D908">
        <v>9.6999999999999993</v>
      </c>
      <c r="E908">
        <v>10.476000000000001</v>
      </c>
      <c r="F908" t="s">
        <v>396</v>
      </c>
      <c r="G908" t="s">
        <v>401</v>
      </c>
      <c r="H908" s="27">
        <v>0</v>
      </c>
    </row>
    <row r="909" spans="1:8" x14ac:dyDescent="0.25">
      <c r="A909" t="s">
        <v>606</v>
      </c>
      <c r="B909" s="28">
        <v>4.2</v>
      </c>
      <c r="C909" t="s">
        <v>347</v>
      </c>
      <c r="D909">
        <v>9.6999999999999993</v>
      </c>
      <c r="E909">
        <v>10.476000000000001</v>
      </c>
      <c r="F909" t="s">
        <v>396</v>
      </c>
      <c r="G909" t="s">
        <v>395</v>
      </c>
      <c r="H909" s="27">
        <v>0</v>
      </c>
    </row>
    <row r="910" spans="1:8" x14ac:dyDescent="0.25">
      <c r="B910" s="28">
        <v>5.2</v>
      </c>
      <c r="C910" t="s">
        <v>348</v>
      </c>
      <c r="D910">
        <v>9.6999999999999993</v>
      </c>
      <c r="E910">
        <v>10.476000000000001</v>
      </c>
      <c r="F910" t="s">
        <v>396</v>
      </c>
      <c r="G910" t="s">
        <v>398</v>
      </c>
      <c r="H910" s="27">
        <v>0</v>
      </c>
    </row>
    <row r="911" spans="1:8" x14ac:dyDescent="0.25">
      <c r="B911" s="28">
        <v>6.2</v>
      </c>
      <c r="C911" t="s">
        <v>349</v>
      </c>
      <c r="D911">
        <v>9.6999999999999993</v>
      </c>
      <c r="E911">
        <v>10.476000000000001</v>
      </c>
      <c r="F911" t="s">
        <v>396</v>
      </c>
      <c r="G911" t="s">
        <v>399</v>
      </c>
      <c r="H911" s="27">
        <v>0</v>
      </c>
    </row>
    <row r="912" spans="1:8" x14ac:dyDescent="0.25">
      <c r="B912" s="28">
        <v>7.2</v>
      </c>
      <c r="C912" t="s">
        <v>350</v>
      </c>
      <c r="D912">
        <v>9.6999999999999993</v>
      </c>
      <c r="E912">
        <v>10.476000000000001</v>
      </c>
      <c r="F912" t="s">
        <v>396</v>
      </c>
      <c r="G912" t="s">
        <v>400</v>
      </c>
      <c r="H912" s="27">
        <v>0</v>
      </c>
    </row>
    <row r="913" spans="1:8" x14ac:dyDescent="0.25">
      <c r="B913" s="28">
        <v>8.1999999999999993</v>
      </c>
      <c r="C913" t="s">
        <v>351</v>
      </c>
      <c r="D913">
        <v>9.6999999999999993</v>
      </c>
      <c r="E913">
        <v>10.476000000000001</v>
      </c>
      <c r="F913" t="s">
        <v>396</v>
      </c>
      <c r="G913" t="s">
        <v>401</v>
      </c>
      <c r="H913" s="27">
        <v>0</v>
      </c>
    </row>
    <row r="914" spans="1:8" x14ac:dyDescent="0.25">
      <c r="A914" t="s">
        <v>607</v>
      </c>
      <c r="B914" s="28">
        <v>4.2</v>
      </c>
      <c r="C914" t="s">
        <v>347</v>
      </c>
      <c r="D914">
        <v>9.6999999999999993</v>
      </c>
      <c r="E914">
        <v>10.476000000000001</v>
      </c>
      <c r="F914" t="s">
        <v>396</v>
      </c>
      <c r="G914" t="s">
        <v>395</v>
      </c>
      <c r="H914" s="27">
        <v>0</v>
      </c>
    </row>
    <row r="915" spans="1:8" x14ac:dyDescent="0.25">
      <c r="B915" s="28">
        <v>5.2</v>
      </c>
      <c r="C915" t="s">
        <v>348</v>
      </c>
      <c r="D915">
        <v>9.6999999999999993</v>
      </c>
      <c r="E915">
        <v>10.476000000000001</v>
      </c>
      <c r="F915" t="s">
        <v>396</v>
      </c>
      <c r="G915" t="s">
        <v>398</v>
      </c>
      <c r="H915" s="27">
        <v>0</v>
      </c>
    </row>
    <row r="916" spans="1:8" x14ac:dyDescent="0.25">
      <c r="B916" s="28">
        <v>6.2</v>
      </c>
      <c r="C916" t="s">
        <v>349</v>
      </c>
      <c r="D916">
        <v>9.6999999999999993</v>
      </c>
      <c r="E916">
        <v>10.476000000000001</v>
      </c>
      <c r="F916" t="s">
        <v>396</v>
      </c>
      <c r="G916" t="s">
        <v>399</v>
      </c>
      <c r="H916" s="27">
        <v>0</v>
      </c>
    </row>
    <row r="917" spans="1:8" x14ac:dyDescent="0.25">
      <c r="B917" s="28">
        <v>7.2</v>
      </c>
      <c r="C917" t="s">
        <v>350</v>
      </c>
      <c r="D917">
        <v>9.6999999999999993</v>
      </c>
      <c r="E917">
        <v>10.476000000000001</v>
      </c>
      <c r="F917" t="s">
        <v>396</v>
      </c>
      <c r="G917" t="s">
        <v>400</v>
      </c>
      <c r="H917" s="27">
        <v>0</v>
      </c>
    </row>
    <row r="918" spans="1:8" x14ac:dyDescent="0.25">
      <c r="B918" s="28">
        <v>8.1999999999999993</v>
      </c>
      <c r="C918" t="s">
        <v>351</v>
      </c>
      <c r="D918">
        <v>9.6999999999999993</v>
      </c>
      <c r="E918">
        <v>10.476000000000001</v>
      </c>
      <c r="F918" t="s">
        <v>396</v>
      </c>
      <c r="G918" t="s">
        <v>401</v>
      </c>
      <c r="H918" s="27">
        <v>0</v>
      </c>
    </row>
    <row r="919" spans="1:8" x14ac:dyDescent="0.25">
      <c r="A919" t="s">
        <v>608</v>
      </c>
      <c r="B919" s="28">
        <v>4.2</v>
      </c>
      <c r="C919" t="s">
        <v>347</v>
      </c>
      <c r="D919">
        <v>9.6999999999999993</v>
      </c>
      <c r="E919">
        <v>10.476000000000001</v>
      </c>
      <c r="F919" t="s">
        <v>396</v>
      </c>
      <c r="G919" t="s">
        <v>395</v>
      </c>
      <c r="H919" s="27">
        <v>0</v>
      </c>
    </row>
    <row r="920" spans="1:8" x14ac:dyDescent="0.25">
      <c r="B920" s="28">
        <v>5.2</v>
      </c>
      <c r="C920" t="s">
        <v>348</v>
      </c>
      <c r="D920">
        <v>9.6999999999999993</v>
      </c>
      <c r="E920">
        <v>10.476000000000001</v>
      </c>
      <c r="F920" t="s">
        <v>396</v>
      </c>
      <c r="G920" t="s">
        <v>398</v>
      </c>
      <c r="H920" s="27">
        <v>0</v>
      </c>
    </row>
    <row r="921" spans="1:8" x14ac:dyDescent="0.25">
      <c r="B921" s="28">
        <v>6.2</v>
      </c>
      <c r="C921" t="s">
        <v>349</v>
      </c>
      <c r="D921">
        <v>9.6999999999999993</v>
      </c>
      <c r="E921">
        <v>10.476000000000001</v>
      </c>
      <c r="F921" t="s">
        <v>396</v>
      </c>
      <c r="G921" t="s">
        <v>399</v>
      </c>
      <c r="H921" s="27">
        <v>0</v>
      </c>
    </row>
    <row r="922" spans="1:8" x14ac:dyDescent="0.25">
      <c r="B922" s="28">
        <v>7.2</v>
      </c>
      <c r="C922" t="s">
        <v>350</v>
      </c>
      <c r="D922">
        <v>9.6999999999999993</v>
      </c>
      <c r="E922">
        <v>10.476000000000001</v>
      </c>
      <c r="F922" t="s">
        <v>396</v>
      </c>
      <c r="G922" t="s">
        <v>400</v>
      </c>
      <c r="H922" s="27">
        <v>0</v>
      </c>
    </row>
    <row r="923" spans="1:8" x14ac:dyDescent="0.25">
      <c r="B923" s="28">
        <v>8.1999999999999993</v>
      </c>
      <c r="C923" t="s">
        <v>351</v>
      </c>
      <c r="D923">
        <v>9.6999999999999993</v>
      </c>
      <c r="E923">
        <v>10.476000000000001</v>
      </c>
      <c r="F923" t="s">
        <v>396</v>
      </c>
      <c r="G923" t="s">
        <v>401</v>
      </c>
      <c r="H923" s="27">
        <v>0</v>
      </c>
    </row>
    <row r="924" spans="1:8" x14ac:dyDescent="0.25">
      <c r="A924" t="s">
        <v>609</v>
      </c>
      <c r="B924" s="28">
        <v>4.2</v>
      </c>
      <c r="C924" t="s">
        <v>347</v>
      </c>
      <c r="D924">
        <v>9.6999999999999993</v>
      </c>
      <c r="E924">
        <v>10.476000000000001</v>
      </c>
      <c r="F924" t="s">
        <v>396</v>
      </c>
      <c r="G924" t="s">
        <v>395</v>
      </c>
      <c r="H924" s="27">
        <v>0</v>
      </c>
    </row>
    <row r="925" spans="1:8" x14ac:dyDescent="0.25">
      <c r="B925" s="28">
        <v>5.2</v>
      </c>
      <c r="C925" t="s">
        <v>348</v>
      </c>
      <c r="D925">
        <v>9.6999999999999993</v>
      </c>
      <c r="E925">
        <v>10.476000000000001</v>
      </c>
      <c r="F925" t="s">
        <v>396</v>
      </c>
      <c r="G925" t="s">
        <v>398</v>
      </c>
      <c r="H925" s="27">
        <v>0</v>
      </c>
    </row>
    <row r="926" spans="1:8" x14ac:dyDescent="0.25">
      <c r="B926" s="28">
        <v>6.2</v>
      </c>
      <c r="C926" t="s">
        <v>349</v>
      </c>
      <c r="D926">
        <v>9.6999999999999993</v>
      </c>
      <c r="E926">
        <v>10.476000000000001</v>
      </c>
      <c r="F926" t="s">
        <v>396</v>
      </c>
      <c r="G926" t="s">
        <v>399</v>
      </c>
      <c r="H926" s="27">
        <v>0</v>
      </c>
    </row>
    <row r="927" spans="1:8" x14ac:dyDescent="0.25">
      <c r="B927" s="28">
        <v>7.2</v>
      </c>
      <c r="C927" t="s">
        <v>350</v>
      </c>
      <c r="D927">
        <v>9.6999999999999993</v>
      </c>
      <c r="E927">
        <v>10.476000000000001</v>
      </c>
      <c r="F927" t="s">
        <v>396</v>
      </c>
      <c r="G927" t="s">
        <v>400</v>
      </c>
      <c r="H927" s="27">
        <v>0</v>
      </c>
    </row>
    <row r="928" spans="1:8" x14ac:dyDescent="0.25">
      <c r="B928" s="28">
        <v>8.1999999999999993</v>
      </c>
      <c r="C928" t="s">
        <v>351</v>
      </c>
      <c r="D928">
        <v>9.6999999999999993</v>
      </c>
      <c r="E928">
        <v>10.476000000000001</v>
      </c>
      <c r="F928" t="s">
        <v>396</v>
      </c>
      <c r="G928" t="s">
        <v>401</v>
      </c>
      <c r="H928" s="27">
        <v>0</v>
      </c>
    </row>
    <row r="929" spans="1:8" x14ac:dyDescent="0.25">
      <c r="A929" t="s">
        <v>610</v>
      </c>
      <c r="B929" s="28">
        <v>4.2</v>
      </c>
      <c r="C929" t="s">
        <v>347</v>
      </c>
      <c r="D929">
        <v>9.6999999999999993</v>
      </c>
      <c r="E929">
        <v>10.476000000000001</v>
      </c>
      <c r="F929" t="s">
        <v>396</v>
      </c>
      <c r="G929" t="s">
        <v>395</v>
      </c>
      <c r="H929" s="27">
        <v>0</v>
      </c>
    </row>
    <row r="930" spans="1:8" x14ac:dyDescent="0.25">
      <c r="B930" s="28">
        <v>5.2</v>
      </c>
      <c r="C930" t="s">
        <v>348</v>
      </c>
      <c r="D930">
        <v>9.6999999999999993</v>
      </c>
      <c r="E930">
        <v>10.476000000000001</v>
      </c>
      <c r="F930" t="s">
        <v>396</v>
      </c>
      <c r="G930" t="s">
        <v>398</v>
      </c>
      <c r="H930" s="27">
        <v>0</v>
      </c>
    </row>
    <row r="931" spans="1:8" x14ac:dyDescent="0.25">
      <c r="B931" s="28">
        <v>6.2</v>
      </c>
      <c r="C931" t="s">
        <v>349</v>
      </c>
      <c r="D931">
        <v>9.6999999999999993</v>
      </c>
      <c r="E931">
        <v>10.476000000000001</v>
      </c>
      <c r="F931" t="s">
        <v>396</v>
      </c>
      <c r="G931" t="s">
        <v>399</v>
      </c>
      <c r="H931" s="27">
        <v>0</v>
      </c>
    </row>
    <row r="932" spans="1:8" x14ac:dyDescent="0.25">
      <c r="B932" s="28">
        <v>7.2</v>
      </c>
      <c r="C932" t="s">
        <v>350</v>
      </c>
      <c r="D932">
        <v>9.6999999999999993</v>
      </c>
      <c r="E932">
        <v>10.476000000000001</v>
      </c>
      <c r="F932" t="s">
        <v>396</v>
      </c>
      <c r="G932" t="s">
        <v>400</v>
      </c>
      <c r="H932" s="27">
        <v>0</v>
      </c>
    </row>
    <row r="933" spans="1:8" x14ac:dyDescent="0.25">
      <c r="B933" s="28">
        <v>8.1999999999999993</v>
      </c>
      <c r="C933" t="s">
        <v>351</v>
      </c>
      <c r="D933">
        <v>9.6999999999999993</v>
      </c>
      <c r="E933">
        <v>10.476000000000001</v>
      </c>
      <c r="F933" t="s">
        <v>396</v>
      </c>
      <c r="G933" t="s">
        <v>401</v>
      </c>
      <c r="H933" s="27">
        <v>0</v>
      </c>
    </row>
    <row r="934" spans="1:8" x14ac:dyDescent="0.25">
      <c r="A934" t="s">
        <v>611</v>
      </c>
      <c r="B934" s="28">
        <v>4.2</v>
      </c>
      <c r="C934" t="s">
        <v>347</v>
      </c>
      <c r="D934">
        <v>9.6999999999999993</v>
      </c>
      <c r="E934">
        <v>10.476000000000001</v>
      </c>
      <c r="F934" t="s">
        <v>396</v>
      </c>
      <c r="G934" t="s">
        <v>395</v>
      </c>
      <c r="H934" s="27">
        <v>0</v>
      </c>
    </row>
    <row r="935" spans="1:8" x14ac:dyDescent="0.25">
      <c r="B935" s="28">
        <v>5.2</v>
      </c>
      <c r="C935" t="s">
        <v>348</v>
      </c>
      <c r="D935">
        <v>9.6999999999999993</v>
      </c>
      <c r="E935">
        <v>10.476000000000001</v>
      </c>
      <c r="F935" t="s">
        <v>396</v>
      </c>
      <c r="G935" t="s">
        <v>398</v>
      </c>
      <c r="H935" s="27">
        <v>0</v>
      </c>
    </row>
    <row r="936" spans="1:8" x14ac:dyDescent="0.25">
      <c r="B936" s="28">
        <v>6.2</v>
      </c>
      <c r="C936" t="s">
        <v>349</v>
      </c>
      <c r="D936">
        <v>9.6999999999999993</v>
      </c>
      <c r="E936">
        <v>10.476000000000001</v>
      </c>
      <c r="F936" t="s">
        <v>396</v>
      </c>
      <c r="G936" t="s">
        <v>399</v>
      </c>
      <c r="H936" s="27">
        <v>0</v>
      </c>
    </row>
    <row r="937" spans="1:8" x14ac:dyDescent="0.25">
      <c r="B937" s="28">
        <v>7.2</v>
      </c>
      <c r="C937" t="s">
        <v>350</v>
      </c>
      <c r="D937">
        <v>9.6999999999999993</v>
      </c>
      <c r="E937">
        <v>10.476000000000001</v>
      </c>
      <c r="F937" t="s">
        <v>396</v>
      </c>
      <c r="G937" t="s">
        <v>400</v>
      </c>
      <c r="H937" s="27">
        <v>0</v>
      </c>
    </row>
    <row r="938" spans="1:8" x14ac:dyDescent="0.25">
      <c r="B938" s="28">
        <v>8.1999999999999993</v>
      </c>
      <c r="C938" t="s">
        <v>351</v>
      </c>
      <c r="D938">
        <v>9.6999999999999993</v>
      </c>
      <c r="E938">
        <v>10.476000000000001</v>
      </c>
      <c r="F938" t="s">
        <v>396</v>
      </c>
      <c r="G938" t="s">
        <v>401</v>
      </c>
      <c r="H938" s="27">
        <v>0</v>
      </c>
    </row>
    <row r="939" spans="1:8" x14ac:dyDescent="0.25">
      <c r="A939" t="s">
        <v>612</v>
      </c>
      <c r="B939" s="28">
        <v>4.2</v>
      </c>
      <c r="C939" t="s">
        <v>347</v>
      </c>
      <c r="D939">
        <v>9.6999999999999993</v>
      </c>
      <c r="E939">
        <v>10.476000000000001</v>
      </c>
      <c r="F939" t="s">
        <v>396</v>
      </c>
      <c r="G939" t="s">
        <v>395</v>
      </c>
      <c r="H939" s="27">
        <v>0</v>
      </c>
    </row>
    <row r="940" spans="1:8" x14ac:dyDescent="0.25">
      <c r="B940" s="28">
        <v>5.2</v>
      </c>
      <c r="C940" t="s">
        <v>348</v>
      </c>
      <c r="D940">
        <v>9.6999999999999993</v>
      </c>
      <c r="E940">
        <v>10.476000000000001</v>
      </c>
      <c r="F940" t="s">
        <v>396</v>
      </c>
      <c r="G940" t="s">
        <v>398</v>
      </c>
      <c r="H940" s="27">
        <v>0</v>
      </c>
    </row>
    <row r="941" spans="1:8" x14ac:dyDescent="0.25">
      <c r="B941" s="28">
        <v>6.2</v>
      </c>
      <c r="C941" t="s">
        <v>349</v>
      </c>
      <c r="D941">
        <v>9.6999999999999993</v>
      </c>
      <c r="E941">
        <v>10.476000000000001</v>
      </c>
      <c r="F941" t="s">
        <v>396</v>
      </c>
      <c r="G941" t="s">
        <v>399</v>
      </c>
      <c r="H941" s="27">
        <v>0</v>
      </c>
    </row>
    <row r="942" spans="1:8" x14ac:dyDescent="0.25">
      <c r="B942" s="28">
        <v>7.2</v>
      </c>
      <c r="C942" t="s">
        <v>350</v>
      </c>
      <c r="D942">
        <v>9.6999999999999993</v>
      </c>
      <c r="E942">
        <v>10.476000000000001</v>
      </c>
      <c r="F942" t="s">
        <v>396</v>
      </c>
      <c r="G942" t="s">
        <v>400</v>
      </c>
      <c r="H942" s="27">
        <v>0</v>
      </c>
    </row>
    <row r="943" spans="1:8" x14ac:dyDescent="0.25">
      <c r="B943" s="28">
        <v>8.1999999999999993</v>
      </c>
      <c r="C943" t="s">
        <v>351</v>
      </c>
      <c r="D943">
        <v>9.6999999999999993</v>
      </c>
      <c r="E943">
        <v>10.476000000000001</v>
      </c>
      <c r="F943" t="s">
        <v>396</v>
      </c>
      <c r="G943" t="s">
        <v>401</v>
      </c>
      <c r="H943" s="27">
        <v>0</v>
      </c>
    </row>
    <row r="944" spans="1:8" x14ac:dyDescent="0.25">
      <c r="A944" t="s">
        <v>613</v>
      </c>
      <c r="B944" s="28">
        <v>4.2</v>
      </c>
      <c r="C944" t="s">
        <v>347</v>
      </c>
      <c r="D944">
        <v>9.6999999999999993</v>
      </c>
      <c r="E944">
        <v>10.476000000000001</v>
      </c>
      <c r="F944" t="s">
        <v>396</v>
      </c>
      <c r="G944" t="s">
        <v>395</v>
      </c>
      <c r="H944" s="27">
        <v>0</v>
      </c>
    </row>
    <row r="945" spans="1:8" x14ac:dyDescent="0.25">
      <c r="B945" s="28">
        <v>5.2</v>
      </c>
      <c r="C945" t="s">
        <v>348</v>
      </c>
      <c r="D945">
        <v>9.6999999999999993</v>
      </c>
      <c r="E945">
        <v>10.476000000000001</v>
      </c>
      <c r="F945" t="s">
        <v>396</v>
      </c>
      <c r="G945" t="s">
        <v>398</v>
      </c>
      <c r="H945" s="27">
        <v>0</v>
      </c>
    </row>
    <row r="946" spans="1:8" x14ac:dyDescent="0.25">
      <c r="B946" s="28">
        <v>6.2</v>
      </c>
      <c r="C946" t="s">
        <v>349</v>
      </c>
      <c r="D946">
        <v>9.6999999999999993</v>
      </c>
      <c r="E946">
        <v>10.476000000000001</v>
      </c>
      <c r="F946" t="s">
        <v>396</v>
      </c>
      <c r="G946" t="s">
        <v>399</v>
      </c>
      <c r="H946" s="27">
        <v>0</v>
      </c>
    </row>
    <row r="947" spans="1:8" x14ac:dyDescent="0.25">
      <c r="B947" s="28">
        <v>7.2</v>
      </c>
      <c r="C947" t="s">
        <v>350</v>
      </c>
      <c r="D947">
        <v>9.6999999999999993</v>
      </c>
      <c r="E947">
        <v>10.476000000000001</v>
      </c>
      <c r="F947" t="s">
        <v>396</v>
      </c>
      <c r="G947" t="s">
        <v>400</v>
      </c>
      <c r="H947" s="27">
        <v>0</v>
      </c>
    </row>
    <row r="948" spans="1:8" x14ac:dyDescent="0.25">
      <c r="B948" s="28">
        <v>8.1999999999999993</v>
      </c>
      <c r="C948" t="s">
        <v>351</v>
      </c>
      <c r="D948">
        <v>9.6999999999999993</v>
      </c>
      <c r="E948">
        <v>10.476000000000001</v>
      </c>
      <c r="F948" t="s">
        <v>396</v>
      </c>
      <c r="G948" t="s">
        <v>401</v>
      </c>
      <c r="H948" s="27">
        <v>0</v>
      </c>
    </row>
    <row r="949" spans="1:8" x14ac:dyDescent="0.25">
      <c r="A949" t="s">
        <v>614</v>
      </c>
      <c r="B949" s="28">
        <v>4.2</v>
      </c>
      <c r="C949" t="s">
        <v>347</v>
      </c>
      <c r="D949">
        <v>9.6999999999999993</v>
      </c>
      <c r="E949">
        <v>10.476000000000001</v>
      </c>
      <c r="F949" t="s">
        <v>396</v>
      </c>
      <c r="G949" t="s">
        <v>395</v>
      </c>
      <c r="H949" s="27">
        <v>0</v>
      </c>
    </row>
    <row r="950" spans="1:8" x14ac:dyDescent="0.25">
      <c r="B950" s="28">
        <v>5.2</v>
      </c>
      <c r="C950" t="s">
        <v>348</v>
      </c>
      <c r="D950">
        <v>9.6999999999999993</v>
      </c>
      <c r="E950">
        <v>10.476000000000001</v>
      </c>
      <c r="F950" t="s">
        <v>396</v>
      </c>
      <c r="G950" t="s">
        <v>398</v>
      </c>
      <c r="H950" s="27">
        <v>0</v>
      </c>
    </row>
    <row r="951" spans="1:8" x14ac:dyDescent="0.25">
      <c r="B951" s="28">
        <v>6.2</v>
      </c>
      <c r="C951" t="s">
        <v>349</v>
      </c>
      <c r="D951">
        <v>9.6999999999999993</v>
      </c>
      <c r="E951">
        <v>10.476000000000001</v>
      </c>
      <c r="F951" t="s">
        <v>396</v>
      </c>
      <c r="G951" t="s">
        <v>399</v>
      </c>
      <c r="H951" s="27">
        <v>0</v>
      </c>
    </row>
    <row r="952" spans="1:8" x14ac:dyDescent="0.25">
      <c r="B952" s="28">
        <v>7.2</v>
      </c>
      <c r="C952" t="s">
        <v>350</v>
      </c>
      <c r="D952">
        <v>9.6999999999999993</v>
      </c>
      <c r="E952">
        <v>10.476000000000001</v>
      </c>
      <c r="F952" t="s">
        <v>396</v>
      </c>
      <c r="G952" t="s">
        <v>400</v>
      </c>
      <c r="H952" s="27">
        <v>0</v>
      </c>
    </row>
    <row r="953" spans="1:8" x14ac:dyDescent="0.25">
      <c r="B953" s="28">
        <v>8.1999999999999993</v>
      </c>
      <c r="C953" t="s">
        <v>351</v>
      </c>
      <c r="D953">
        <v>9.6999999999999993</v>
      </c>
      <c r="E953">
        <v>10.476000000000001</v>
      </c>
      <c r="F953" t="s">
        <v>396</v>
      </c>
      <c r="G953" t="s">
        <v>401</v>
      </c>
      <c r="H953" s="27">
        <v>0</v>
      </c>
    </row>
    <row r="954" spans="1:8" x14ac:dyDescent="0.25">
      <c r="A954" t="s">
        <v>615</v>
      </c>
      <c r="B954" s="28">
        <v>4.2</v>
      </c>
      <c r="C954" t="s">
        <v>347</v>
      </c>
      <c r="D954">
        <v>9.6999999999999993</v>
      </c>
      <c r="E954">
        <v>10.476000000000001</v>
      </c>
      <c r="F954" t="s">
        <v>396</v>
      </c>
      <c r="G954" t="s">
        <v>395</v>
      </c>
      <c r="H954" s="27">
        <v>0</v>
      </c>
    </row>
    <row r="955" spans="1:8" x14ac:dyDescent="0.25">
      <c r="B955" s="28">
        <v>5.2</v>
      </c>
      <c r="C955" t="s">
        <v>348</v>
      </c>
      <c r="D955">
        <v>9.6999999999999993</v>
      </c>
      <c r="E955">
        <v>10.476000000000001</v>
      </c>
      <c r="F955" t="s">
        <v>396</v>
      </c>
      <c r="G955" t="s">
        <v>398</v>
      </c>
      <c r="H955" s="27">
        <v>0</v>
      </c>
    </row>
    <row r="956" spans="1:8" x14ac:dyDescent="0.25">
      <c r="B956" s="28">
        <v>6.2</v>
      </c>
      <c r="C956" t="s">
        <v>349</v>
      </c>
      <c r="D956">
        <v>9.6999999999999993</v>
      </c>
      <c r="E956">
        <v>10.476000000000001</v>
      </c>
      <c r="F956" t="s">
        <v>396</v>
      </c>
      <c r="G956" t="s">
        <v>399</v>
      </c>
      <c r="H956" s="27">
        <v>0</v>
      </c>
    </row>
    <row r="957" spans="1:8" x14ac:dyDescent="0.25">
      <c r="B957" s="28">
        <v>7.2</v>
      </c>
      <c r="C957" t="s">
        <v>350</v>
      </c>
      <c r="D957">
        <v>9.6999999999999993</v>
      </c>
      <c r="E957">
        <v>10.476000000000001</v>
      </c>
      <c r="F957" t="s">
        <v>396</v>
      </c>
      <c r="G957" t="s">
        <v>400</v>
      </c>
      <c r="H957" s="27">
        <v>0</v>
      </c>
    </row>
    <row r="958" spans="1:8" x14ac:dyDescent="0.25">
      <c r="B958" s="28">
        <v>8.1999999999999993</v>
      </c>
      <c r="C958" t="s">
        <v>351</v>
      </c>
      <c r="D958">
        <v>9.6999999999999993</v>
      </c>
      <c r="E958">
        <v>10.476000000000001</v>
      </c>
      <c r="F958" t="s">
        <v>396</v>
      </c>
      <c r="G958" t="s">
        <v>401</v>
      </c>
      <c r="H958" s="27">
        <v>0</v>
      </c>
    </row>
    <row r="959" spans="1:8" x14ac:dyDescent="0.25">
      <c r="A959" t="s">
        <v>616</v>
      </c>
      <c r="B959" s="28">
        <v>4.2</v>
      </c>
      <c r="C959" t="s">
        <v>347</v>
      </c>
      <c r="D959">
        <v>9.6999999999999993</v>
      </c>
      <c r="E959">
        <v>10.476000000000001</v>
      </c>
      <c r="F959" t="s">
        <v>396</v>
      </c>
      <c r="G959" t="s">
        <v>395</v>
      </c>
      <c r="H959" s="27">
        <v>0</v>
      </c>
    </row>
    <row r="960" spans="1:8" x14ac:dyDescent="0.25">
      <c r="B960" s="28">
        <v>5.2</v>
      </c>
      <c r="C960" t="s">
        <v>348</v>
      </c>
      <c r="D960">
        <v>9.6999999999999993</v>
      </c>
      <c r="E960">
        <v>10.476000000000001</v>
      </c>
      <c r="F960" t="s">
        <v>396</v>
      </c>
      <c r="G960" t="s">
        <v>398</v>
      </c>
      <c r="H960" s="27">
        <v>0</v>
      </c>
    </row>
    <row r="961" spans="1:8" x14ac:dyDescent="0.25">
      <c r="B961" s="28">
        <v>6.2</v>
      </c>
      <c r="C961" t="s">
        <v>349</v>
      </c>
      <c r="D961">
        <v>9.6999999999999993</v>
      </c>
      <c r="E961">
        <v>10.476000000000001</v>
      </c>
      <c r="F961" t="s">
        <v>396</v>
      </c>
      <c r="G961" t="s">
        <v>399</v>
      </c>
      <c r="H961" s="27">
        <v>0</v>
      </c>
    </row>
    <row r="962" spans="1:8" x14ac:dyDescent="0.25">
      <c r="B962" s="28">
        <v>7.2</v>
      </c>
      <c r="C962" t="s">
        <v>350</v>
      </c>
      <c r="D962">
        <v>9.6999999999999993</v>
      </c>
      <c r="E962">
        <v>10.476000000000001</v>
      </c>
      <c r="F962" t="s">
        <v>396</v>
      </c>
      <c r="G962" t="s">
        <v>400</v>
      </c>
      <c r="H962" s="27">
        <v>0</v>
      </c>
    </row>
    <row r="963" spans="1:8" x14ac:dyDescent="0.25">
      <c r="B963" s="28">
        <v>8.1999999999999993</v>
      </c>
      <c r="C963" t="s">
        <v>351</v>
      </c>
      <c r="D963">
        <v>9.6999999999999993</v>
      </c>
      <c r="E963">
        <v>10.476000000000001</v>
      </c>
      <c r="F963" t="s">
        <v>396</v>
      </c>
      <c r="G963" t="s">
        <v>401</v>
      </c>
      <c r="H963" s="27">
        <v>0</v>
      </c>
    </row>
    <row r="964" spans="1:8" x14ac:dyDescent="0.25">
      <c r="A964" t="s">
        <v>617</v>
      </c>
      <c r="B964" s="28">
        <v>4.2</v>
      </c>
      <c r="C964" t="s">
        <v>347</v>
      </c>
      <c r="D964">
        <v>9.6999999999999993</v>
      </c>
      <c r="E964">
        <v>10.476000000000001</v>
      </c>
      <c r="F964" t="s">
        <v>396</v>
      </c>
      <c r="G964" t="s">
        <v>395</v>
      </c>
      <c r="H964" s="27">
        <v>0</v>
      </c>
    </row>
    <row r="965" spans="1:8" x14ac:dyDescent="0.25">
      <c r="B965" s="28">
        <v>5.2</v>
      </c>
      <c r="C965" t="s">
        <v>348</v>
      </c>
      <c r="D965">
        <v>9.6999999999999993</v>
      </c>
      <c r="E965">
        <v>10.476000000000001</v>
      </c>
      <c r="F965" t="s">
        <v>396</v>
      </c>
      <c r="G965" t="s">
        <v>398</v>
      </c>
      <c r="H965" s="27">
        <v>0</v>
      </c>
    </row>
    <row r="966" spans="1:8" x14ac:dyDescent="0.25">
      <c r="B966" s="28">
        <v>6.2</v>
      </c>
      <c r="C966" t="s">
        <v>349</v>
      </c>
      <c r="D966">
        <v>9.6999999999999993</v>
      </c>
      <c r="E966">
        <v>10.476000000000001</v>
      </c>
      <c r="F966" t="s">
        <v>396</v>
      </c>
      <c r="G966" t="s">
        <v>399</v>
      </c>
      <c r="H966" s="27">
        <v>0</v>
      </c>
    </row>
    <row r="967" spans="1:8" x14ac:dyDescent="0.25">
      <c r="B967" s="28">
        <v>7.2</v>
      </c>
      <c r="C967" t="s">
        <v>350</v>
      </c>
      <c r="D967">
        <v>9.6999999999999993</v>
      </c>
      <c r="E967">
        <v>10.476000000000001</v>
      </c>
      <c r="F967" t="s">
        <v>396</v>
      </c>
      <c r="G967" t="s">
        <v>400</v>
      </c>
      <c r="H967" s="27">
        <v>0</v>
      </c>
    </row>
    <row r="968" spans="1:8" x14ac:dyDescent="0.25">
      <c r="B968" s="28">
        <v>8.1999999999999993</v>
      </c>
      <c r="C968" t="s">
        <v>351</v>
      </c>
      <c r="D968">
        <v>9.6999999999999993</v>
      </c>
      <c r="E968">
        <v>10.476000000000001</v>
      </c>
      <c r="F968" t="s">
        <v>396</v>
      </c>
      <c r="G968" t="s">
        <v>401</v>
      </c>
      <c r="H968" s="27">
        <v>0</v>
      </c>
    </row>
    <row r="969" spans="1:8" x14ac:dyDescent="0.25">
      <c r="A969" t="s">
        <v>618</v>
      </c>
      <c r="B969" s="28">
        <v>4.2</v>
      </c>
      <c r="C969" t="s">
        <v>347</v>
      </c>
      <c r="D969">
        <v>9.6999999999999993</v>
      </c>
      <c r="E969">
        <v>10.476000000000001</v>
      </c>
      <c r="F969" t="s">
        <v>396</v>
      </c>
      <c r="G969" t="s">
        <v>395</v>
      </c>
      <c r="H969" s="27">
        <v>0</v>
      </c>
    </row>
    <row r="970" spans="1:8" x14ac:dyDescent="0.25">
      <c r="B970" s="28">
        <v>5.2</v>
      </c>
      <c r="C970" t="s">
        <v>348</v>
      </c>
      <c r="D970">
        <v>9.6999999999999993</v>
      </c>
      <c r="E970">
        <v>10.476000000000001</v>
      </c>
      <c r="F970" t="s">
        <v>396</v>
      </c>
      <c r="G970" t="s">
        <v>398</v>
      </c>
      <c r="H970" s="27">
        <v>0</v>
      </c>
    </row>
    <row r="971" spans="1:8" x14ac:dyDescent="0.25">
      <c r="B971" s="28">
        <v>6.2</v>
      </c>
      <c r="C971" t="s">
        <v>349</v>
      </c>
      <c r="D971">
        <v>9.6999999999999993</v>
      </c>
      <c r="E971">
        <v>10.476000000000001</v>
      </c>
      <c r="F971" t="s">
        <v>396</v>
      </c>
      <c r="G971" t="s">
        <v>399</v>
      </c>
      <c r="H971" s="27">
        <v>0</v>
      </c>
    </row>
    <row r="972" spans="1:8" x14ac:dyDescent="0.25">
      <c r="B972" s="28">
        <v>7.2</v>
      </c>
      <c r="C972" t="s">
        <v>350</v>
      </c>
      <c r="D972">
        <v>9.6999999999999993</v>
      </c>
      <c r="E972">
        <v>10.476000000000001</v>
      </c>
      <c r="F972" t="s">
        <v>396</v>
      </c>
      <c r="G972" t="s">
        <v>400</v>
      </c>
      <c r="H972" s="27">
        <v>0</v>
      </c>
    </row>
    <row r="973" spans="1:8" x14ac:dyDescent="0.25">
      <c r="B973" s="28">
        <v>8.1999999999999993</v>
      </c>
      <c r="C973" t="s">
        <v>351</v>
      </c>
      <c r="D973">
        <v>9.6999999999999993</v>
      </c>
      <c r="E973">
        <v>10.476000000000001</v>
      </c>
      <c r="F973" t="s">
        <v>396</v>
      </c>
      <c r="G973" t="s">
        <v>401</v>
      </c>
      <c r="H973" s="27">
        <v>0</v>
      </c>
    </row>
    <row r="974" spans="1:8" x14ac:dyDescent="0.25">
      <c r="A974" t="s">
        <v>619</v>
      </c>
      <c r="B974" s="28">
        <v>4.2</v>
      </c>
      <c r="C974" t="s">
        <v>347</v>
      </c>
      <c r="D974">
        <v>9.6999999999999993</v>
      </c>
      <c r="E974">
        <v>10.476000000000001</v>
      </c>
      <c r="F974" t="s">
        <v>396</v>
      </c>
      <c r="G974" t="s">
        <v>395</v>
      </c>
      <c r="H974" s="27">
        <v>0</v>
      </c>
    </row>
    <row r="975" spans="1:8" x14ac:dyDescent="0.25">
      <c r="B975" s="28">
        <v>5.2</v>
      </c>
      <c r="C975" t="s">
        <v>348</v>
      </c>
      <c r="D975">
        <v>9.6999999999999993</v>
      </c>
      <c r="E975">
        <v>10.476000000000001</v>
      </c>
      <c r="F975" t="s">
        <v>396</v>
      </c>
      <c r="G975" t="s">
        <v>398</v>
      </c>
      <c r="H975" s="27">
        <v>0</v>
      </c>
    </row>
    <row r="976" spans="1:8" x14ac:dyDescent="0.25">
      <c r="B976" s="28">
        <v>6.2</v>
      </c>
      <c r="C976" t="s">
        <v>349</v>
      </c>
      <c r="D976">
        <v>9.6999999999999993</v>
      </c>
      <c r="E976">
        <v>10.476000000000001</v>
      </c>
      <c r="F976" t="s">
        <v>396</v>
      </c>
      <c r="G976" t="s">
        <v>399</v>
      </c>
      <c r="H976" s="27">
        <v>0</v>
      </c>
    </row>
    <row r="977" spans="1:8" x14ac:dyDescent="0.25">
      <c r="B977" s="28">
        <v>7.2</v>
      </c>
      <c r="C977" t="s">
        <v>350</v>
      </c>
      <c r="D977">
        <v>9.6999999999999993</v>
      </c>
      <c r="E977">
        <v>10.476000000000001</v>
      </c>
      <c r="F977" t="s">
        <v>396</v>
      </c>
      <c r="G977" t="s">
        <v>400</v>
      </c>
      <c r="H977" s="27">
        <v>0</v>
      </c>
    </row>
    <row r="978" spans="1:8" x14ac:dyDescent="0.25">
      <c r="B978" s="28">
        <v>8.1999999999999993</v>
      </c>
      <c r="C978" t="s">
        <v>351</v>
      </c>
      <c r="D978">
        <v>9.6999999999999993</v>
      </c>
      <c r="E978">
        <v>10.476000000000001</v>
      </c>
      <c r="F978" t="s">
        <v>396</v>
      </c>
      <c r="G978" t="s">
        <v>401</v>
      </c>
      <c r="H978" s="27">
        <v>0</v>
      </c>
    </row>
    <row r="979" spans="1:8" x14ac:dyDescent="0.25">
      <c r="A979" t="s">
        <v>620</v>
      </c>
      <c r="B979" s="28">
        <v>4.2</v>
      </c>
      <c r="C979" t="s">
        <v>347</v>
      </c>
      <c r="D979">
        <v>9.6999999999999993</v>
      </c>
      <c r="E979">
        <v>10.476000000000001</v>
      </c>
      <c r="F979" t="s">
        <v>396</v>
      </c>
      <c r="G979" t="s">
        <v>395</v>
      </c>
      <c r="H979" s="27">
        <v>0</v>
      </c>
    </row>
    <row r="980" spans="1:8" x14ac:dyDescent="0.25">
      <c r="B980" s="28">
        <v>5.2</v>
      </c>
      <c r="C980" t="s">
        <v>348</v>
      </c>
      <c r="D980">
        <v>9.6999999999999993</v>
      </c>
      <c r="E980">
        <v>10.476000000000001</v>
      </c>
      <c r="F980" t="s">
        <v>396</v>
      </c>
      <c r="G980" t="s">
        <v>398</v>
      </c>
      <c r="H980" s="27">
        <v>0</v>
      </c>
    </row>
    <row r="981" spans="1:8" x14ac:dyDescent="0.25">
      <c r="B981" s="28">
        <v>6.2</v>
      </c>
      <c r="C981" t="s">
        <v>349</v>
      </c>
      <c r="D981">
        <v>9.6999999999999993</v>
      </c>
      <c r="E981">
        <v>10.476000000000001</v>
      </c>
      <c r="F981" t="s">
        <v>396</v>
      </c>
      <c r="G981" t="s">
        <v>399</v>
      </c>
      <c r="H981" s="27">
        <v>0</v>
      </c>
    </row>
    <row r="982" spans="1:8" x14ac:dyDescent="0.25">
      <c r="B982" s="28">
        <v>7.2</v>
      </c>
      <c r="C982" t="s">
        <v>350</v>
      </c>
      <c r="D982">
        <v>9.6999999999999993</v>
      </c>
      <c r="E982">
        <v>10.476000000000001</v>
      </c>
      <c r="F982" t="s">
        <v>396</v>
      </c>
      <c r="G982" t="s">
        <v>400</v>
      </c>
      <c r="H982" s="27">
        <v>0</v>
      </c>
    </row>
    <row r="983" spans="1:8" x14ac:dyDescent="0.25">
      <c r="B983" s="28">
        <v>8.1999999999999993</v>
      </c>
      <c r="C983" t="s">
        <v>351</v>
      </c>
      <c r="D983">
        <v>9.6999999999999993</v>
      </c>
      <c r="E983">
        <v>10.476000000000001</v>
      </c>
      <c r="F983" t="s">
        <v>396</v>
      </c>
      <c r="G983" t="s">
        <v>401</v>
      </c>
      <c r="H983" s="27">
        <v>0</v>
      </c>
    </row>
    <row r="984" spans="1:8" x14ac:dyDescent="0.25">
      <c r="A984" t="s">
        <v>621</v>
      </c>
      <c r="B984" s="28">
        <v>4.2</v>
      </c>
      <c r="C984" t="s">
        <v>347</v>
      </c>
      <c r="D984">
        <v>9.6999999999999993</v>
      </c>
      <c r="E984">
        <v>10.476000000000001</v>
      </c>
      <c r="F984" t="s">
        <v>396</v>
      </c>
      <c r="G984" t="s">
        <v>395</v>
      </c>
      <c r="H984" s="27">
        <v>0</v>
      </c>
    </row>
    <row r="985" spans="1:8" x14ac:dyDescent="0.25">
      <c r="B985" s="28">
        <v>5.2</v>
      </c>
      <c r="C985" t="s">
        <v>348</v>
      </c>
      <c r="D985">
        <v>9.6999999999999993</v>
      </c>
      <c r="E985">
        <v>10.476000000000001</v>
      </c>
      <c r="F985" t="s">
        <v>396</v>
      </c>
      <c r="G985" t="s">
        <v>398</v>
      </c>
      <c r="H985" s="27">
        <v>0</v>
      </c>
    </row>
    <row r="986" spans="1:8" x14ac:dyDescent="0.25">
      <c r="B986" s="28">
        <v>6.2</v>
      </c>
      <c r="C986" t="s">
        <v>349</v>
      </c>
      <c r="D986">
        <v>9.6999999999999993</v>
      </c>
      <c r="E986">
        <v>10.476000000000001</v>
      </c>
      <c r="F986" t="s">
        <v>396</v>
      </c>
      <c r="G986" t="s">
        <v>399</v>
      </c>
      <c r="H986" s="27">
        <v>0</v>
      </c>
    </row>
    <row r="987" spans="1:8" x14ac:dyDescent="0.25">
      <c r="B987" s="28">
        <v>7.2</v>
      </c>
      <c r="C987" t="s">
        <v>350</v>
      </c>
      <c r="D987">
        <v>9.6999999999999993</v>
      </c>
      <c r="E987">
        <v>10.476000000000001</v>
      </c>
      <c r="F987" t="s">
        <v>396</v>
      </c>
      <c r="G987" t="s">
        <v>400</v>
      </c>
      <c r="H987" s="27">
        <v>0</v>
      </c>
    </row>
    <row r="988" spans="1:8" x14ac:dyDescent="0.25">
      <c r="B988" s="28">
        <v>8.1999999999999993</v>
      </c>
      <c r="C988" t="s">
        <v>351</v>
      </c>
      <c r="D988">
        <v>9.6999999999999993</v>
      </c>
      <c r="E988">
        <v>10.476000000000001</v>
      </c>
      <c r="F988" t="s">
        <v>396</v>
      </c>
      <c r="G988" t="s">
        <v>401</v>
      </c>
      <c r="H988" s="27">
        <v>0</v>
      </c>
    </row>
    <row r="989" spans="1:8" x14ac:dyDescent="0.25">
      <c r="A989" t="s">
        <v>622</v>
      </c>
      <c r="B989" s="28">
        <v>4.2</v>
      </c>
      <c r="C989" t="s">
        <v>347</v>
      </c>
      <c r="D989">
        <v>9.6999999999999993</v>
      </c>
      <c r="E989">
        <v>10.476000000000001</v>
      </c>
      <c r="F989" t="s">
        <v>396</v>
      </c>
      <c r="G989" t="s">
        <v>395</v>
      </c>
      <c r="H989" s="27">
        <v>0</v>
      </c>
    </row>
    <row r="990" spans="1:8" x14ac:dyDescent="0.25">
      <c r="B990" s="28">
        <v>5.2</v>
      </c>
      <c r="C990" t="s">
        <v>348</v>
      </c>
      <c r="D990">
        <v>9.6999999999999993</v>
      </c>
      <c r="E990">
        <v>10.476000000000001</v>
      </c>
      <c r="F990" t="s">
        <v>396</v>
      </c>
      <c r="G990" t="s">
        <v>398</v>
      </c>
      <c r="H990" s="27">
        <v>0</v>
      </c>
    </row>
    <row r="991" spans="1:8" x14ac:dyDescent="0.25">
      <c r="B991" s="28">
        <v>6.2</v>
      </c>
      <c r="C991" t="s">
        <v>349</v>
      </c>
      <c r="D991">
        <v>9.6999999999999993</v>
      </c>
      <c r="E991">
        <v>10.476000000000001</v>
      </c>
      <c r="F991" t="s">
        <v>396</v>
      </c>
      <c r="G991" t="s">
        <v>399</v>
      </c>
      <c r="H991" s="27">
        <v>0</v>
      </c>
    </row>
    <row r="992" spans="1:8" x14ac:dyDescent="0.25">
      <c r="B992" s="28">
        <v>7.2</v>
      </c>
      <c r="C992" t="s">
        <v>350</v>
      </c>
      <c r="D992">
        <v>9.6999999999999993</v>
      </c>
      <c r="E992">
        <v>10.476000000000001</v>
      </c>
      <c r="F992" t="s">
        <v>396</v>
      </c>
      <c r="G992" t="s">
        <v>400</v>
      </c>
      <c r="H992" s="27">
        <v>0</v>
      </c>
    </row>
    <row r="993" spans="1:8" x14ac:dyDescent="0.25">
      <c r="B993" s="28">
        <v>8.1999999999999993</v>
      </c>
      <c r="C993" t="s">
        <v>351</v>
      </c>
      <c r="D993">
        <v>9.6999999999999993</v>
      </c>
      <c r="E993">
        <v>10.476000000000001</v>
      </c>
      <c r="F993" t="s">
        <v>396</v>
      </c>
      <c r="G993" t="s">
        <v>401</v>
      </c>
      <c r="H993" s="27">
        <v>0</v>
      </c>
    </row>
    <row r="994" spans="1:8" x14ac:dyDescent="0.25">
      <c r="A994" t="s">
        <v>623</v>
      </c>
      <c r="B994" s="28">
        <v>4.2</v>
      </c>
      <c r="C994" t="s">
        <v>347</v>
      </c>
      <c r="D994">
        <v>9.6999999999999993</v>
      </c>
      <c r="E994">
        <v>10.476000000000001</v>
      </c>
      <c r="F994" t="s">
        <v>396</v>
      </c>
      <c r="G994" t="s">
        <v>395</v>
      </c>
      <c r="H994" s="27">
        <v>0</v>
      </c>
    </row>
    <row r="995" spans="1:8" x14ac:dyDescent="0.25">
      <c r="B995" s="28">
        <v>5.2</v>
      </c>
      <c r="C995" t="s">
        <v>348</v>
      </c>
      <c r="D995">
        <v>9.6999999999999993</v>
      </c>
      <c r="E995">
        <v>10.476000000000001</v>
      </c>
      <c r="F995" t="s">
        <v>396</v>
      </c>
      <c r="G995" t="s">
        <v>398</v>
      </c>
      <c r="H995" s="27">
        <v>0</v>
      </c>
    </row>
    <row r="996" spans="1:8" x14ac:dyDescent="0.25">
      <c r="B996" s="28">
        <v>6.2</v>
      </c>
      <c r="C996" t="s">
        <v>349</v>
      </c>
      <c r="D996">
        <v>9.6999999999999993</v>
      </c>
      <c r="E996">
        <v>10.476000000000001</v>
      </c>
      <c r="F996" t="s">
        <v>396</v>
      </c>
      <c r="G996" t="s">
        <v>399</v>
      </c>
      <c r="H996" s="27">
        <v>0</v>
      </c>
    </row>
    <row r="997" spans="1:8" x14ac:dyDescent="0.25">
      <c r="B997" s="28">
        <v>7.2</v>
      </c>
      <c r="C997" t="s">
        <v>350</v>
      </c>
      <c r="D997">
        <v>9.6999999999999993</v>
      </c>
      <c r="E997">
        <v>10.476000000000001</v>
      </c>
      <c r="F997" t="s">
        <v>396</v>
      </c>
      <c r="G997" t="s">
        <v>400</v>
      </c>
      <c r="H997" s="27">
        <v>0</v>
      </c>
    </row>
    <row r="998" spans="1:8" x14ac:dyDescent="0.25">
      <c r="B998" s="28">
        <v>8.1999999999999993</v>
      </c>
      <c r="C998" t="s">
        <v>351</v>
      </c>
      <c r="D998">
        <v>9.6999999999999993</v>
      </c>
      <c r="E998">
        <v>10.476000000000001</v>
      </c>
      <c r="F998" t="s">
        <v>396</v>
      </c>
      <c r="G998" t="s">
        <v>401</v>
      </c>
      <c r="H998" s="27">
        <v>0</v>
      </c>
    </row>
    <row r="999" spans="1:8" x14ac:dyDescent="0.25">
      <c r="A999" t="s">
        <v>624</v>
      </c>
      <c r="B999" s="28">
        <v>4.2</v>
      </c>
      <c r="C999" t="s">
        <v>347</v>
      </c>
      <c r="D999">
        <v>9.6999999999999993</v>
      </c>
      <c r="E999">
        <v>10.476000000000001</v>
      </c>
      <c r="F999" t="s">
        <v>396</v>
      </c>
      <c r="G999" t="s">
        <v>395</v>
      </c>
      <c r="H999" s="27">
        <v>0</v>
      </c>
    </row>
    <row r="1000" spans="1:8" x14ac:dyDescent="0.25">
      <c r="B1000" s="28">
        <v>5.2</v>
      </c>
      <c r="C1000" t="s">
        <v>348</v>
      </c>
      <c r="D1000">
        <v>9.6999999999999993</v>
      </c>
      <c r="E1000">
        <v>10.476000000000001</v>
      </c>
      <c r="F1000" t="s">
        <v>396</v>
      </c>
      <c r="G1000" t="s">
        <v>398</v>
      </c>
      <c r="H1000" s="27">
        <v>0</v>
      </c>
    </row>
    <row r="1001" spans="1:8" x14ac:dyDescent="0.25">
      <c r="B1001" s="28">
        <v>6.2</v>
      </c>
      <c r="C1001" t="s">
        <v>349</v>
      </c>
      <c r="D1001">
        <v>9.6999999999999993</v>
      </c>
      <c r="E1001">
        <v>10.476000000000001</v>
      </c>
      <c r="F1001" t="s">
        <v>396</v>
      </c>
      <c r="G1001" t="s">
        <v>399</v>
      </c>
      <c r="H1001" s="27">
        <v>0</v>
      </c>
    </row>
    <row r="1002" spans="1:8" x14ac:dyDescent="0.25">
      <c r="B1002" s="28">
        <v>7.2</v>
      </c>
      <c r="C1002" t="s">
        <v>350</v>
      </c>
      <c r="D1002">
        <v>9.6999999999999993</v>
      </c>
      <c r="E1002">
        <v>10.476000000000001</v>
      </c>
      <c r="F1002" t="s">
        <v>396</v>
      </c>
      <c r="G1002" t="s">
        <v>400</v>
      </c>
      <c r="H1002" s="27">
        <v>0</v>
      </c>
    </row>
    <row r="1003" spans="1:8" x14ac:dyDescent="0.25">
      <c r="B1003" s="28">
        <v>8.1999999999999993</v>
      </c>
      <c r="C1003" t="s">
        <v>351</v>
      </c>
      <c r="D1003">
        <v>9.6999999999999993</v>
      </c>
      <c r="E1003">
        <v>10.476000000000001</v>
      </c>
      <c r="F1003" t="s">
        <v>396</v>
      </c>
      <c r="G1003" t="s">
        <v>401</v>
      </c>
      <c r="H1003" s="27">
        <v>0</v>
      </c>
    </row>
    <row r="1004" spans="1:8" x14ac:dyDescent="0.25">
      <c r="A1004" t="s">
        <v>625</v>
      </c>
      <c r="B1004" s="28">
        <v>4.2</v>
      </c>
      <c r="C1004" t="s">
        <v>347</v>
      </c>
      <c r="D1004">
        <v>9.6999999999999993</v>
      </c>
      <c r="E1004">
        <v>10.476000000000001</v>
      </c>
      <c r="F1004" t="s">
        <v>396</v>
      </c>
      <c r="G1004" t="s">
        <v>395</v>
      </c>
      <c r="H1004" s="27">
        <v>0</v>
      </c>
    </row>
    <row r="1005" spans="1:8" x14ac:dyDescent="0.25">
      <c r="B1005" s="28">
        <v>5.2</v>
      </c>
      <c r="C1005" t="s">
        <v>348</v>
      </c>
      <c r="D1005">
        <v>9.6999999999999993</v>
      </c>
      <c r="E1005">
        <v>10.476000000000001</v>
      </c>
      <c r="F1005" t="s">
        <v>396</v>
      </c>
      <c r="G1005" t="s">
        <v>398</v>
      </c>
      <c r="H1005" s="27">
        <v>0</v>
      </c>
    </row>
    <row r="1006" spans="1:8" x14ac:dyDescent="0.25">
      <c r="B1006" s="28">
        <v>6.2</v>
      </c>
      <c r="C1006" t="s">
        <v>349</v>
      </c>
      <c r="D1006">
        <v>9.6999999999999993</v>
      </c>
      <c r="E1006">
        <v>10.476000000000001</v>
      </c>
      <c r="F1006" t="s">
        <v>396</v>
      </c>
      <c r="G1006" t="s">
        <v>399</v>
      </c>
      <c r="H1006" s="27">
        <v>0</v>
      </c>
    </row>
    <row r="1007" spans="1:8" x14ac:dyDescent="0.25">
      <c r="B1007" s="28">
        <v>7.2</v>
      </c>
      <c r="C1007" t="s">
        <v>350</v>
      </c>
      <c r="D1007">
        <v>9.6999999999999993</v>
      </c>
      <c r="E1007">
        <v>10.476000000000001</v>
      </c>
      <c r="F1007" t="s">
        <v>396</v>
      </c>
      <c r="G1007" t="s">
        <v>400</v>
      </c>
      <c r="H1007" s="27">
        <v>0</v>
      </c>
    </row>
    <row r="1008" spans="1:8" x14ac:dyDescent="0.25">
      <c r="B1008" s="28">
        <v>8.1999999999999993</v>
      </c>
      <c r="C1008" t="s">
        <v>351</v>
      </c>
      <c r="D1008">
        <v>9.6999999999999993</v>
      </c>
      <c r="E1008">
        <v>10.476000000000001</v>
      </c>
      <c r="F1008" t="s">
        <v>396</v>
      </c>
      <c r="G1008" t="s">
        <v>401</v>
      </c>
      <c r="H1008" s="27">
        <v>0</v>
      </c>
    </row>
    <row r="1009" spans="1:8" x14ac:dyDescent="0.25">
      <c r="A1009" t="s">
        <v>626</v>
      </c>
      <c r="B1009" s="28">
        <v>4.2</v>
      </c>
      <c r="C1009" t="s">
        <v>347</v>
      </c>
      <c r="D1009">
        <v>9.6999999999999993</v>
      </c>
      <c r="E1009">
        <v>10.476000000000001</v>
      </c>
      <c r="F1009" t="s">
        <v>396</v>
      </c>
      <c r="G1009" t="s">
        <v>395</v>
      </c>
      <c r="H1009" s="27">
        <v>0</v>
      </c>
    </row>
    <row r="1010" spans="1:8" x14ac:dyDescent="0.25">
      <c r="B1010" s="28">
        <v>5.2</v>
      </c>
      <c r="C1010" t="s">
        <v>348</v>
      </c>
      <c r="D1010">
        <v>9.6999999999999993</v>
      </c>
      <c r="E1010">
        <v>10.476000000000001</v>
      </c>
      <c r="F1010" t="s">
        <v>396</v>
      </c>
      <c r="G1010" t="s">
        <v>398</v>
      </c>
      <c r="H1010" s="27">
        <v>0</v>
      </c>
    </row>
    <row r="1011" spans="1:8" x14ac:dyDescent="0.25">
      <c r="B1011" s="28">
        <v>6.2</v>
      </c>
      <c r="C1011" t="s">
        <v>349</v>
      </c>
      <c r="D1011">
        <v>9.6999999999999993</v>
      </c>
      <c r="E1011">
        <v>10.476000000000001</v>
      </c>
      <c r="F1011" t="s">
        <v>396</v>
      </c>
      <c r="G1011" t="s">
        <v>399</v>
      </c>
      <c r="H1011" s="27">
        <v>0</v>
      </c>
    </row>
    <row r="1012" spans="1:8" x14ac:dyDescent="0.25">
      <c r="B1012" s="28">
        <v>7.2</v>
      </c>
      <c r="C1012" t="s">
        <v>350</v>
      </c>
      <c r="D1012">
        <v>9.6999999999999993</v>
      </c>
      <c r="E1012">
        <v>10.476000000000001</v>
      </c>
      <c r="F1012" t="s">
        <v>396</v>
      </c>
      <c r="G1012" t="s">
        <v>400</v>
      </c>
      <c r="H1012" s="27">
        <v>0</v>
      </c>
    </row>
    <row r="1013" spans="1:8" x14ac:dyDescent="0.25">
      <c r="B1013" s="28">
        <v>8.1999999999999993</v>
      </c>
      <c r="C1013" t="s">
        <v>351</v>
      </c>
      <c r="D1013">
        <v>9.6999999999999993</v>
      </c>
      <c r="E1013">
        <v>10.476000000000001</v>
      </c>
      <c r="F1013" t="s">
        <v>396</v>
      </c>
      <c r="G1013" t="s">
        <v>401</v>
      </c>
      <c r="H1013" s="27">
        <v>0</v>
      </c>
    </row>
    <row r="1014" spans="1:8" x14ac:dyDescent="0.25">
      <c r="A1014" t="s">
        <v>627</v>
      </c>
      <c r="B1014" s="28">
        <v>4.2</v>
      </c>
      <c r="C1014" t="s">
        <v>347</v>
      </c>
      <c r="D1014">
        <v>9.6999999999999993</v>
      </c>
      <c r="E1014">
        <v>10.476000000000001</v>
      </c>
      <c r="F1014" t="s">
        <v>396</v>
      </c>
      <c r="G1014" t="s">
        <v>395</v>
      </c>
      <c r="H1014" s="27">
        <v>0</v>
      </c>
    </row>
    <row r="1015" spans="1:8" x14ac:dyDescent="0.25">
      <c r="B1015" s="28">
        <v>5.2</v>
      </c>
      <c r="C1015" t="s">
        <v>348</v>
      </c>
      <c r="D1015">
        <v>9.6999999999999993</v>
      </c>
      <c r="E1015">
        <v>10.476000000000001</v>
      </c>
      <c r="F1015" t="s">
        <v>396</v>
      </c>
      <c r="G1015" t="s">
        <v>398</v>
      </c>
      <c r="H1015" s="27">
        <v>0</v>
      </c>
    </row>
    <row r="1016" spans="1:8" x14ac:dyDescent="0.25">
      <c r="B1016" s="28">
        <v>6.2</v>
      </c>
      <c r="C1016" t="s">
        <v>349</v>
      </c>
      <c r="D1016">
        <v>9.6999999999999993</v>
      </c>
      <c r="E1016">
        <v>10.476000000000001</v>
      </c>
      <c r="F1016" t="s">
        <v>396</v>
      </c>
      <c r="G1016" t="s">
        <v>399</v>
      </c>
      <c r="H1016" s="27">
        <v>0</v>
      </c>
    </row>
    <row r="1017" spans="1:8" x14ac:dyDescent="0.25">
      <c r="B1017" s="28">
        <v>7.2</v>
      </c>
      <c r="C1017" t="s">
        <v>350</v>
      </c>
      <c r="D1017">
        <v>9.6999999999999993</v>
      </c>
      <c r="E1017">
        <v>10.476000000000001</v>
      </c>
      <c r="F1017" t="s">
        <v>396</v>
      </c>
      <c r="G1017" t="s">
        <v>400</v>
      </c>
      <c r="H1017" s="27">
        <v>0</v>
      </c>
    </row>
    <row r="1018" spans="1:8" x14ac:dyDescent="0.25">
      <c r="B1018" s="28">
        <v>8.1999999999999993</v>
      </c>
      <c r="C1018" t="s">
        <v>351</v>
      </c>
      <c r="D1018">
        <v>9.6999999999999993</v>
      </c>
      <c r="E1018">
        <v>10.476000000000001</v>
      </c>
      <c r="F1018" t="s">
        <v>396</v>
      </c>
      <c r="G1018" t="s">
        <v>401</v>
      </c>
      <c r="H1018" s="27">
        <v>0</v>
      </c>
    </row>
    <row r="1019" spans="1:8" x14ac:dyDescent="0.25">
      <c r="A1019" t="s">
        <v>628</v>
      </c>
      <c r="B1019" s="28">
        <v>4.2</v>
      </c>
      <c r="C1019" t="s">
        <v>347</v>
      </c>
      <c r="D1019">
        <v>9.6999999999999993</v>
      </c>
      <c r="E1019">
        <v>10.476000000000001</v>
      </c>
      <c r="F1019" t="s">
        <v>396</v>
      </c>
      <c r="G1019" t="s">
        <v>395</v>
      </c>
      <c r="H1019" s="27">
        <v>0</v>
      </c>
    </row>
    <row r="1020" spans="1:8" x14ac:dyDescent="0.25">
      <c r="B1020" s="28">
        <v>5.2</v>
      </c>
      <c r="C1020" t="s">
        <v>348</v>
      </c>
      <c r="D1020">
        <v>9.6999999999999993</v>
      </c>
      <c r="E1020">
        <v>10.476000000000001</v>
      </c>
      <c r="F1020" t="s">
        <v>396</v>
      </c>
      <c r="G1020" t="s">
        <v>398</v>
      </c>
      <c r="H1020" s="27">
        <v>0</v>
      </c>
    </row>
    <row r="1021" spans="1:8" x14ac:dyDescent="0.25">
      <c r="B1021" s="28">
        <v>6.2</v>
      </c>
      <c r="C1021" t="s">
        <v>349</v>
      </c>
      <c r="D1021">
        <v>9.6999999999999993</v>
      </c>
      <c r="E1021">
        <v>10.476000000000001</v>
      </c>
      <c r="F1021" t="s">
        <v>396</v>
      </c>
      <c r="G1021" t="s">
        <v>399</v>
      </c>
      <c r="H1021" s="27">
        <v>0</v>
      </c>
    </row>
    <row r="1022" spans="1:8" x14ac:dyDescent="0.25">
      <c r="B1022" s="28">
        <v>7.2</v>
      </c>
      <c r="C1022" t="s">
        <v>350</v>
      </c>
      <c r="D1022">
        <v>9.6999999999999993</v>
      </c>
      <c r="E1022">
        <v>10.476000000000001</v>
      </c>
      <c r="F1022" t="s">
        <v>396</v>
      </c>
      <c r="G1022" t="s">
        <v>400</v>
      </c>
      <c r="H1022" s="27">
        <v>0</v>
      </c>
    </row>
    <row r="1023" spans="1:8" x14ac:dyDescent="0.25">
      <c r="B1023" s="28">
        <v>8.1999999999999993</v>
      </c>
      <c r="C1023" t="s">
        <v>351</v>
      </c>
      <c r="D1023">
        <v>9.6999999999999993</v>
      </c>
      <c r="E1023">
        <v>10.476000000000001</v>
      </c>
      <c r="F1023" t="s">
        <v>396</v>
      </c>
      <c r="G1023" t="s">
        <v>401</v>
      </c>
      <c r="H1023" s="27">
        <v>0</v>
      </c>
    </row>
    <row r="1024" spans="1:8" x14ac:dyDescent="0.25">
      <c r="A1024" t="s">
        <v>629</v>
      </c>
      <c r="B1024" s="28">
        <v>4.2</v>
      </c>
      <c r="C1024" t="s">
        <v>347</v>
      </c>
      <c r="D1024">
        <v>9.6999999999999993</v>
      </c>
      <c r="E1024">
        <v>10.476000000000001</v>
      </c>
      <c r="F1024" t="s">
        <v>396</v>
      </c>
      <c r="G1024" t="s">
        <v>395</v>
      </c>
      <c r="H1024" s="27">
        <v>0</v>
      </c>
    </row>
    <row r="1025" spans="1:8" x14ac:dyDescent="0.25">
      <c r="B1025" s="28">
        <v>5.2</v>
      </c>
      <c r="C1025" t="s">
        <v>348</v>
      </c>
      <c r="D1025">
        <v>9.6999999999999993</v>
      </c>
      <c r="E1025">
        <v>10.476000000000001</v>
      </c>
      <c r="F1025" t="s">
        <v>396</v>
      </c>
      <c r="G1025" t="s">
        <v>398</v>
      </c>
      <c r="H1025" s="27">
        <v>0</v>
      </c>
    </row>
    <row r="1026" spans="1:8" x14ac:dyDescent="0.25">
      <c r="B1026" s="28">
        <v>6.2</v>
      </c>
      <c r="C1026" t="s">
        <v>349</v>
      </c>
      <c r="D1026">
        <v>9.6999999999999993</v>
      </c>
      <c r="E1026">
        <v>10.476000000000001</v>
      </c>
      <c r="F1026" t="s">
        <v>396</v>
      </c>
      <c r="G1026" t="s">
        <v>399</v>
      </c>
      <c r="H1026" s="27">
        <v>0</v>
      </c>
    </row>
    <row r="1027" spans="1:8" x14ac:dyDescent="0.25">
      <c r="B1027" s="28">
        <v>7.2</v>
      </c>
      <c r="C1027" t="s">
        <v>350</v>
      </c>
      <c r="D1027">
        <v>9.6999999999999993</v>
      </c>
      <c r="E1027">
        <v>10.476000000000001</v>
      </c>
      <c r="F1027" t="s">
        <v>396</v>
      </c>
      <c r="G1027" t="s">
        <v>400</v>
      </c>
      <c r="H1027" s="27">
        <v>0</v>
      </c>
    </row>
    <row r="1028" spans="1:8" x14ac:dyDescent="0.25">
      <c r="B1028" s="28">
        <v>8.1999999999999993</v>
      </c>
      <c r="C1028" t="s">
        <v>351</v>
      </c>
      <c r="D1028">
        <v>9.6999999999999993</v>
      </c>
      <c r="E1028">
        <v>10.476000000000001</v>
      </c>
      <c r="F1028" t="s">
        <v>396</v>
      </c>
      <c r="G1028" t="s">
        <v>401</v>
      </c>
      <c r="H1028" s="27">
        <v>0</v>
      </c>
    </row>
    <row r="1029" spans="1:8" x14ac:dyDescent="0.25">
      <c r="A1029" t="s">
        <v>630</v>
      </c>
      <c r="B1029" s="28">
        <v>4.2</v>
      </c>
      <c r="C1029" t="s">
        <v>347</v>
      </c>
      <c r="D1029">
        <v>9.6999999999999993</v>
      </c>
      <c r="E1029">
        <v>10.476000000000001</v>
      </c>
      <c r="F1029" t="s">
        <v>396</v>
      </c>
      <c r="G1029" t="s">
        <v>395</v>
      </c>
      <c r="H1029" s="27">
        <v>0</v>
      </c>
    </row>
    <row r="1030" spans="1:8" x14ac:dyDescent="0.25">
      <c r="B1030" s="28">
        <v>5.2</v>
      </c>
      <c r="C1030" t="s">
        <v>348</v>
      </c>
      <c r="D1030">
        <v>9.6999999999999993</v>
      </c>
      <c r="E1030">
        <v>10.476000000000001</v>
      </c>
      <c r="F1030" t="s">
        <v>396</v>
      </c>
      <c r="G1030" t="s">
        <v>398</v>
      </c>
      <c r="H1030" s="27">
        <v>0</v>
      </c>
    </row>
    <row r="1031" spans="1:8" x14ac:dyDescent="0.25">
      <c r="B1031" s="28">
        <v>6.2</v>
      </c>
      <c r="C1031" t="s">
        <v>349</v>
      </c>
      <c r="D1031">
        <v>9.6999999999999993</v>
      </c>
      <c r="E1031">
        <v>10.476000000000001</v>
      </c>
      <c r="F1031" t="s">
        <v>396</v>
      </c>
      <c r="G1031" t="s">
        <v>399</v>
      </c>
      <c r="H1031" s="27">
        <v>0</v>
      </c>
    </row>
    <row r="1032" spans="1:8" x14ac:dyDescent="0.25">
      <c r="B1032" s="28">
        <v>7.2</v>
      </c>
      <c r="C1032" t="s">
        <v>350</v>
      </c>
      <c r="D1032">
        <v>9.6999999999999993</v>
      </c>
      <c r="E1032">
        <v>10.476000000000001</v>
      </c>
      <c r="F1032" t="s">
        <v>396</v>
      </c>
      <c r="G1032" t="s">
        <v>400</v>
      </c>
      <c r="H1032" s="27">
        <v>0</v>
      </c>
    </row>
    <row r="1033" spans="1:8" x14ac:dyDescent="0.25">
      <c r="B1033" s="28">
        <v>8.1999999999999993</v>
      </c>
      <c r="C1033" t="s">
        <v>351</v>
      </c>
      <c r="D1033">
        <v>9.6999999999999993</v>
      </c>
      <c r="E1033">
        <v>10.476000000000001</v>
      </c>
      <c r="F1033" t="s">
        <v>396</v>
      </c>
      <c r="G1033" t="s">
        <v>401</v>
      </c>
      <c r="H1033" s="27">
        <v>0</v>
      </c>
    </row>
    <row r="1034" spans="1:8" x14ac:dyDescent="0.25">
      <c r="A1034" t="s">
        <v>631</v>
      </c>
      <c r="B1034" s="28">
        <v>4.2</v>
      </c>
      <c r="C1034" t="s">
        <v>347</v>
      </c>
      <c r="D1034">
        <v>9.6999999999999993</v>
      </c>
      <c r="E1034">
        <v>10.476000000000001</v>
      </c>
      <c r="F1034" t="s">
        <v>396</v>
      </c>
      <c r="G1034" t="s">
        <v>395</v>
      </c>
      <c r="H1034" s="27">
        <v>0</v>
      </c>
    </row>
    <row r="1035" spans="1:8" x14ac:dyDescent="0.25">
      <c r="B1035" s="28">
        <v>5.2</v>
      </c>
      <c r="C1035" t="s">
        <v>348</v>
      </c>
      <c r="D1035">
        <v>9.6999999999999993</v>
      </c>
      <c r="E1035">
        <v>10.476000000000001</v>
      </c>
      <c r="F1035" t="s">
        <v>396</v>
      </c>
      <c r="G1035" t="s">
        <v>398</v>
      </c>
      <c r="H1035" s="27">
        <v>0</v>
      </c>
    </row>
    <row r="1036" spans="1:8" x14ac:dyDescent="0.25">
      <c r="B1036" s="28">
        <v>6.2</v>
      </c>
      <c r="C1036" t="s">
        <v>349</v>
      </c>
      <c r="D1036">
        <v>9.6999999999999993</v>
      </c>
      <c r="E1036">
        <v>10.476000000000001</v>
      </c>
      <c r="F1036" t="s">
        <v>396</v>
      </c>
      <c r="G1036" t="s">
        <v>399</v>
      </c>
      <c r="H1036" s="27">
        <v>0</v>
      </c>
    </row>
    <row r="1037" spans="1:8" x14ac:dyDescent="0.25">
      <c r="B1037" s="28">
        <v>7.2</v>
      </c>
      <c r="C1037" t="s">
        <v>350</v>
      </c>
      <c r="D1037">
        <v>9.6999999999999993</v>
      </c>
      <c r="E1037">
        <v>10.476000000000001</v>
      </c>
      <c r="F1037" t="s">
        <v>396</v>
      </c>
      <c r="G1037" t="s">
        <v>400</v>
      </c>
      <c r="H1037" s="27">
        <v>0</v>
      </c>
    </row>
    <row r="1038" spans="1:8" x14ac:dyDescent="0.25">
      <c r="B1038" s="28">
        <v>8.1999999999999993</v>
      </c>
      <c r="C1038" t="s">
        <v>351</v>
      </c>
      <c r="D1038">
        <v>9.6999999999999993</v>
      </c>
      <c r="E1038">
        <v>10.476000000000001</v>
      </c>
      <c r="F1038" t="s">
        <v>396</v>
      </c>
      <c r="G1038" t="s">
        <v>401</v>
      </c>
      <c r="H1038" s="27">
        <v>0</v>
      </c>
    </row>
    <row r="1039" spans="1:8" x14ac:dyDescent="0.25">
      <c r="A1039" t="s">
        <v>632</v>
      </c>
      <c r="B1039" s="28">
        <v>4.2</v>
      </c>
      <c r="C1039" t="s">
        <v>347</v>
      </c>
      <c r="D1039">
        <v>9.6999999999999993</v>
      </c>
      <c r="E1039">
        <v>10.476000000000001</v>
      </c>
      <c r="F1039" t="s">
        <v>396</v>
      </c>
      <c r="G1039" t="s">
        <v>395</v>
      </c>
      <c r="H1039" s="27">
        <v>0</v>
      </c>
    </row>
    <row r="1040" spans="1:8" x14ac:dyDescent="0.25">
      <c r="B1040" s="28">
        <v>5.2</v>
      </c>
      <c r="C1040" t="s">
        <v>348</v>
      </c>
      <c r="D1040">
        <v>9.6999999999999993</v>
      </c>
      <c r="E1040">
        <v>10.476000000000001</v>
      </c>
      <c r="F1040" t="s">
        <v>396</v>
      </c>
      <c r="G1040" t="s">
        <v>398</v>
      </c>
      <c r="H1040" s="27">
        <v>0</v>
      </c>
    </row>
    <row r="1041" spans="1:8" x14ac:dyDescent="0.25">
      <c r="B1041" s="28">
        <v>6.2</v>
      </c>
      <c r="C1041" t="s">
        <v>349</v>
      </c>
      <c r="D1041">
        <v>9.6999999999999993</v>
      </c>
      <c r="E1041">
        <v>10.476000000000001</v>
      </c>
      <c r="F1041" t="s">
        <v>396</v>
      </c>
      <c r="G1041" t="s">
        <v>399</v>
      </c>
      <c r="H1041" s="27">
        <v>0</v>
      </c>
    </row>
    <row r="1042" spans="1:8" x14ac:dyDescent="0.25">
      <c r="B1042" s="28">
        <v>7.2</v>
      </c>
      <c r="C1042" t="s">
        <v>350</v>
      </c>
      <c r="D1042">
        <v>9.6999999999999993</v>
      </c>
      <c r="E1042">
        <v>10.476000000000001</v>
      </c>
      <c r="F1042" t="s">
        <v>396</v>
      </c>
      <c r="G1042" t="s">
        <v>400</v>
      </c>
      <c r="H1042" s="27">
        <v>0</v>
      </c>
    </row>
    <row r="1043" spans="1:8" x14ac:dyDescent="0.25">
      <c r="B1043" s="28">
        <v>8.1999999999999993</v>
      </c>
      <c r="C1043" t="s">
        <v>351</v>
      </c>
      <c r="D1043">
        <v>9.6999999999999993</v>
      </c>
      <c r="E1043">
        <v>10.476000000000001</v>
      </c>
      <c r="F1043" t="s">
        <v>396</v>
      </c>
      <c r="G1043" t="s">
        <v>401</v>
      </c>
      <c r="H1043" s="27">
        <v>0</v>
      </c>
    </row>
    <row r="1044" spans="1:8" x14ac:dyDescent="0.25">
      <c r="A1044" t="s">
        <v>633</v>
      </c>
      <c r="B1044" s="28">
        <v>4.2</v>
      </c>
      <c r="C1044" t="s">
        <v>347</v>
      </c>
      <c r="D1044">
        <v>9.6999999999999993</v>
      </c>
      <c r="E1044">
        <v>10.476000000000001</v>
      </c>
      <c r="F1044" t="s">
        <v>396</v>
      </c>
      <c r="G1044" t="s">
        <v>395</v>
      </c>
      <c r="H1044" s="27">
        <v>0</v>
      </c>
    </row>
    <row r="1045" spans="1:8" x14ac:dyDescent="0.25">
      <c r="B1045" s="28">
        <v>5.2</v>
      </c>
      <c r="C1045" t="s">
        <v>348</v>
      </c>
      <c r="D1045">
        <v>9.6999999999999993</v>
      </c>
      <c r="E1045">
        <v>10.476000000000001</v>
      </c>
      <c r="F1045" t="s">
        <v>396</v>
      </c>
      <c r="G1045" t="s">
        <v>398</v>
      </c>
      <c r="H1045" s="27">
        <v>0</v>
      </c>
    </row>
    <row r="1046" spans="1:8" x14ac:dyDescent="0.25">
      <c r="B1046" s="28">
        <v>6.2</v>
      </c>
      <c r="C1046" t="s">
        <v>349</v>
      </c>
      <c r="D1046">
        <v>9.6999999999999993</v>
      </c>
      <c r="E1046">
        <v>10.476000000000001</v>
      </c>
      <c r="F1046" t="s">
        <v>396</v>
      </c>
      <c r="G1046" t="s">
        <v>399</v>
      </c>
      <c r="H1046" s="27">
        <v>0</v>
      </c>
    </row>
    <row r="1047" spans="1:8" x14ac:dyDescent="0.25">
      <c r="B1047" s="28">
        <v>7.2</v>
      </c>
      <c r="C1047" t="s">
        <v>350</v>
      </c>
      <c r="D1047">
        <v>9.6999999999999993</v>
      </c>
      <c r="E1047">
        <v>10.476000000000001</v>
      </c>
      <c r="F1047" t="s">
        <v>396</v>
      </c>
      <c r="G1047" t="s">
        <v>400</v>
      </c>
      <c r="H1047" s="27">
        <v>0</v>
      </c>
    </row>
    <row r="1048" spans="1:8" x14ac:dyDescent="0.25">
      <c r="B1048" s="28">
        <v>8.1999999999999993</v>
      </c>
      <c r="C1048" t="s">
        <v>351</v>
      </c>
      <c r="D1048">
        <v>9.6999999999999993</v>
      </c>
      <c r="E1048">
        <v>10.476000000000001</v>
      </c>
      <c r="F1048" t="s">
        <v>396</v>
      </c>
      <c r="G1048" t="s">
        <v>401</v>
      </c>
      <c r="H1048" s="27">
        <v>0</v>
      </c>
    </row>
    <row r="1049" spans="1:8" x14ac:dyDescent="0.25">
      <c r="A1049" t="s">
        <v>634</v>
      </c>
      <c r="B1049" s="28">
        <v>4.2</v>
      </c>
      <c r="C1049" t="s">
        <v>347</v>
      </c>
      <c r="D1049">
        <v>9.6999999999999993</v>
      </c>
      <c r="E1049">
        <v>10.476000000000001</v>
      </c>
      <c r="F1049" t="s">
        <v>396</v>
      </c>
      <c r="G1049" t="s">
        <v>395</v>
      </c>
      <c r="H1049" s="27">
        <v>0</v>
      </c>
    </row>
    <row r="1050" spans="1:8" x14ac:dyDescent="0.25">
      <c r="B1050" s="28">
        <v>5.2</v>
      </c>
      <c r="C1050" t="s">
        <v>348</v>
      </c>
      <c r="D1050">
        <v>9.6999999999999993</v>
      </c>
      <c r="E1050">
        <v>10.476000000000001</v>
      </c>
      <c r="F1050" t="s">
        <v>396</v>
      </c>
      <c r="G1050" t="s">
        <v>398</v>
      </c>
      <c r="H1050" s="27">
        <v>0</v>
      </c>
    </row>
    <row r="1051" spans="1:8" x14ac:dyDescent="0.25">
      <c r="B1051" s="28">
        <v>6.2</v>
      </c>
      <c r="C1051" t="s">
        <v>349</v>
      </c>
      <c r="D1051">
        <v>9.6999999999999993</v>
      </c>
      <c r="E1051">
        <v>10.476000000000001</v>
      </c>
      <c r="F1051" t="s">
        <v>396</v>
      </c>
      <c r="G1051" t="s">
        <v>399</v>
      </c>
      <c r="H1051" s="27">
        <v>0</v>
      </c>
    </row>
    <row r="1052" spans="1:8" x14ac:dyDescent="0.25">
      <c r="B1052" s="28">
        <v>7.2</v>
      </c>
      <c r="C1052" t="s">
        <v>350</v>
      </c>
      <c r="D1052">
        <v>9.6999999999999993</v>
      </c>
      <c r="E1052">
        <v>10.476000000000001</v>
      </c>
      <c r="F1052" t="s">
        <v>396</v>
      </c>
      <c r="G1052" t="s">
        <v>400</v>
      </c>
      <c r="H1052" s="27">
        <v>0</v>
      </c>
    </row>
    <row r="1053" spans="1:8" x14ac:dyDescent="0.25">
      <c r="B1053" s="28">
        <v>8.1999999999999993</v>
      </c>
      <c r="C1053" t="s">
        <v>351</v>
      </c>
      <c r="D1053">
        <v>9.6999999999999993</v>
      </c>
      <c r="E1053">
        <v>10.476000000000001</v>
      </c>
      <c r="F1053" t="s">
        <v>396</v>
      </c>
      <c r="G1053" t="s">
        <v>401</v>
      </c>
      <c r="H1053" s="27">
        <v>0</v>
      </c>
    </row>
    <row r="1054" spans="1:8" x14ac:dyDescent="0.25">
      <c r="A1054" t="s">
        <v>635</v>
      </c>
      <c r="B1054" s="28">
        <v>4.2</v>
      </c>
      <c r="C1054" t="s">
        <v>347</v>
      </c>
      <c r="D1054">
        <v>9.6999999999999993</v>
      </c>
      <c r="E1054">
        <v>10.476000000000001</v>
      </c>
      <c r="F1054" t="s">
        <v>396</v>
      </c>
      <c r="G1054" t="s">
        <v>395</v>
      </c>
      <c r="H1054" s="27">
        <v>0</v>
      </c>
    </row>
    <row r="1055" spans="1:8" x14ac:dyDescent="0.25">
      <c r="B1055" s="28">
        <v>5.2</v>
      </c>
      <c r="C1055" t="s">
        <v>348</v>
      </c>
      <c r="D1055">
        <v>9.6999999999999993</v>
      </c>
      <c r="E1055">
        <v>10.476000000000001</v>
      </c>
      <c r="F1055" t="s">
        <v>396</v>
      </c>
      <c r="G1055" t="s">
        <v>398</v>
      </c>
      <c r="H1055" s="27">
        <v>0</v>
      </c>
    </row>
    <row r="1056" spans="1:8" x14ac:dyDescent="0.25">
      <c r="B1056" s="28">
        <v>6.2</v>
      </c>
      <c r="C1056" t="s">
        <v>349</v>
      </c>
      <c r="D1056">
        <v>9.6999999999999993</v>
      </c>
      <c r="E1056">
        <v>10.476000000000001</v>
      </c>
      <c r="F1056" t="s">
        <v>396</v>
      </c>
      <c r="G1056" t="s">
        <v>399</v>
      </c>
      <c r="H1056" s="27">
        <v>0</v>
      </c>
    </row>
    <row r="1057" spans="1:8" x14ac:dyDescent="0.25">
      <c r="B1057" s="28">
        <v>7.2</v>
      </c>
      <c r="C1057" t="s">
        <v>350</v>
      </c>
      <c r="D1057">
        <v>9.6999999999999993</v>
      </c>
      <c r="E1057">
        <v>10.476000000000001</v>
      </c>
      <c r="F1057" t="s">
        <v>396</v>
      </c>
      <c r="G1057" t="s">
        <v>400</v>
      </c>
      <c r="H1057" s="27">
        <v>0</v>
      </c>
    </row>
    <row r="1058" spans="1:8" x14ac:dyDescent="0.25">
      <c r="B1058" s="28">
        <v>8.1999999999999993</v>
      </c>
      <c r="C1058" t="s">
        <v>351</v>
      </c>
      <c r="D1058">
        <v>9.6999999999999993</v>
      </c>
      <c r="E1058">
        <v>10.476000000000001</v>
      </c>
      <c r="F1058" t="s">
        <v>396</v>
      </c>
      <c r="G1058" t="s">
        <v>401</v>
      </c>
      <c r="H1058" s="27">
        <v>0</v>
      </c>
    </row>
    <row r="1059" spans="1:8" x14ac:dyDescent="0.25">
      <c r="A1059" t="s">
        <v>636</v>
      </c>
      <c r="B1059" s="28">
        <v>4.2</v>
      </c>
      <c r="C1059" t="s">
        <v>347</v>
      </c>
      <c r="D1059">
        <v>9.6999999999999993</v>
      </c>
      <c r="E1059">
        <v>10.476000000000001</v>
      </c>
      <c r="F1059" t="s">
        <v>396</v>
      </c>
      <c r="G1059" t="s">
        <v>395</v>
      </c>
      <c r="H1059" s="27">
        <v>0</v>
      </c>
    </row>
    <row r="1060" spans="1:8" x14ac:dyDescent="0.25">
      <c r="B1060" s="28">
        <v>5.2</v>
      </c>
      <c r="C1060" t="s">
        <v>348</v>
      </c>
      <c r="D1060">
        <v>9.6999999999999993</v>
      </c>
      <c r="E1060">
        <v>10.476000000000001</v>
      </c>
      <c r="F1060" t="s">
        <v>396</v>
      </c>
      <c r="G1060" t="s">
        <v>398</v>
      </c>
      <c r="H1060" s="27">
        <v>0</v>
      </c>
    </row>
    <row r="1061" spans="1:8" x14ac:dyDescent="0.25">
      <c r="B1061" s="28">
        <v>6.2</v>
      </c>
      <c r="C1061" t="s">
        <v>349</v>
      </c>
      <c r="D1061">
        <v>9.6999999999999993</v>
      </c>
      <c r="E1061">
        <v>10.476000000000001</v>
      </c>
      <c r="F1061" t="s">
        <v>396</v>
      </c>
      <c r="G1061" t="s">
        <v>399</v>
      </c>
      <c r="H1061" s="27">
        <v>0</v>
      </c>
    </row>
    <row r="1062" spans="1:8" x14ac:dyDescent="0.25">
      <c r="B1062" s="28">
        <v>7.2</v>
      </c>
      <c r="C1062" t="s">
        <v>350</v>
      </c>
      <c r="D1062">
        <v>9.6999999999999993</v>
      </c>
      <c r="E1062">
        <v>10.476000000000001</v>
      </c>
      <c r="F1062" t="s">
        <v>396</v>
      </c>
      <c r="G1062" t="s">
        <v>400</v>
      </c>
      <c r="H1062" s="27">
        <v>0</v>
      </c>
    </row>
    <row r="1063" spans="1:8" x14ac:dyDescent="0.25">
      <c r="B1063" s="28">
        <v>8.1999999999999993</v>
      </c>
      <c r="C1063" t="s">
        <v>351</v>
      </c>
      <c r="D1063">
        <v>9.6999999999999993</v>
      </c>
      <c r="E1063">
        <v>10.476000000000001</v>
      </c>
      <c r="F1063" t="s">
        <v>396</v>
      </c>
      <c r="G1063" t="s">
        <v>401</v>
      </c>
      <c r="H1063" s="27">
        <v>0</v>
      </c>
    </row>
    <row r="1064" spans="1:8" x14ac:dyDescent="0.25">
      <c r="A1064" t="s">
        <v>637</v>
      </c>
      <c r="B1064" s="28">
        <v>4.2</v>
      </c>
      <c r="C1064" t="s">
        <v>347</v>
      </c>
      <c r="D1064">
        <v>9.6999999999999993</v>
      </c>
      <c r="E1064">
        <v>10.476000000000001</v>
      </c>
      <c r="F1064" t="s">
        <v>396</v>
      </c>
      <c r="G1064" t="s">
        <v>395</v>
      </c>
      <c r="H1064" s="27">
        <v>0</v>
      </c>
    </row>
    <row r="1065" spans="1:8" x14ac:dyDescent="0.25">
      <c r="B1065" s="28">
        <v>5.2</v>
      </c>
      <c r="C1065" t="s">
        <v>348</v>
      </c>
      <c r="D1065">
        <v>9.6999999999999993</v>
      </c>
      <c r="E1065">
        <v>10.476000000000001</v>
      </c>
      <c r="F1065" t="s">
        <v>396</v>
      </c>
      <c r="G1065" t="s">
        <v>398</v>
      </c>
      <c r="H1065" s="27">
        <v>0</v>
      </c>
    </row>
    <row r="1066" spans="1:8" x14ac:dyDescent="0.25">
      <c r="B1066" s="28">
        <v>6.2</v>
      </c>
      <c r="C1066" t="s">
        <v>349</v>
      </c>
      <c r="D1066">
        <v>9.6999999999999993</v>
      </c>
      <c r="E1066">
        <v>10.476000000000001</v>
      </c>
      <c r="F1066" t="s">
        <v>396</v>
      </c>
      <c r="G1066" t="s">
        <v>399</v>
      </c>
      <c r="H1066" s="27">
        <v>0</v>
      </c>
    </row>
    <row r="1067" spans="1:8" x14ac:dyDescent="0.25">
      <c r="B1067" s="28">
        <v>7.2</v>
      </c>
      <c r="C1067" t="s">
        <v>350</v>
      </c>
      <c r="D1067">
        <v>9.6999999999999993</v>
      </c>
      <c r="E1067">
        <v>10.476000000000001</v>
      </c>
      <c r="F1067" t="s">
        <v>396</v>
      </c>
      <c r="G1067" t="s">
        <v>400</v>
      </c>
      <c r="H1067" s="27">
        <v>0</v>
      </c>
    </row>
    <row r="1068" spans="1:8" x14ac:dyDescent="0.25">
      <c r="B1068" s="28">
        <v>8.1999999999999993</v>
      </c>
      <c r="C1068" t="s">
        <v>351</v>
      </c>
      <c r="D1068">
        <v>9.6999999999999993</v>
      </c>
      <c r="E1068">
        <v>10.476000000000001</v>
      </c>
      <c r="F1068" t="s">
        <v>396</v>
      </c>
      <c r="G1068" t="s">
        <v>401</v>
      </c>
      <c r="H1068" s="27">
        <v>0</v>
      </c>
    </row>
    <row r="1069" spans="1:8" x14ac:dyDescent="0.25">
      <c r="A1069" t="s">
        <v>638</v>
      </c>
      <c r="B1069" s="28">
        <v>4.2</v>
      </c>
      <c r="C1069" t="s">
        <v>347</v>
      </c>
      <c r="D1069">
        <v>9.6999999999999993</v>
      </c>
      <c r="E1069">
        <v>10.476000000000001</v>
      </c>
      <c r="F1069" t="s">
        <v>396</v>
      </c>
      <c r="G1069" t="s">
        <v>395</v>
      </c>
      <c r="H1069" s="27">
        <v>0</v>
      </c>
    </row>
    <row r="1070" spans="1:8" x14ac:dyDescent="0.25">
      <c r="B1070" s="28">
        <v>5.2</v>
      </c>
      <c r="C1070" t="s">
        <v>348</v>
      </c>
      <c r="D1070">
        <v>9.6999999999999993</v>
      </c>
      <c r="E1070">
        <v>10.476000000000001</v>
      </c>
      <c r="F1070" t="s">
        <v>396</v>
      </c>
      <c r="G1070" t="s">
        <v>398</v>
      </c>
      <c r="H1070" s="27">
        <v>0</v>
      </c>
    </row>
    <row r="1071" spans="1:8" x14ac:dyDescent="0.25">
      <c r="B1071" s="28">
        <v>6.2</v>
      </c>
      <c r="C1071" t="s">
        <v>349</v>
      </c>
      <c r="D1071">
        <v>9.6999999999999993</v>
      </c>
      <c r="E1071">
        <v>10.476000000000001</v>
      </c>
      <c r="F1071" t="s">
        <v>396</v>
      </c>
      <c r="G1071" t="s">
        <v>399</v>
      </c>
      <c r="H1071" s="27">
        <v>0</v>
      </c>
    </row>
    <row r="1072" spans="1:8" x14ac:dyDescent="0.25">
      <c r="B1072" s="28">
        <v>7.2</v>
      </c>
      <c r="C1072" t="s">
        <v>350</v>
      </c>
      <c r="D1072">
        <v>9.6999999999999993</v>
      </c>
      <c r="E1072">
        <v>10.476000000000001</v>
      </c>
      <c r="F1072" t="s">
        <v>396</v>
      </c>
      <c r="G1072" t="s">
        <v>400</v>
      </c>
      <c r="H1072" s="27">
        <v>0</v>
      </c>
    </row>
    <row r="1073" spans="1:8" x14ac:dyDescent="0.25">
      <c r="B1073" s="28">
        <v>8.1999999999999993</v>
      </c>
      <c r="C1073" t="s">
        <v>351</v>
      </c>
      <c r="D1073">
        <v>9.6999999999999993</v>
      </c>
      <c r="E1073">
        <v>10.476000000000001</v>
      </c>
      <c r="F1073" t="s">
        <v>396</v>
      </c>
      <c r="G1073" t="s">
        <v>401</v>
      </c>
      <c r="H1073" s="27">
        <v>0</v>
      </c>
    </row>
    <row r="1074" spans="1:8" x14ac:dyDescent="0.25">
      <c r="A1074" t="s">
        <v>639</v>
      </c>
      <c r="B1074" s="28">
        <v>4.2</v>
      </c>
      <c r="C1074" t="s">
        <v>347</v>
      </c>
      <c r="D1074">
        <v>9.6999999999999993</v>
      </c>
      <c r="E1074">
        <v>10.476000000000001</v>
      </c>
      <c r="F1074" t="s">
        <v>396</v>
      </c>
      <c r="G1074" t="s">
        <v>395</v>
      </c>
      <c r="H1074" s="27">
        <v>0</v>
      </c>
    </row>
    <row r="1075" spans="1:8" x14ac:dyDescent="0.25">
      <c r="B1075" s="28">
        <v>5.2</v>
      </c>
      <c r="C1075" t="s">
        <v>348</v>
      </c>
      <c r="D1075">
        <v>9.6999999999999993</v>
      </c>
      <c r="E1075">
        <v>10.476000000000001</v>
      </c>
      <c r="F1075" t="s">
        <v>396</v>
      </c>
      <c r="G1075" t="s">
        <v>398</v>
      </c>
      <c r="H1075" s="27">
        <v>0</v>
      </c>
    </row>
    <row r="1076" spans="1:8" x14ac:dyDescent="0.25">
      <c r="B1076" s="28">
        <v>6.2</v>
      </c>
      <c r="C1076" t="s">
        <v>349</v>
      </c>
      <c r="D1076">
        <v>9.6999999999999993</v>
      </c>
      <c r="E1076">
        <v>10.476000000000001</v>
      </c>
      <c r="F1076" t="s">
        <v>396</v>
      </c>
      <c r="G1076" t="s">
        <v>399</v>
      </c>
      <c r="H1076" s="27">
        <v>0</v>
      </c>
    </row>
    <row r="1077" spans="1:8" x14ac:dyDescent="0.25">
      <c r="B1077" s="28">
        <v>7.2</v>
      </c>
      <c r="C1077" t="s">
        <v>350</v>
      </c>
      <c r="D1077">
        <v>9.6999999999999993</v>
      </c>
      <c r="E1077">
        <v>10.476000000000001</v>
      </c>
      <c r="F1077" t="s">
        <v>396</v>
      </c>
      <c r="G1077" t="s">
        <v>400</v>
      </c>
      <c r="H1077" s="27">
        <v>0</v>
      </c>
    </row>
    <row r="1078" spans="1:8" x14ac:dyDescent="0.25">
      <c r="B1078" s="28">
        <v>8.1999999999999993</v>
      </c>
      <c r="C1078" t="s">
        <v>351</v>
      </c>
      <c r="D1078">
        <v>9.6999999999999993</v>
      </c>
      <c r="E1078">
        <v>10.476000000000001</v>
      </c>
      <c r="F1078" t="s">
        <v>396</v>
      </c>
      <c r="G1078" t="s">
        <v>401</v>
      </c>
      <c r="H1078" s="27">
        <v>0</v>
      </c>
    </row>
    <row r="1079" spans="1:8" x14ac:dyDescent="0.25">
      <c r="A1079" t="s">
        <v>640</v>
      </c>
      <c r="B1079" s="28">
        <v>4.2</v>
      </c>
      <c r="C1079" t="s">
        <v>347</v>
      </c>
      <c r="D1079">
        <v>9.6999999999999993</v>
      </c>
      <c r="E1079">
        <v>10.476000000000001</v>
      </c>
      <c r="F1079" t="s">
        <v>396</v>
      </c>
      <c r="G1079" t="s">
        <v>395</v>
      </c>
      <c r="H1079" s="27">
        <v>0</v>
      </c>
    </row>
    <row r="1080" spans="1:8" x14ac:dyDescent="0.25">
      <c r="B1080" s="28">
        <v>5.2</v>
      </c>
      <c r="C1080" t="s">
        <v>348</v>
      </c>
      <c r="D1080">
        <v>9.6999999999999993</v>
      </c>
      <c r="E1080">
        <v>10.476000000000001</v>
      </c>
      <c r="F1080" t="s">
        <v>396</v>
      </c>
      <c r="G1080" t="s">
        <v>398</v>
      </c>
      <c r="H1080" s="27">
        <v>0</v>
      </c>
    </row>
    <row r="1081" spans="1:8" x14ac:dyDescent="0.25">
      <c r="B1081" s="28">
        <v>6.2</v>
      </c>
      <c r="C1081" t="s">
        <v>349</v>
      </c>
      <c r="D1081">
        <v>9.6999999999999993</v>
      </c>
      <c r="E1081">
        <v>10.476000000000001</v>
      </c>
      <c r="F1081" t="s">
        <v>396</v>
      </c>
      <c r="G1081" t="s">
        <v>399</v>
      </c>
      <c r="H1081" s="27">
        <v>0</v>
      </c>
    </row>
    <row r="1082" spans="1:8" x14ac:dyDescent="0.25">
      <c r="B1082" s="28">
        <v>7.2</v>
      </c>
      <c r="C1082" t="s">
        <v>350</v>
      </c>
      <c r="D1082">
        <v>9.6999999999999993</v>
      </c>
      <c r="E1082">
        <v>10.476000000000001</v>
      </c>
      <c r="F1082" t="s">
        <v>396</v>
      </c>
      <c r="G1082" t="s">
        <v>400</v>
      </c>
      <c r="H1082" s="27">
        <v>0</v>
      </c>
    </row>
    <row r="1083" spans="1:8" x14ac:dyDescent="0.25">
      <c r="B1083" s="28">
        <v>8.1999999999999993</v>
      </c>
      <c r="C1083" t="s">
        <v>351</v>
      </c>
      <c r="D1083">
        <v>9.6999999999999993</v>
      </c>
      <c r="E1083">
        <v>10.476000000000001</v>
      </c>
      <c r="F1083" t="s">
        <v>396</v>
      </c>
      <c r="G1083" t="s">
        <v>401</v>
      </c>
      <c r="H1083" s="27">
        <v>0</v>
      </c>
    </row>
    <row r="1084" spans="1:8" x14ac:dyDescent="0.25">
      <c r="A1084" t="s">
        <v>641</v>
      </c>
      <c r="B1084" s="28">
        <v>4.2</v>
      </c>
      <c r="C1084" t="s">
        <v>347</v>
      </c>
      <c r="D1084">
        <v>9.6999999999999993</v>
      </c>
      <c r="E1084">
        <v>10.476000000000001</v>
      </c>
      <c r="F1084" t="s">
        <v>396</v>
      </c>
      <c r="G1084" t="s">
        <v>395</v>
      </c>
      <c r="H1084" s="27">
        <v>0</v>
      </c>
    </row>
    <row r="1085" spans="1:8" x14ac:dyDescent="0.25">
      <c r="B1085" s="28">
        <v>5.2</v>
      </c>
      <c r="C1085" t="s">
        <v>348</v>
      </c>
      <c r="D1085">
        <v>9.6999999999999993</v>
      </c>
      <c r="E1085">
        <v>10.476000000000001</v>
      </c>
      <c r="F1085" t="s">
        <v>396</v>
      </c>
      <c r="G1085" t="s">
        <v>398</v>
      </c>
      <c r="H1085" s="27">
        <v>0</v>
      </c>
    </row>
    <row r="1086" spans="1:8" x14ac:dyDescent="0.25">
      <c r="B1086" s="28">
        <v>6.2</v>
      </c>
      <c r="C1086" t="s">
        <v>349</v>
      </c>
      <c r="D1086">
        <v>9.6999999999999993</v>
      </c>
      <c r="E1086">
        <v>10.476000000000001</v>
      </c>
      <c r="F1086" t="s">
        <v>396</v>
      </c>
      <c r="G1086" t="s">
        <v>399</v>
      </c>
      <c r="H1086" s="27">
        <v>0</v>
      </c>
    </row>
    <row r="1087" spans="1:8" x14ac:dyDescent="0.25">
      <c r="B1087" s="28">
        <v>7.2</v>
      </c>
      <c r="C1087" t="s">
        <v>350</v>
      </c>
      <c r="D1087">
        <v>9.6999999999999993</v>
      </c>
      <c r="E1087">
        <v>10.476000000000001</v>
      </c>
      <c r="F1087" t="s">
        <v>396</v>
      </c>
      <c r="G1087" t="s">
        <v>400</v>
      </c>
      <c r="H1087" s="27">
        <v>0</v>
      </c>
    </row>
    <row r="1088" spans="1:8" x14ac:dyDescent="0.25">
      <c r="B1088" s="28">
        <v>8.1999999999999993</v>
      </c>
      <c r="C1088" t="s">
        <v>351</v>
      </c>
      <c r="D1088">
        <v>9.6999999999999993</v>
      </c>
      <c r="E1088">
        <v>10.476000000000001</v>
      </c>
      <c r="F1088" t="s">
        <v>396</v>
      </c>
      <c r="G1088" t="s">
        <v>401</v>
      </c>
      <c r="H1088" s="27">
        <v>0</v>
      </c>
    </row>
    <row r="1089" spans="1:8" x14ac:dyDescent="0.25">
      <c r="A1089" t="s">
        <v>642</v>
      </c>
      <c r="B1089" s="28">
        <v>4.2</v>
      </c>
      <c r="C1089" t="s">
        <v>347</v>
      </c>
      <c r="D1089">
        <v>9.6999999999999993</v>
      </c>
      <c r="E1089">
        <v>10.476000000000001</v>
      </c>
      <c r="F1089" t="s">
        <v>396</v>
      </c>
      <c r="G1089" t="s">
        <v>395</v>
      </c>
      <c r="H1089" s="27">
        <v>0</v>
      </c>
    </row>
    <row r="1090" spans="1:8" x14ac:dyDescent="0.25">
      <c r="B1090" s="28">
        <v>5.2</v>
      </c>
      <c r="C1090" t="s">
        <v>348</v>
      </c>
      <c r="D1090">
        <v>9.6999999999999993</v>
      </c>
      <c r="E1090">
        <v>10.476000000000001</v>
      </c>
      <c r="F1090" t="s">
        <v>396</v>
      </c>
      <c r="G1090" t="s">
        <v>398</v>
      </c>
      <c r="H1090" s="27">
        <v>0</v>
      </c>
    </row>
    <row r="1091" spans="1:8" x14ac:dyDescent="0.25">
      <c r="B1091" s="28">
        <v>6.2</v>
      </c>
      <c r="C1091" t="s">
        <v>349</v>
      </c>
      <c r="D1091">
        <v>9.6999999999999993</v>
      </c>
      <c r="E1091">
        <v>10.476000000000001</v>
      </c>
      <c r="F1091" t="s">
        <v>396</v>
      </c>
      <c r="G1091" t="s">
        <v>399</v>
      </c>
      <c r="H1091" s="27">
        <v>0</v>
      </c>
    </row>
    <row r="1092" spans="1:8" x14ac:dyDescent="0.25">
      <c r="B1092" s="28">
        <v>7.2</v>
      </c>
      <c r="C1092" t="s">
        <v>350</v>
      </c>
      <c r="D1092">
        <v>9.6999999999999993</v>
      </c>
      <c r="E1092">
        <v>10.476000000000001</v>
      </c>
      <c r="F1092" t="s">
        <v>396</v>
      </c>
      <c r="G1092" t="s">
        <v>400</v>
      </c>
      <c r="H1092" s="27">
        <v>0</v>
      </c>
    </row>
    <row r="1093" spans="1:8" x14ac:dyDescent="0.25">
      <c r="B1093" s="28">
        <v>8.1999999999999993</v>
      </c>
      <c r="C1093" t="s">
        <v>351</v>
      </c>
      <c r="D1093">
        <v>9.6999999999999993</v>
      </c>
      <c r="E1093">
        <v>10.476000000000001</v>
      </c>
      <c r="F1093" t="s">
        <v>396</v>
      </c>
      <c r="G1093" t="s">
        <v>401</v>
      </c>
      <c r="H1093" s="27">
        <v>0</v>
      </c>
    </row>
    <row r="1094" spans="1:8" x14ac:dyDescent="0.25">
      <c r="A1094" t="s">
        <v>643</v>
      </c>
      <c r="B1094" s="28">
        <v>4.2</v>
      </c>
      <c r="C1094" t="s">
        <v>347</v>
      </c>
      <c r="D1094">
        <v>9.6999999999999993</v>
      </c>
      <c r="E1094">
        <v>10.476000000000001</v>
      </c>
      <c r="F1094" t="s">
        <v>396</v>
      </c>
      <c r="G1094" t="s">
        <v>395</v>
      </c>
      <c r="H1094" s="27">
        <v>0</v>
      </c>
    </row>
    <row r="1095" spans="1:8" x14ac:dyDescent="0.25">
      <c r="B1095" s="28">
        <v>5.2</v>
      </c>
      <c r="C1095" t="s">
        <v>348</v>
      </c>
      <c r="D1095">
        <v>9.6999999999999993</v>
      </c>
      <c r="E1095">
        <v>10.476000000000001</v>
      </c>
      <c r="F1095" t="s">
        <v>396</v>
      </c>
      <c r="G1095" t="s">
        <v>398</v>
      </c>
      <c r="H1095" s="27">
        <v>0</v>
      </c>
    </row>
    <row r="1096" spans="1:8" x14ac:dyDescent="0.25">
      <c r="B1096" s="28">
        <v>6.2</v>
      </c>
      <c r="C1096" t="s">
        <v>349</v>
      </c>
      <c r="D1096">
        <v>9.6999999999999993</v>
      </c>
      <c r="E1096">
        <v>10.476000000000001</v>
      </c>
      <c r="F1096" t="s">
        <v>396</v>
      </c>
      <c r="G1096" t="s">
        <v>399</v>
      </c>
      <c r="H1096" s="27">
        <v>0</v>
      </c>
    </row>
    <row r="1097" spans="1:8" x14ac:dyDescent="0.25">
      <c r="B1097" s="28">
        <v>7.2</v>
      </c>
      <c r="C1097" t="s">
        <v>350</v>
      </c>
      <c r="D1097">
        <v>9.6999999999999993</v>
      </c>
      <c r="E1097">
        <v>10.476000000000001</v>
      </c>
      <c r="F1097" t="s">
        <v>396</v>
      </c>
      <c r="G1097" t="s">
        <v>400</v>
      </c>
      <c r="H1097" s="27">
        <v>0</v>
      </c>
    </row>
    <row r="1098" spans="1:8" x14ac:dyDescent="0.25">
      <c r="B1098" s="28">
        <v>8.1999999999999993</v>
      </c>
      <c r="C1098" t="s">
        <v>351</v>
      </c>
      <c r="D1098">
        <v>9.6999999999999993</v>
      </c>
      <c r="E1098">
        <v>10.476000000000001</v>
      </c>
      <c r="F1098" t="s">
        <v>396</v>
      </c>
      <c r="G1098" t="s">
        <v>401</v>
      </c>
      <c r="H1098" s="27">
        <v>0</v>
      </c>
    </row>
    <row r="1099" spans="1:8" x14ac:dyDescent="0.25">
      <c r="A1099" t="s">
        <v>644</v>
      </c>
      <c r="B1099" s="28">
        <v>4.2</v>
      </c>
      <c r="C1099" t="s">
        <v>347</v>
      </c>
      <c r="D1099">
        <v>9.6999999999999993</v>
      </c>
      <c r="E1099">
        <v>10.476000000000001</v>
      </c>
      <c r="F1099" t="s">
        <v>396</v>
      </c>
      <c r="G1099" t="s">
        <v>395</v>
      </c>
      <c r="H1099" s="27">
        <v>0</v>
      </c>
    </row>
    <row r="1100" spans="1:8" x14ac:dyDescent="0.25">
      <c r="B1100" s="28">
        <v>5.2</v>
      </c>
      <c r="C1100" t="s">
        <v>348</v>
      </c>
      <c r="D1100">
        <v>9.6999999999999993</v>
      </c>
      <c r="E1100">
        <v>10.476000000000001</v>
      </c>
      <c r="F1100" t="s">
        <v>396</v>
      </c>
      <c r="G1100" t="s">
        <v>398</v>
      </c>
      <c r="H1100" s="27">
        <v>0</v>
      </c>
    </row>
    <row r="1101" spans="1:8" x14ac:dyDescent="0.25">
      <c r="B1101" s="28">
        <v>6.2</v>
      </c>
      <c r="C1101" t="s">
        <v>349</v>
      </c>
      <c r="D1101">
        <v>9.6999999999999993</v>
      </c>
      <c r="E1101">
        <v>10.476000000000001</v>
      </c>
      <c r="F1101" t="s">
        <v>396</v>
      </c>
      <c r="G1101" t="s">
        <v>399</v>
      </c>
      <c r="H1101" s="27">
        <v>0</v>
      </c>
    </row>
    <row r="1102" spans="1:8" x14ac:dyDescent="0.25">
      <c r="B1102" s="28">
        <v>7.2</v>
      </c>
      <c r="C1102" t="s">
        <v>350</v>
      </c>
      <c r="D1102">
        <v>9.6999999999999993</v>
      </c>
      <c r="E1102">
        <v>10.476000000000001</v>
      </c>
      <c r="F1102" t="s">
        <v>396</v>
      </c>
      <c r="G1102" t="s">
        <v>400</v>
      </c>
      <c r="H1102" s="27">
        <v>0</v>
      </c>
    </row>
    <row r="1103" spans="1:8" x14ac:dyDescent="0.25">
      <c r="B1103" s="28">
        <v>8.1999999999999993</v>
      </c>
      <c r="C1103" t="s">
        <v>351</v>
      </c>
      <c r="D1103">
        <v>9.6999999999999993</v>
      </c>
      <c r="E1103">
        <v>10.476000000000001</v>
      </c>
      <c r="F1103" t="s">
        <v>396</v>
      </c>
      <c r="G1103" t="s">
        <v>401</v>
      </c>
      <c r="H1103" s="27">
        <v>0</v>
      </c>
    </row>
    <row r="1104" spans="1:8" x14ac:dyDescent="0.25">
      <c r="A1104" t="s">
        <v>645</v>
      </c>
      <c r="B1104" s="28">
        <v>4.2</v>
      </c>
      <c r="C1104" t="s">
        <v>347</v>
      </c>
      <c r="D1104">
        <v>9.6999999999999993</v>
      </c>
      <c r="E1104">
        <v>10.476000000000001</v>
      </c>
      <c r="F1104" t="s">
        <v>396</v>
      </c>
      <c r="G1104" t="s">
        <v>395</v>
      </c>
      <c r="H1104" s="27">
        <v>0</v>
      </c>
    </row>
    <row r="1105" spans="1:8" x14ac:dyDescent="0.25">
      <c r="B1105" s="28">
        <v>5.2</v>
      </c>
      <c r="C1105" t="s">
        <v>348</v>
      </c>
      <c r="D1105">
        <v>9.6999999999999993</v>
      </c>
      <c r="E1105">
        <v>10.476000000000001</v>
      </c>
      <c r="F1105" t="s">
        <v>396</v>
      </c>
      <c r="G1105" t="s">
        <v>398</v>
      </c>
      <c r="H1105" s="27">
        <v>0</v>
      </c>
    </row>
    <row r="1106" spans="1:8" x14ac:dyDescent="0.25">
      <c r="B1106" s="28">
        <v>6.2</v>
      </c>
      <c r="C1106" t="s">
        <v>349</v>
      </c>
      <c r="D1106">
        <v>9.6999999999999993</v>
      </c>
      <c r="E1106">
        <v>10.476000000000001</v>
      </c>
      <c r="F1106" t="s">
        <v>396</v>
      </c>
      <c r="G1106" t="s">
        <v>399</v>
      </c>
      <c r="H1106" s="27">
        <v>0</v>
      </c>
    </row>
    <row r="1107" spans="1:8" x14ac:dyDescent="0.25">
      <c r="B1107" s="28">
        <v>7.2</v>
      </c>
      <c r="C1107" t="s">
        <v>350</v>
      </c>
      <c r="D1107">
        <v>9.6999999999999993</v>
      </c>
      <c r="E1107">
        <v>10.476000000000001</v>
      </c>
      <c r="F1107" t="s">
        <v>396</v>
      </c>
      <c r="G1107" t="s">
        <v>400</v>
      </c>
      <c r="H1107" s="27">
        <v>0</v>
      </c>
    </row>
    <row r="1108" spans="1:8" x14ac:dyDescent="0.25">
      <c r="B1108" s="28">
        <v>8.1999999999999993</v>
      </c>
      <c r="C1108" t="s">
        <v>351</v>
      </c>
      <c r="D1108">
        <v>9.6999999999999993</v>
      </c>
      <c r="E1108">
        <v>10.476000000000001</v>
      </c>
      <c r="F1108" t="s">
        <v>396</v>
      </c>
      <c r="G1108" t="s">
        <v>401</v>
      </c>
      <c r="H1108" s="27">
        <v>0</v>
      </c>
    </row>
    <row r="1109" spans="1:8" x14ac:dyDescent="0.25">
      <c r="A1109" t="s">
        <v>646</v>
      </c>
      <c r="B1109" s="28">
        <v>4.2</v>
      </c>
      <c r="C1109" t="s">
        <v>347</v>
      </c>
      <c r="D1109">
        <v>9.6999999999999993</v>
      </c>
      <c r="E1109">
        <v>10.476000000000001</v>
      </c>
      <c r="F1109" t="s">
        <v>396</v>
      </c>
      <c r="G1109" t="s">
        <v>395</v>
      </c>
      <c r="H1109" s="27">
        <v>0</v>
      </c>
    </row>
    <row r="1110" spans="1:8" x14ac:dyDescent="0.25">
      <c r="B1110" s="28">
        <v>5.2</v>
      </c>
      <c r="C1110" t="s">
        <v>348</v>
      </c>
      <c r="D1110">
        <v>9.6999999999999993</v>
      </c>
      <c r="E1110">
        <v>10.476000000000001</v>
      </c>
      <c r="F1110" t="s">
        <v>396</v>
      </c>
      <c r="G1110" t="s">
        <v>398</v>
      </c>
      <c r="H1110" s="27">
        <v>0</v>
      </c>
    </row>
    <row r="1111" spans="1:8" x14ac:dyDescent="0.25">
      <c r="B1111" s="28">
        <v>6.2</v>
      </c>
      <c r="C1111" t="s">
        <v>349</v>
      </c>
      <c r="D1111">
        <v>9.6999999999999993</v>
      </c>
      <c r="E1111">
        <v>10.476000000000001</v>
      </c>
      <c r="F1111" t="s">
        <v>396</v>
      </c>
      <c r="G1111" t="s">
        <v>399</v>
      </c>
      <c r="H1111" s="27">
        <v>0</v>
      </c>
    </row>
    <row r="1112" spans="1:8" x14ac:dyDescent="0.25">
      <c r="B1112" s="28">
        <v>7.2</v>
      </c>
      <c r="C1112" t="s">
        <v>350</v>
      </c>
      <c r="D1112">
        <v>9.6999999999999993</v>
      </c>
      <c r="E1112">
        <v>10.476000000000001</v>
      </c>
      <c r="F1112" t="s">
        <v>396</v>
      </c>
      <c r="G1112" t="s">
        <v>400</v>
      </c>
      <c r="H1112" s="27">
        <v>0</v>
      </c>
    </row>
    <row r="1113" spans="1:8" x14ac:dyDescent="0.25">
      <c r="B1113" s="28">
        <v>8.1999999999999993</v>
      </c>
      <c r="C1113" t="s">
        <v>351</v>
      </c>
      <c r="D1113">
        <v>9.6999999999999993</v>
      </c>
      <c r="E1113">
        <v>10.476000000000001</v>
      </c>
      <c r="F1113" t="s">
        <v>396</v>
      </c>
      <c r="G1113" t="s">
        <v>401</v>
      </c>
      <c r="H1113" s="27">
        <v>0</v>
      </c>
    </row>
    <row r="1114" spans="1:8" x14ac:dyDescent="0.25">
      <c r="A1114" t="s">
        <v>647</v>
      </c>
      <c r="B1114" s="28">
        <v>4.2</v>
      </c>
      <c r="C1114" t="s">
        <v>347</v>
      </c>
      <c r="D1114">
        <v>9.6999999999999993</v>
      </c>
      <c r="E1114">
        <v>10.476000000000001</v>
      </c>
      <c r="F1114" t="s">
        <v>396</v>
      </c>
      <c r="G1114" t="s">
        <v>395</v>
      </c>
      <c r="H1114" s="27">
        <v>0</v>
      </c>
    </row>
    <row r="1115" spans="1:8" x14ac:dyDescent="0.25">
      <c r="B1115" s="28">
        <v>5.2</v>
      </c>
      <c r="C1115" t="s">
        <v>348</v>
      </c>
      <c r="D1115">
        <v>9.6999999999999993</v>
      </c>
      <c r="E1115">
        <v>10.476000000000001</v>
      </c>
      <c r="F1115" t="s">
        <v>396</v>
      </c>
      <c r="G1115" t="s">
        <v>398</v>
      </c>
      <c r="H1115" s="27">
        <v>0</v>
      </c>
    </row>
    <row r="1116" spans="1:8" x14ac:dyDescent="0.25">
      <c r="B1116" s="28">
        <v>6.2</v>
      </c>
      <c r="C1116" t="s">
        <v>349</v>
      </c>
      <c r="D1116">
        <v>9.6999999999999993</v>
      </c>
      <c r="E1116">
        <v>10.476000000000001</v>
      </c>
      <c r="F1116" t="s">
        <v>396</v>
      </c>
      <c r="G1116" t="s">
        <v>399</v>
      </c>
      <c r="H1116" s="27">
        <v>0</v>
      </c>
    </row>
    <row r="1117" spans="1:8" x14ac:dyDescent="0.25">
      <c r="B1117" s="28">
        <v>7.2</v>
      </c>
      <c r="C1117" t="s">
        <v>350</v>
      </c>
      <c r="D1117">
        <v>9.6999999999999993</v>
      </c>
      <c r="E1117">
        <v>10.476000000000001</v>
      </c>
      <c r="F1117" t="s">
        <v>396</v>
      </c>
      <c r="G1117" t="s">
        <v>400</v>
      </c>
      <c r="H1117" s="27">
        <v>0</v>
      </c>
    </row>
    <row r="1118" spans="1:8" x14ac:dyDescent="0.25">
      <c r="B1118" s="28">
        <v>8.1999999999999993</v>
      </c>
      <c r="C1118" t="s">
        <v>351</v>
      </c>
      <c r="D1118">
        <v>9.6999999999999993</v>
      </c>
      <c r="E1118">
        <v>10.476000000000001</v>
      </c>
      <c r="F1118" t="s">
        <v>396</v>
      </c>
      <c r="G1118" t="s">
        <v>401</v>
      </c>
      <c r="H1118" s="27">
        <v>0</v>
      </c>
    </row>
    <row r="1119" spans="1:8" x14ac:dyDescent="0.25">
      <c r="A1119" t="s">
        <v>648</v>
      </c>
      <c r="B1119" s="28">
        <v>4.2</v>
      </c>
      <c r="C1119" t="s">
        <v>347</v>
      </c>
      <c r="D1119">
        <v>9.6999999999999993</v>
      </c>
      <c r="E1119">
        <v>10.476000000000001</v>
      </c>
      <c r="F1119" t="s">
        <v>396</v>
      </c>
      <c r="G1119" t="s">
        <v>395</v>
      </c>
      <c r="H1119" s="27">
        <v>0</v>
      </c>
    </row>
    <row r="1120" spans="1:8" x14ac:dyDescent="0.25">
      <c r="B1120" s="28">
        <v>5.2</v>
      </c>
      <c r="C1120" t="s">
        <v>348</v>
      </c>
      <c r="D1120">
        <v>9.6999999999999993</v>
      </c>
      <c r="E1120">
        <v>10.476000000000001</v>
      </c>
      <c r="F1120" t="s">
        <v>396</v>
      </c>
      <c r="G1120" t="s">
        <v>398</v>
      </c>
      <c r="H1120" s="27">
        <v>0</v>
      </c>
    </row>
    <row r="1121" spans="1:8" x14ac:dyDescent="0.25">
      <c r="B1121" s="28">
        <v>6.2</v>
      </c>
      <c r="C1121" t="s">
        <v>349</v>
      </c>
      <c r="D1121">
        <v>9.6999999999999993</v>
      </c>
      <c r="E1121">
        <v>10.476000000000001</v>
      </c>
      <c r="F1121" t="s">
        <v>396</v>
      </c>
      <c r="G1121" t="s">
        <v>399</v>
      </c>
      <c r="H1121" s="27">
        <v>0</v>
      </c>
    </row>
    <row r="1122" spans="1:8" x14ac:dyDescent="0.25">
      <c r="B1122" s="28">
        <v>7.2</v>
      </c>
      <c r="C1122" t="s">
        <v>350</v>
      </c>
      <c r="D1122">
        <v>9.6999999999999993</v>
      </c>
      <c r="E1122">
        <v>10.476000000000001</v>
      </c>
      <c r="F1122" t="s">
        <v>396</v>
      </c>
      <c r="G1122" t="s">
        <v>400</v>
      </c>
      <c r="H1122" s="27">
        <v>0</v>
      </c>
    </row>
    <row r="1123" spans="1:8" x14ac:dyDescent="0.25">
      <c r="B1123" s="28">
        <v>8.1999999999999993</v>
      </c>
      <c r="C1123" t="s">
        <v>351</v>
      </c>
      <c r="D1123">
        <v>9.6999999999999993</v>
      </c>
      <c r="E1123">
        <v>10.476000000000001</v>
      </c>
      <c r="F1123" t="s">
        <v>396</v>
      </c>
      <c r="G1123" t="s">
        <v>401</v>
      </c>
      <c r="H1123" s="27">
        <v>0</v>
      </c>
    </row>
    <row r="1124" spans="1:8" x14ac:dyDescent="0.25">
      <c r="A1124" t="s">
        <v>649</v>
      </c>
      <c r="B1124" s="28">
        <v>4.2</v>
      </c>
      <c r="C1124" t="s">
        <v>347</v>
      </c>
      <c r="D1124">
        <v>9.6999999999999993</v>
      </c>
      <c r="E1124">
        <v>10.476000000000001</v>
      </c>
      <c r="F1124" t="s">
        <v>396</v>
      </c>
      <c r="G1124" t="s">
        <v>395</v>
      </c>
      <c r="H1124" s="27">
        <v>0</v>
      </c>
    </row>
    <row r="1125" spans="1:8" x14ac:dyDescent="0.25">
      <c r="B1125" s="28">
        <v>5.2</v>
      </c>
      <c r="C1125" t="s">
        <v>348</v>
      </c>
      <c r="D1125">
        <v>9.6999999999999993</v>
      </c>
      <c r="E1125">
        <v>10.476000000000001</v>
      </c>
      <c r="F1125" t="s">
        <v>396</v>
      </c>
      <c r="G1125" t="s">
        <v>398</v>
      </c>
      <c r="H1125" s="27">
        <v>0</v>
      </c>
    </row>
    <row r="1126" spans="1:8" x14ac:dyDescent="0.25">
      <c r="B1126" s="28">
        <v>6.2</v>
      </c>
      <c r="C1126" t="s">
        <v>349</v>
      </c>
      <c r="D1126">
        <v>9.6999999999999993</v>
      </c>
      <c r="E1126">
        <v>10.476000000000001</v>
      </c>
      <c r="F1126" t="s">
        <v>396</v>
      </c>
      <c r="G1126" t="s">
        <v>399</v>
      </c>
      <c r="H1126" s="27">
        <v>0</v>
      </c>
    </row>
    <row r="1127" spans="1:8" x14ac:dyDescent="0.25">
      <c r="B1127" s="28">
        <v>7.2</v>
      </c>
      <c r="C1127" t="s">
        <v>350</v>
      </c>
      <c r="D1127">
        <v>9.6999999999999993</v>
      </c>
      <c r="E1127">
        <v>10.476000000000001</v>
      </c>
      <c r="F1127" t="s">
        <v>396</v>
      </c>
      <c r="G1127" t="s">
        <v>400</v>
      </c>
      <c r="H1127" s="27">
        <v>0</v>
      </c>
    </row>
    <row r="1128" spans="1:8" x14ac:dyDescent="0.25">
      <c r="B1128" s="28">
        <v>8.1999999999999993</v>
      </c>
      <c r="C1128" t="s">
        <v>351</v>
      </c>
      <c r="D1128">
        <v>9.6999999999999993</v>
      </c>
      <c r="E1128">
        <v>10.476000000000001</v>
      </c>
      <c r="F1128" t="s">
        <v>396</v>
      </c>
      <c r="G1128" t="s">
        <v>401</v>
      </c>
      <c r="H1128" s="27">
        <v>0</v>
      </c>
    </row>
    <row r="1129" spans="1:8" x14ac:dyDescent="0.25">
      <c r="A1129" t="s">
        <v>650</v>
      </c>
      <c r="B1129" s="28">
        <v>4.2</v>
      </c>
      <c r="C1129" t="s">
        <v>347</v>
      </c>
      <c r="D1129">
        <v>9.6999999999999993</v>
      </c>
      <c r="E1129">
        <v>10.476000000000001</v>
      </c>
      <c r="F1129" t="s">
        <v>396</v>
      </c>
      <c r="G1129" t="s">
        <v>395</v>
      </c>
      <c r="H1129" s="27">
        <v>0</v>
      </c>
    </row>
    <row r="1130" spans="1:8" x14ac:dyDescent="0.25">
      <c r="B1130" s="28">
        <v>5.2</v>
      </c>
      <c r="C1130" t="s">
        <v>348</v>
      </c>
      <c r="D1130">
        <v>9.6999999999999993</v>
      </c>
      <c r="E1130">
        <v>10.476000000000001</v>
      </c>
      <c r="F1130" t="s">
        <v>396</v>
      </c>
      <c r="G1130" t="s">
        <v>398</v>
      </c>
      <c r="H1130" s="27">
        <v>0</v>
      </c>
    </row>
    <row r="1131" spans="1:8" x14ac:dyDescent="0.25">
      <c r="B1131" s="28">
        <v>6.2</v>
      </c>
      <c r="C1131" t="s">
        <v>349</v>
      </c>
      <c r="D1131">
        <v>9.6999999999999993</v>
      </c>
      <c r="E1131">
        <v>10.476000000000001</v>
      </c>
      <c r="F1131" t="s">
        <v>396</v>
      </c>
      <c r="G1131" t="s">
        <v>399</v>
      </c>
      <c r="H1131" s="27">
        <v>0</v>
      </c>
    </row>
    <row r="1132" spans="1:8" x14ac:dyDescent="0.25">
      <c r="B1132" s="28">
        <v>7.2</v>
      </c>
      <c r="C1132" t="s">
        <v>350</v>
      </c>
      <c r="D1132">
        <v>9.6999999999999993</v>
      </c>
      <c r="E1132">
        <v>10.476000000000001</v>
      </c>
      <c r="F1132" t="s">
        <v>396</v>
      </c>
      <c r="G1132" t="s">
        <v>400</v>
      </c>
      <c r="H1132" s="27">
        <v>0</v>
      </c>
    </row>
    <row r="1133" spans="1:8" x14ac:dyDescent="0.25">
      <c r="B1133" s="28">
        <v>8.1999999999999993</v>
      </c>
      <c r="C1133" t="s">
        <v>351</v>
      </c>
      <c r="D1133">
        <v>9.6999999999999993</v>
      </c>
      <c r="E1133">
        <v>10.476000000000001</v>
      </c>
      <c r="F1133" t="s">
        <v>396</v>
      </c>
      <c r="G1133" t="s">
        <v>401</v>
      </c>
      <c r="H1133" s="27">
        <v>0</v>
      </c>
    </row>
    <row r="1134" spans="1:8" x14ac:dyDescent="0.25">
      <c r="A1134" t="s">
        <v>651</v>
      </c>
      <c r="B1134" s="28">
        <v>4.2</v>
      </c>
      <c r="C1134" t="s">
        <v>347</v>
      </c>
      <c r="D1134">
        <v>9.6999999999999993</v>
      </c>
      <c r="E1134">
        <v>10.476000000000001</v>
      </c>
      <c r="F1134" t="s">
        <v>396</v>
      </c>
      <c r="G1134" t="s">
        <v>395</v>
      </c>
      <c r="H1134" s="27">
        <v>0</v>
      </c>
    </row>
    <row r="1135" spans="1:8" x14ac:dyDescent="0.25">
      <c r="B1135" s="28">
        <v>5.2</v>
      </c>
      <c r="C1135" t="s">
        <v>348</v>
      </c>
      <c r="D1135">
        <v>9.6999999999999993</v>
      </c>
      <c r="E1135">
        <v>10.476000000000001</v>
      </c>
      <c r="F1135" t="s">
        <v>396</v>
      </c>
      <c r="G1135" t="s">
        <v>398</v>
      </c>
      <c r="H1135" s="27">
        <v>0</v>
      </c>
    </row>
    <row r="1136" spans="1:8" x14ac:dyDescent="0.25">
      <c r="B1136" s="28">
        <v>6.2</v>
      </c>
      <c r="C1136" t="s">
        <v>349</v>
      </c>
      <c r="D1136">
        <v>9.6999999999999993</v>
      </c>
      <c r="E1136">
        <v>10.476000000000001</v>
      </c>
      <c r="F1136" t="s">
        <v>396</v>
      </c>
      <c r="G1136" t="s">
        <v>399</v>
      </c>
      <c r="H1136" s="27">
        <v>0</v>
      </c>
    </row>
    <row r="1137" spans="1:8" x14ac:dyDescent="0.25">
      <c r="B1137" s="28">
        <v>7.2</v>
      </c>
      <c r="C1137" t="s">
        <v>350</v>
      </c>
      <c r="D1137">
        <v>9.6999999999999993</v>
      </c>
      <c r="E1137">
        <v>10.476000000000001</v>
      </c>
      <c r="F1137" t="s">
        <v>396</v>
      </c>
      <c r="G1137" t="s">
        <v>400</v>
      </c>
      <c r="H1137" s="27">
        <v>0</v>
      </c>
    </row>
    <row r="1138" spans="1:8" x14ac:dyDescent="0.25">
      <c r="B1138" s="28">
        <v>8.1999999999999993</v>
      </c>
      <c r="C1138" t="s">
        <v>351</v>
      </c>
      <c r="D1138">
        <v>9.6999999999999993</v>
      </c>
      <c r="E1138">
        <v>10.476000000000001</v>
      </c>
      <c r="F1138" t="s">
        <v>396</v>
      </c>
      <c r="G1138" t="s">
        <v>401</v>
      </c>
      <c r="H1138" s="27">
        <v>0</v>
      </c>
    </row>
    <row r="1139" spans="1:8" x14ac:dyDescent="0.25">
      <c r="A1139" t="s">
        <v>652</v>
      </c>
      <c r="B1139" s="28">
        <v>4.2</v>
      </c>
      <c r="C1139" t="s">
        <v>347</v>
      </c>
      <c r="D1139">
        <v>9.6999999999999993</v>
      </c>
      <c r="E1139">
        <v>10.476000000000001</v>
      </c>
      <c r="F1139" t="s">
        <v>396</v>
      </c>
      <c r="G1139" t="s">
        <v>395</v>
      </c>
      <c r="H1139" s="27">
        <v>0</v>
      </c>
    </row>
    <row r="1140" spans="1:8" x14ac:dyDescent="0.25">
      <c r="B1140" s="28">
        <v>5.2</v>
      </c>
      <c r="C1140" t="s">
        <v>348</v>
      </c>
      <c r="D1140">
        <v>9.6999999999999993</v>
      </c>
      <c r="E1140">
        <v>10.476000000000001</v>
      </c>
      <c r="F1140" t="s">
        <v>396</v>
      </c>
      <c r="G1140" t="s">
        <v>398</v>
      </c>
      <c r="H1140" s="27">
        <v>0</v>
      </c>
    </row>
    <row r="1141" spans="1:8" x14ac:dyDescent="0.25">
      <c r="B1141" s="28">
        <v>6.2</v>
      </c>
      <c r="C1141" t="s">
        <v>349</v>
      </c>
      <c r="D1141">
        <v>9.6999999999999993</v>
      </c>
      <c r="E1141">
        <v>10.476000000000001</v>
      </c>
      <c r="F1141" t="s">
        <v>396</v>
      </c>
      <c r="G1141" t="s">
        <v>399</v>
      </c>
      <c r="H1141" s="27">
        <v>0</v>
      </c>
    </row>
    <row r="1142" spans="1:8" x14ac:dyDescent="0.25">
      <c r="B1142" s="28">
        <v>7.2</v>
      </c>
      <c r="C1142" t="s">
        <v>350</v>
      </c>
      <c r="D1142">
        <v>9.6999999999999993</v>
      </c>
      <c r="E1142">
        <v>10.476000000000001</v>
      </c>
      <c r="F1142" t="s">
        <v>396</v>
      </c>
      <c r="G1142" t="s">
        <v>400</v>
      </c>
      <c r="H1142" s="27">
        <v>0</v>
      </c>
    </row>
    <row r="1143" spans="1:8" x14ac:dyDescent="0.25">
      <c r="B1143" s="28">
        <v>8.1999999999999993</v>
      </c>
      <c r="C1143" t="s">
        <v>351</v>
      </c>
      <c r="D1143">
        <v>9.6999999999999993</v>
      </c>
      <c r="E1143">
        <v>10.476000000000001</v>
      </c>
      <c r="F1143" t="s">
        <v>396</v>
      </c>
      <c r="G1143" t="s">
        <v>401</v>
      </c>
      <c r="H1143" s="27">
        <v>0</v>
      </c>
    </row>
    <row r="1144" spans="1:8" x14ac:dyDescent="0.25">
      <c r="A1144" t="s">
        <v>653</v>
      </c>
      <c r="B1144" s="28">
        <v>4.2</v>
      </c>
      <c r="C1144" t="s">
        <v>347</v>
      </c>
      <c r="D1144">
        <v>9.6999999999999993</v>
      </c>
      <c r="E1144">
        <v>10.476000000000001</v>
      </c>
      <c r="F1144" t="s">
        <v>396</v>
      </c>
      <c r="G1144" t="s">
        <v>395</v>
      </c>
      <c r="H1144" s="27">
        <v>0</v>
      </c>
    </row>
    <row r="1145" spans="1:8" x14ac:dyDescent="0.25">
      <c r="B1145" s="28">
        <v>5.2</v>
      </c>
      <c r="C1145" t="s">
        <v>348</v>
      </c>
      <c r="D1145">
        <v>9.6999999999999993</v>
      </c>
      <c r="E1145">
        <v>10.476000000000001</v>
      </c>
      <c r="F1145" t="s">
        <v>396</v>
      </c>
      <c r="G1145" t="s">
        <v>398</v>
      </c>
      <c r="H1145" s="27">
        <v>0</v>
      </c>
    </row>
    <row r="1146" spans="1:8" x14ac:dyDescent="0.25">
      <c r="B1146" s="28">
        <v>6.2</v>
      </c>
      <c r="C1146" t="s">
        <v>349</v>
      </c>
      <c r="D1146">
        <v>9.6999999999999993</v>
      </c>
      <c r="E1146">
        <v>10.476000000000001</v>
      </c>
      <c r="F1146" t="s">
        <v>396</v>
      </c>
      <c r="G1146" t="s">
        <v>399</v>
      </c>
      <c r="H1146" s="27">
        <v>0</v>
      </c>
    </row>
    <row r="1147" spans="1:8" x14ac:dyDescent="0.25">
      <c r="B1147" s="28">
        <v>7.2</v>
      </c>
      <c r="C1147" t="s">
        <v>350</v>
      </c>
      <c r="D1147">
        <v>9.6999999999999993</v>
      </c>
      <c r="E1147">
        <v>10.476000000000001</v>
      </c>
      <c r="F1147" t="s">
        <v>396</v>
      </c>
      <c r="G1147" t="s">
        <v>400</v>
      </c>
      <c r="H1147" s="27">
        <v>0</v>
      </c>
    </row>
    <row r="1148" spans="1:8" x14ac:dyDescent="0.25">
      <c r="B1148" s="28">
        <v>8.1999999999999993</v>
      </c>
      <c r="C1148" t="s">
        <v>351</v>
      </c>
      <c r="D1148">
        <v>9.6999999999999993</v>
      </c>
      <c r="E1148">
        <v>10.476000000000001</v>
      </c>
      <c r="F1148" t="s">
        <v>396</v>
      </c>
      <c r="G1148" t="s">
        <v>401</v>
      </c>
      <c r="H1148" s="27">
        <v>0</v>
      </c>
    </row>
    <row r="1149" spans="1:8" x14ac:dyDescent="0.25">
      <c r="A1149" t="s">
        <v>654</v>
      </c>
      <c r="B1149" s="28">
        <v>4.2</v>
      </c>
      <c r="C1149" t="s">
        <v>347</v>
      </c>
      <c r="D1149">
        <v>9.6999999999999993</v>
      </c>
      <c r="E1149">
        <v>10.476000000000001</v>
      </c>
      <c r="F1149" t="s">
        <v>396</v>
      </c>
      <c r="G1149" t="s">
        <v>395</v>
      </c>
      <c r="H1149" s="27">
        <v>0</v>
      </c>
    </row>
    <row r="1150" spans="1:8" x14ac:dyDescent="0.25">
      <c r="B1150" s="28">
        <v>5.2</v>
      </c>
      <c r="C1150" t="s">
        <v>348</v>
      </c>
      <c r="D1150">
        <v>9.6999999999999993</v>
      </c>
      <c r="E1150">
        <v>10.476000000000001</v>
      </c>
      <c r="F1150" t="s">
        <v>396</v>
      </c>
      <c r="G1150" t="s">
        <v>398</v>
      </c>
      <c r="H1150" s="27">
        <v>0</v>
      </c>
    </row>
    <row r="1151" spans="1:8" x14ac:dyDescent="0.25">
      <c r="B1151" s="28">
        <v>6.2</v>
      </c>
      <c r="C1151" t="s">
        <v>349</v>
      </c>
      <c r="D1151">
        <v>9.6999999999999993</v>
      </c>
      <c r="E1151">
        <v>10.476000000000001</v>
      </c>
      <c r="F1151" t="s">
        <v>396</v>
      </c>
      <c r="G1151" t="s">
        <v>399</v>
      </c>
      <c r="H1151" s="27">
        <v>0</v>
      </c>
    </row>
    <row r="1152" spans="1:8" x14ac:dyDescent="0.25">
      <c r="B1152" s="28">
        <v>7.2</v>
      </c>
      <c r="C1152" t="s">
        <v>350</v>
      </c>
      <c r="D1152">
        <v>9.6999999999999993</v>
      </c>
      <c r="E1152">
        <v>10.476000000000001</v>
      </c>
      <c r="F1152" t="s">
        <v>396</v>
      </c>
      <c r="G1152" t="s">
        <v>400</v>
      </c>
      <c r="H1152" s="27">
        <v>0</v>
      </c>
    </row>
    <row r="1153" spans="1:8" x14ac:dyDescent="0.25">
      <c r="B1153" s="28">
        <v>8.1999999999999993</v>
      </c>
      <c r="C1153" t="s">
        <v>351</v>
      </c>
      <c r="D1153">
        <v>9.6999999999999993</v>
      </c>
      <c r="E1153">
        <v>10.476000000000001</v>
      </c>
      <c r="F1153" t="s">
        <v>396</v>
      </c>
      <c r="G1153" t="s">
        <v>401</v>
      </c>
      <c r="H1153" s="27">
        <v>0</v>
      </c>
    </row>
    <row r="1154" spans="1:8" x14ac:dyDescent="0.25">
      <c r="A1154" t="s">
        <v>655</v>
      </c>
      <c r="B1154" s="28">
        <v>4.2</v>
      </c>
      <c r="C1154" t="s">
        <v>347</v>
      </c>
      <c r="D1154">
        <v>9.6999999999999993</v>
      </c>
      <c r="E1154">
        <v>10.476000000000001</v>
      </c>
      <c r="F1154" t="s">
        <v>396</v>
      </c>
      <c r="G1154" t="s">
        <v>395</v>
      </c>
      <c r="H1154" s="27">
        <v>0</v>
      </c>
    </row>
    <row r="1155" spans="1:8" x14ac:dyDescent="0.25">
      <c r="B1155" s="28">
        <v>5.2</v>
      </c>
      <c r="C1155" t="s">
        <v>348</v>
      </c>
      <c r="D1155">
        <v>9.6999999999999993</v>
      </c>
      <c r="E1155">
        <v>10.476000000000001</v>
      </c>
      <c r="F1155" t="s">
        <v>396</v>
      </c>
      <c r="G1155" t="s">
        <v>398</v>
      </c>
      <c r="H1155" s="27">
        <v>0</v>
      </c>
    </row>
    <row r="1156" spans="1:8" x14ac:dyDescent="0.25">
      <c r="B1156" s="28">
        <v>6.2</v>
      </c>
      <c r="C1156" t="s">
        <v>349</v>
      </c>
      <c r="D1156">
        <v>9.6999999999999993</v>
      </c>
      <c r="E1156">
        <v>10.476000000000001</v>
      </c>
      <c r="F1156" t="s">
        <v>396</v>
      </c>
      <c r="G1156" t="s">
        <v>399</v>
      </c>
      <c r="H1156" s="27">
        <v>0</v>
      </c>
    </row>
    <row r="1157" spans="1:8" x14ac:dyDescent="0.25">
      <c r="B1157" s="28">
        <v>7.2</v>
      </c>
      <c r="C1157" t="s">
        <v>350</v>
      </c>
      <c r="D1157">
        <v>9.6999999999999993</v>
      </c>
      <c r="E1157">
        <v>10.476000000000001</v>
      </c>
      <c r="F1157" t="s">
        <v>396</v>
      </c>
      <c r="G1157" t="s">
        <v>400</v>
      </c>
      <c r="H1157" s="27">
        <v>0</v>
      </c>
    </row>
    <row r="1158" spans="1:8" x14ac:dyDescent="0.25">
      <c r="B1158" s="28">
        <v>8.1999999999999993</v>
      </c>
      <c r="C1158" t="s">
        <v>351</v>
      </c>
      <c r="D1158">
        <v>9.6999999999999993</v>
      </c>
      <c r="E1158">
        <v>10.476000000000001</v>
      </c>
      <c r="F1158" t="s">
        <v>396</v>
      </c>
      <c r="G1158" t="s">
        <v>401</v>
      </c>
      <c r="H1158" s="27">
        <v>0</v>
      </c>
    </row>
    <row r="1159" spans="1:8" x14ac:dyDescent="0.25">
      <c r="A1159" t="s">
        <v>656</v>
      </c>
      <c r="B1159" s="28">
        <v>4.2</v>
      </c>
      <c r="C1159" t="s">
        <v>347</v>
      </c>
      <c r="D1159">
        <v>9.6999999999999993</v>
      </c>
      <c r="E1159">
        <v>10.476000000000001</v>
      </c>
      <c r="F1159" t="s">
        <v>396</v>
      </c>
      <c r="G1159" t="s">
        <v>395</v>
      </c>
      <c r="H1159" s="27">
        <v>0</v>
      </c>
    </row>
    <row r="1160" spans="1:8" x14ac:dyDescent="0.25">
      <c r="B1160" s="28">
        <v>5.2</v>
      </c>
      <c r="C1160" t="s">
        <v>348</v>
      </c>
      <c r="D1160">
        <v>9.6999999999999993</v>
      </c>
      <c r="E1160">
        <v>10.476000000000001</v>
      </c>
      <c r="F1160" t="s">
        <v>396</v>
      </c>
      <c r="G1160" t="s">
        <v>398</v>
      </c>
      <c r="H1160" s="27">
        <v>0</v>
      </c>
    </row>
    <row r="1161" spans="1:8" x14ac:dyDescent="0.25">
      <c r="B1161" s="28">
        <v>6.2</v>
      </c>
      <c r="C1161" t="s">
        <v>349</v>
      </c>
      <c r="D1161">
        <v>9.6999999999999993</v>
      </c>
      <c r="E1161">
        <v>10.476000000000001</v>
      </c>
      <c r="F1161" t="s">
        <v>396</v>
      </c>
      <c r="G1161" t="s">
        <v>399</v>
      </c>
      <c r="H1161" s="27">
        <v>0</v>
      </c>
    </row>
    <row r="1162" spans="1:8" x14ac:dyDescent="0.25">
      <c r="B1162" s="28">
        <v>7.2</v>
      </c>
      <c r="C1162" t="s">
        <v>350</v>
      </c>
      <c r="D1162">
        <v>9.6999999999999993</v>
      </c>
      <c r="E1162">
        <v>10.476000000000001</v>
      </c>
      <c r="F1162" t="s">
        <v>396</v>
      </c>
      <c r="G1162" t="s">
        <v>400</v>
      </c>
      <c r="H1162" s="27">
        <v>0</v>
      </c>
    </row>
    <row r="1163" spans="1:8" x14ac:dyDescent="0.25">
      <c r="B1163" s="28">
        <v>8.1999999999999993</v>
      </c>
      <c r="C1163" t="s">
        <v>351</v>
      </c>
      <c r="D1163">
        <v>9.6999999999999993</v>
      </c>
      <c r="E1163">
        <v>10.476000000000001</v>
      </c>
      <c r="F1163" t="s">
        <v>396</v>
      </c>
      <c r="G1163" t="s">
        <v>401</v>
      </c>
      <c r="H1163" s="27">
        <v>0</v>
      </c>
    </row>
    <row r="1164" spans="1:8" x14ac:dyDescent="0.25">
      <c r="A1164" t="s">
        <v>657</v>
      </c>
      <c r="B1164" s="28">
        <v>4.2</v>
      </c>
      <c r="C1164" t="s">
        <v>347</v>
      </c>
      <c r="D1164">
        <v>9.6999999999999993</v>
      </c>
      <c r="E1164">
        <v>10.476000000000001</v>
      </c>
      <c r="F1164" t="s">
        <v>396</v>
      </c>
      <c r="G1164" t="s">
        <v>395</v>
      </c>
      <c r="H1164" s="27">
        <v>0</v>
      </c>
    </row>
    <row r="1165" spans="1:8" x14ac:dyDescent="0.25">
      <c r="B1165" s="28">
        <v>5.2</v>
      </c>
      <c r="C1165" t="s">
        <v>348</v>
      </c>
      <c r="D1165">
        <v>9.6999999999999993</v>
      </c>
      <c r="E1165">
        <v>10.476000000000001</v>
      </c>
      <c r="F1165" t="s">
        <v>396</v>
      </c>
      <c r="G1165" t="s">
        <v>398</v>
      </c>
      <c r="H1165" s="27">
        <v>0</v>
      </c>
    </row>
    <row r="1166" spans="1:8" x14ac:dyDescent="0.25">
      <c r="B1166" s="28">
        <v>6.2</v>
      </c>
      <c r="C1166" t="s">
        <v>349</v>
      </c>
      <c r="D1166">
        <v>9.6999999999999993</v>
      </c>
      <c r="E1166">
        <v>10.476000000000001</v>
      </c>
      <c r="F1166" t="s">
        <v>396</v>
      </c>
      <c r="G1166" t="s">
        <v>399</v>
      </c>
      <c r="H1166" s="27">
        <v>0</v>
      </c>
    </row>
    <row r="1167" spans="1:8" x14ac:dyDescent="0.25">
      <c r="B1167" s="28">
        <v>7.2</v>
      </c>
      <c r="C1167" t="s">
        <v>350</v>
      </c>
      <c r="D1167">
        <v>9.6999999999999993</v>
      </c>
      <c r="E1167">
        <v>10.476000000000001</v>
      </c>
      <c r="F1167" t="s">
        <v>396</v>
      </c>
      <c r="G1167" t="s">
        <v>400</v>
      </c>
      <c r="H1167" s="27">
        <v>0</v>
      </c>
    </row>
    <row r="1168" spans="1:8" x14ac:dyDescent="0.25">
      <c r="B1168" s="28">
        <v>8.1999999999999993</v>
      </c>
      <c r="C1168" t="s">
        <v>351</v>
      </c>
      <c r="D1168">
        <v>9.6999999999999993</v>
      </c>
      <c r="E1168">
        <v>10.476000000000001</v>
      </c>
      <c r="F1168" t="s">
        <v>396</v>
      </c>
      <c r="G1168" t="s">
        <v>401</v>
      </c>
      <c r="H1168" s="27">
        <v>0</v>
      </c>
    </row>
    <row r="1169" spans="1:8" x14ac:dyDescent="0.25">
      <c r="A1169" t="s">
        <v>658</v>
      </c>
      <c r="B1169" s="28">
        <v>4.2</v>
      </c>
      <c r="C1169" t="s">
        <v>347</v>
      </c>
      <c r="D1169">
        <v>9.6999999999999993</v>
      </c>
      <c r="E1169">
        <v>10.476000000000001</v>
      </c>
      <c r="F1169" t="s">
        <v>396</v>
      </c>
      <c r="G1169" t="s">
        <v>395</v>
      </c>
      <c r="H1169" s="27">
        <v>0</v>
      </c>
    </row>
    <row r="1170" spans="1:8" x14ac:dyDescent="0.25">
      <c r="B1170" s="28">
        <v>5.2</v>
      </c>
      <c r="C1170" t="s">
        <v>348</v>
      </c>
      <c r="D1170">
        <v>9.6999999999999993</v>
      </c>
      <c r="E1170">
        <v>10.476000000000001</v>
      </c>
      <c r="F1170" t="s">
        <v>396</v>
      </c>
      <c r="G1170" t="s">
        <v>398</v>
      </c>
      <c r="H1170" s="27">
        <v>0</v>
      </c>
    </row>
    <row r="1171" spans="1:8" x14ac:dyDescent="0.25">
      <c r="B1171" s="28">
        <v>6.2</v>
      </c>
      <c r="C1171" t="s">
        <v>349</v>
      </c>
      <c r="D1171">
        <v>9.6999999999999993</v>
      </c>
      <c r="E1171">
        <v>10.476000000000001</v>
      </c>
      <c r="F1171" t="s">
        <v>396</v>
      </c>
      <c r="G1171" t="s">
        <v>399</v>
      </c>
      <c r="H1171" s="27">
        <v>0</v>
      </c>
    </row>
    <row r="1172" spans="1:8" x14ac:dyDescent="0.25">
      <c r="B1172" s="28">
        <v>7.2</v>
      </c>
      <c r="C1172" t="s">
        <v>350</v>
      </c>
      <c r="D1172">
        <v>9.6999999999999993</v>
      </c>
      <c r="E1172">
        <v>10.476000000000001</v>
      </c>
      <c r="F1172" t="s">
        <v>396</v>
      </c>
      <c r="G1172" t="s">
        <v>400</v>
      </c>
      <c r="H1172" s="27">
        <v>0</v>
      </c>
    </row>
    <row r="1173" spans="1:8" x14ac:dyDescent="0.25">
      <c r="B1173" s="28">
        <v>8.1999999999999993</v>
      </c>
      <c r="C1173" t="s">
        <v>351</v>
      </c>
      <c r="D1173">
        <v>9.6999999999999993</v>
      </c>
      <c r="E1173">
        <v>10.476000000000001</v>
      </c>
      <c r="F1173" t="s">
        <v>396</v>
      </c>
      <c r="G1173" t="s">
        <v>401</v>
      </c>
      <c r="H1173" s="27">
        <v>0</v>
      </c>
    </row>
    <row r="1174" spans="1:8" x14ac:dyDescent="0.25">
      <c r="A1174" t="s">
        <v>659</v>
      </c>
      <c r="B1174" s="28">
        <v>4.2</v>
      </c>
      <c r="C1174" t="s">
        <v>347</v>
      </c>
      <c r="D1174">
        <v>9.6999999999999993</v>
      </c>
      <c r="E1174">
        <v>10.476000000000001</v>
      </c>
      <c r="F1174" t="s">
        <v>396</v>
      </c>
      <c r="G1174" t="s">
        <v>395</v>
      </c>
      <c r="H1174" s="27">
        <v>0</v>
      </c>
    </row>
    <row r="1175" spans="1:8" x14ac:dyDescent="0.25">
      <c r="B1175" s="28">
        <v>5.2</v>
      </c>
      <c r="C1175" t="s">
        <v>348</v>
      </c>
      <c r="D1175">
        <v>9.6999999999999993</v>
      </c>
      <c r="E1175">
        <v>10.476000000000001</v>
      </c>
      <c r="F1175" t="s">
        <v>396</v>
      </c>
      <c r="G1175" t="s">
        <v>398</v>
      </c>
      <c r="H1175" s="27">
        <v>0</v>
      </c>
    </row>
    <row r="1176" spans="1:8" x14ac:dyDescent="0.25">
      <c r="B1176" s="28">
        <v>6.2</v>
      </c>
      <c r="C1176" t="s">
        <v>349</v>
      </c>
      <c r="D1176">
        <v>9.6999999999999993</v>
      </c>
      <c r="E1176">
        <v>10.476000000000001</v>
      </c>
      <c r="F1176" t="s">
        <v>396</v>
      </c>
      <c r="G1176" t="s">
        <v>399</v>
      </c>
      <c r="H1176" s="27">
        <v>0</v>
      </c>
    </row>
    <row r="1177" spans="1:8" x14ac:dyDescent="0.25">
      <c r="B1177" s="28">
        <v>7.2</v>
      </c>
      <c r="C1177" t="s">
        <v>350</v>
      </c>
      <c r="D1177">
        <v>9.6999999999999993</v>
      </c>
      <c r="E1177">
        <v>10.476000000000001</v>
      </c>
      <c r="F1177" t="s">
        <v>396</v>
      </c>
      <c r="G1177" t="s">
        <v>400</v>
      </c>
      <c r="H1177" s="27">
        <v>0</v>
      </c>
    </row>
    <row r="1178" spans="1:8" x14ac:dyDescent="0.25">
      <c r="B1178" s="28">
        <v>8.1999999999999993</v>
      </c>
      <c r="C1178" t="s">
        <v>351</v>
      </c>
      <c r="D1178">
        <v>9.6999999999999993</v>
      </c>
      <c r="E1178">
        <v>10.476000000000001</v>
      </c>
      <c r="F1178" t="s">
        <v>396</v>
      </c>
      <c r="G1178" t="s">
        <v>401</v>
      </c>
      <c r="H1178" s="27">
        <v>0</v>
      </c>
    </row>
    <row r="1179" spans="1:8" x14ac:dyDescent="0.25">
      <c r="A1179" t="s">
        <v>660</v>
      </c>
      <c r="B1179" s="28">
        <v>4.2</v>
      </c>
      <c r="C1179" t="s">
        <v>347</v>
      </c>
      <c r="D1179">
        <v>9.6999999999999993</v>
      </c>
      <c r="E1179">
        <v>10.476000000000001</v>
      </c>
      <c r="F1179" t="s">
        <v>396</v>
      </c>
      <c r="G1179" t="s">
        <v>395</v>
      </c>
      <c r="H1179" s="27">
        <v>0</v>
      </c>
    </row>
    <row r="1180" spans="1:8" x14ac:dyDescent="0.25">
      <c r="B1180" s="28">
        <v>5.2</v>
      </c>
      <c r="C1180" t="s">
        <v>348</v>
      </c>
      <c r="D1180">
        <v>9.6999999999999993</v>
      </c>
      <c r="E1180">
        <v>10.476000000000001</v>
      </c>
      <c r="F1180" t="s">
        <v>396</v>
      </c>
      <c r="G1180" t="s">
        <v>398</v>
      </c>
      <c r="H1180" s="27">
        <v>0</v>
      </c>
    </row>
    <row r="1181" spans="1:8" x14ac:dyDescent="0.25">
      <c r="B1181" s="28">
        <v>6.2</v>
      </c>
      <c r="C1181" t="s">
        <v>349</v>
      </c>
      <c r="D1181">
        <v>9.6999999999999993</v>
      </c>
      <c r="E1181">
        <v>10.476000000000001</v>
      </c>
      <c r="F1181" t="s">
        <v>396</v>
      </c>
      <c r="G1181" t="s">
        <v>399</v>
      </c>
      <c r="H1181" s="27">
        <v>0</v>
      </c>
    </row>
    <row r="1182" spans="1:8" x14ac:dyDescent="0.25">
      <c r="B1182" s="28">
        <v>7.2</v>
      </c>
      <c r="C1182" t="s">
        <v>350</v>
      </c>
      <c r="D1182">
        <v>9.6999999999999993</v>
      </c>
      <c r="E1182">
        <v>10.476000000000001</v>
      </c>
      <c r="F1182" t="s">
        <v>396</v>
      </c>
      <c r="G1182" t="s">
        <v>400</v>
      </c>
      <c r="H1182" s="27">
        <v>0</v>
      </c>
    </row>
    <row r="1183" spans="1:8" x14ac:dyDescent="0.25">
      <c r="B1183" s="28">
        <v>8.1999999999999993</v>
      </c>
      <c r="C1183" t="s">
        <v>351</v>
      </c>
      <c r="D1183">
        <v>9.6999999999999993</v>
      </c>
      <c r="E1183">
        <v>10.476000000000001</v>
      </c>
      <c r="F1183" t="s">
        <v>396</v>
      </c>
      <c r="G1183" t="s">
        <v>401</v>
      </c>
      <c r="H1183" s="27">
        <v>0</v>
      </c>
    </row>
    <row r="1184" spans="1:8" x14ac:dyDescent="0.25">
      <c r="A1184" t="s">
        <v>661</v>
      </c>
      <c r="B1184" s="28">
        <v>4.2</v>
      </c>
      <c r="C1184" t="s">
        <v>347</v>
      </c>
      <c r="D1184">
        <v>9.6999999999999993</v>
      </c>
      <c r="E1184">
        <v>10.476000000000001</v>
      </c>
      <c r="F1184" t="s">
        <v>396</v>
      </c>
      <c r="G1184" t="s">
        <v>395</v>
      </c>
      <c r="H1184" s="27">
        <v>0</v>
      </c>
    </row>
    <row r="1185" spans="1:8" x14ac:dyDescent="0.25">
      <c r="B1185" s="28">
        <v>5.2</v>
      </c>
      <c r="C1185" t="s">
        <v>348</v>
      </c>
      <c r="D1185">
        <v>9.6999999999999993</v>
      </c>
      <c r="E1185">
        <v>10.476000000000001</v>
      </c>
      <c r="F1185" t="s">
        <v>396</v>
      </c>
      <c r="G1185" t="s">
        <v>398</v>
      </c>
      <c r="H1185" s="27">
        <v>0</v>
      </c>
    </row>
    <row r="1186" spans="1:8" x14ac:dyDescent="0.25">
      <c r="B1186" s="28">
        <v>6.2</v>
      </c>
      <c r="C1186" t="s">
        <v>349</v>
      </c>
      <c r="D1186">
        <v>9.6999999999999993</v>
      </c>
      <c r="E1186">
        <v>10.476000000000001</v>
      </c>
      <c r="F1186" t="s">
        <v>396</v>
      </c>
      <c r="G1186" t="s">
        <v>399</v>
      </c>
      <c r="H1186" s="27">
        <v>0</v>
      </c>
    </row>
    <row r="1187" spans="1:8" x14ac:dyDescent="0.25">
      <c r="B1187" s="28">
        <v>7.2</v>
      </c>
      <c r="C1187" t="s">
        <v>350</v>
      </c>
      <c r="D1187">
        <v>9.6999999999999993</v>
      </c>
      <c r="E1187">
        <v>10.476000000000001</v>
      </c>
      <c r="F1187" t="s">
        <v>396</v>
      </c>
      <c r="G1187" t="s">
        <v>400</v>
      </c>
      <c r="H1187" s="27">
        <v>0</v>
      </c>
    </row>
    <row r="1188" spans="1:8" x14ac:dyDescent="0.25">
      <c r="B1188" s="28">
        <v>8.1999999999999993</v>
      </c>
      <c r="C1188" t="s">
        <v>351</v>
      </c>
      <c r="D1188">
        <v>9.6999999999999993</v>
      </c>
      <c r="E1188">
        <v>10.476000000000001</v>
      </c>
      <c r="F1188" t="s">
        <v>396</v>
      </c>
      <c r="G1188" t="s">
        <v>401</v>
      </c>
      <c r="H1188" s="27">
        <v>0</v>
      </c>
    </row>
    <row r="1189" spans="1:8" x14ac:dyDescent="0.25">
      <c r="A1189" t="s">
        <v>662</v>
      </c>
      <c r="B1189" s="28">
        <v>4.2</v>
      </c>
      <c r="C1189" t="s">
        <v>347</v>
      </c>
      <c r="D1189">
        <v>9.6999999999999993</v>
      </c>
      <c r="E1189">
        <v>10.476000000000001</v>
      </c>
      <c r="F1189" t="s">
        <v>396</v>
      </c>
      <c r="G1189" t="s">
        <v>395</v>
      </c>
      <c r="H1189" s="27">
        <v>0</v>
      </c>
    </row>
    <row r="1190" spans="1:8" x14ac:dyDescent="0.25">
      <c r="B1190" s="28">
        <v>5.2</v>
      </c>
      <c r="C1190" t="s">
        <v>348</v>
      </c>
      <c r="D1190">
        <v>9.6999999999999993</v>
      </c>
      <c r="E1190">
        <v>10.476000000000001</v>
      </c>
      <c r="F1190" t="s">
        <v>396</v>
      </c>
      <c r="G1190" t="s">
        <v>398</v>
      </c>
      <c r="H1190" s="27">
        <v>0</v>
      </c>
    </row>
    <row r="1191" spans="1:8" x14ac:dyDescent="0.25">
      <c r="B1191" s="28">
        <v>6.2</v>
      </c>
      <c r="C1191" t="s">
        <v>349</v>
      </c>
      <c r="D1191">
        <v>9.6999999999999993</v>
      </c>
      <c r="E1191">
        <v>10.476000000000001</v>
      </c>
      <c r="F1191" t="s">
        <v>396</v>
      </c>
      <c r="G1191" t="s">
        <v>399</v>
      </c>
      <c r="H1191" s="27">
        <v>0</v>
      </c>
    </row>
    <row r="1192" spans="1:8" x14ac:dyDescent="0.25">
      <c r="B1192" s="28">
        <v>7.2</v>
      </c>
      <c r="C1192" t="s">
        <v>350</v>
      </c>
      <c r="D1192">
        <v>9.6999999999999993</v>
      </c>
      <c r="E1192">
        <v>10.476000000000001</v>
      </c>
      <c r="F1192" t="s">
        <v>396</v>
      </c>
      <c r="G1192" t="s">
        <v>400</v>
      </c>
      <c r="H1192" s="27">
        <v>0</v>
      </c>
    </row>
    <row r="1193" spans="1:8" x14ac:dyDescent="0.25">
      <c r="B1193" s="28">
        <v>8.1999999999999993</v>
      </c>
      <c r="C1193" t="s">
        <v>351</v>
      </c>
      <c r="D1193">
        <v>9.6999999999999993</v>
      </c>
      <c r="E1193">
        <v>10.476000000000001</v>
      </c>
      <c r="F1193" t="s">
        <v>396</v>
      </c>
      <c r="G1193" t="s">
        <v>401</v>
      </c>
      <c r="H1193" s="27">
        <v>0</v>
      </c>
    </row>
    <row r="1194" spans="1:8" x14ac:dyDescent="0.25">
      <c r="A1194" t="s">
        <v>663</v>
      </c>
      <c r="B1194" s="28">
        <v>4.2</v>
      </c>
      <c r="C1194" t="s">
        <v>347</v>
      </c>
      <c r="D1194">
        <v>9.6999999999999993</v>
      </c>
      <c r="E1194">
        <v>10.476000000000001</v>
      </c>
      <c r="F1194" t="s">
        <v>396</v>
      </c>
      <c r="G1194" t="s">
        <v>395</v>
      </c>
      <c r="H1194" s="27">
        <v>0</v>
      </c>
    </row>
    <row r="1195" spans="1:8" x14ac:dyDescent="0.25">
      <c r="B1195" s="28">
        <v>5.2</v>
      </c>
      <c r="C1195" t="s">
        <v>348</v>
      </c>
      <c r="D1195">
        <v>9.6999999999999993</v>
      </c>
      <c r="E1195">
        <v>10.476000000000001</v>
      </c>
      <c r="F1195" t="s">
        <v>396</v>
      </c>
      <c r="G1195" t="s">
        <v>398</v>
      </c>
      <c r="H1195" s="27">
        <v>0</v>
      </c>
    </row>
    <row r="1196" spans="1:8" x14ac:dyDescent="0.25">
      <c r="B1196" s="28">
        <v>6.2</v>
      </c>
      <c r="C1196" t="s">
        <v>349</v>
      </c>
      <c r="D1196">
        <v>9.6999999999999993</v>
      </c>
      <c r="E1196">
        <v>10.476000000000001</v>
      </c>
      <c r="F1196" t="s">
        <v>396</v>
      </c>
      <c r="G1196" t="s">
        <v>399</v>
      </c>
      <c r="H1196" s="27">
        <v>0</v>
      </c>
    </row>
    <row r="1197" spans="1:8" x14ac:dyDescent="0.25">
      <c r="B1197" s="28">
        <v>7.2</v>
      </c>
      <c r="C1197" t="s">
        <v>350</v>
      </c>
      <c r="D1197">
        <v>9.6999999999999993</v>
      </c>
      <c r="E1197">
        <v>10.476000000000001</v>
      </c>
      <c r="F1197" t="s">
        <v>396</v>
      </c>
      <c r="G1197" t="s">
        <v>400</v>
      </c>
      <c r="H1197" s="27">
        <v>0</v>
      </c>
    </row>
    <row r="1198" spans="1:8" x14ac:dyDescent="0.25">
      <c r="B1198" s="28">
        <v>8.1999999999999993</v>
      </c>
      <c r="C1198" t="s">
        <v>351</v>
      </c>
      <c r="D1198">
        <v>9.6999999999999993</v>
      </c>
      <c r="E1198">
        <v>10.476000000000001</v>
      </c>
      <c r="F1198" t="s">
        <v>396</v>
      </c>
      <c r="G1198" t="s">
        <v>401</v>
      </c>
      <c r="H1198" s="27">
        <v>0</v>
      </c>
    </row>
    <row r="1199" spans="1:8" x14ac:dyDescent="0.25">
      <c r="A1199" t="s">
        <v>664</v>
      </c>
      <c r="B1199" s="28">
        <v>4.2</v>
      </c>
      <c r="C1199" t="s">
        <v>347</v>
      </c>
      <c r="D1199">
        <v>9.6999999999999993</v>
      </c>
      <c r="E1199">
        <v>10.476000000000001</v>
      </c>
      <c r="F1199" t="s">
        <v>396</v>
      </c>
      <c r="G1199" t="s">
        <v>395</v>
      </c>
      <c r="H1199" s="27">
        <v>0</v>
      </c>
    </row>
    <row r="1200" spans="1:8" x14ac:dyDescent="0.25">
      <c r="B1200" s="28">
        <v>5.2</v>
      </c>
      <c r="C1200" t="s">
        <v>348</v>
      </c>
      <c r="D1200">
        <v>9.6999999999999993</v>
      </c>
      <c r="E1200">
        <v>10.476000000000001</v>
      </c>
      <c r="F1200" t="s">
        <v>396</v>
      </c>
      <c r="G1200" t="s">
        <v>398</v>
      </c>
      <c r="H1200" s="27">
        <v>0</v>
      </c>
    </row>
    <row r="1201" spans="1:8" x14ac:dyDescent="0.25">
      <c r="B1201" s="28">
        <v>6.2</v>
      </c>
      <c r="C1201" t="s">
        <v>349</v>
      </c>
      <c r="D1201">
        <v>9.6999999999999993</v>
      </c>
      <c r="E1201">
        <v>10.476000000000001</v>
      </c>
      <c r="F1201" t="s">
        <v>396</v>
      </c>
      <c r="G1201" t="s">
        <v>399</v>
      </c>
      <c r="H1201" s="27">
        <v>0</v>
      </c>
    </row>
    <row r="1202" spans="1:8" x14ac:dyDescent="0.25">
      <c r="B1202" s="28">
        <v>7.2</v>
      </c>
      <c r="C1202" t="s">
        <v>350</v>
      </c>
      <c r="D1202">
        <v>9.6999999999999993</v>
      </c>
      <c r="E1202">
        <v>10.476000000000001</v>
      </c>
      <c r="F1202" t="s">
        <v>396</v>
      </c>
      <c r="G1202" t="s">
        <v>400</v>
      </c>
      <c r="H1202" s="27">
        <v>0</v>
      </c>
    </row>
    <row r="1203" spans="1:8" x14ac:dyDescent="0.25">
      <c r="B1203" s="28">
        <v>8.1999999999999993</v>
      </c>
      <c r="C1203" t="s">
        <v>351</v>
      </c>
      <c r="D1203">
        <v>9.6999999999999993</v>
      </c>
      <c r="E1203">
        <v>10.476000000000001</v>
      </c>
      <c r="F1203" t="s">
        <v>396</v>
      </c>
      <c r="G1203" t="s">
        <v>401</v>
      </c>
      <c r="H1203" s="27">
        <v>0</v>
      </c>
    </row>
    <row r="1204" spans="1:8" x14ac:dyDescent="0.25">
      <c r="A1204" t="s">
        <v>665</v>
      </c>
      <c r="B1204" s="28">
        <v>4.2</v>
      </c>
      <c r="C1204" t="s">
        <v>347</v>
      </c>
      <c r="D1204">
        <v>9.6999999999999993</v>
      </c>
      <c r="E1204">
        <v>10.476000000000001</v>
      </c>
      <c r="F1204" t="s">
        <v>396</v>
      </c>
      <c r="G1204" t="s">
        <v>395</v>
      </c>
      <c r="H1204" s="27">
        <v>0</v>
      </c>
    </row>
    <row r="1205" spans="1:8" x14ac:dyDescent="0.25">
      <c r="B1205" s="28">
        <v>5.2</v>
      </c>
      <c r="C1205" t="s">
        <v>348</v>
      </c>
      <c r="D1205">
        <v>9.6999999999999993</v>
      </c>
      <c r="E1205">
        <v>10.476000000000001</v>
      </c>
      <c r="F1205" t="s">
        <v>396</v>
      </c>
      <c r="G1205" t="s">
        <v>398</v>
      </c>
      <c r="H1205" s="27">
        <v>0</v>
      </c>
    </row>
    <row r="1206" spans="1:8" x14ac:dyDescent="0.25">
      <c r="B1206" s="28">
        <v>6.2</v>
      </c>
      <c r="C1206" t="s">
        <v>349</v>
      </c>
      <c r="D1206">
        <v>9.6999999999999993</v>
      </c>
      <c r="E1206">
        <v>10.476000000000001</v>
      </c>
      <c r="F1206" t="s">
        <v>396</v>
      </c>
      <c r="G1206" t="s">
        <v>399</v>
      </c>
      <c r="H1206" s="27">
        <v>0</v>
      </c>
    </row>
    <row r="1207" spans="1:8" x14ac:dyDescent="0.25">
      <c r="B1207" s="28">
        <v>7.2</v>
      </c>
      <c r="C1207" t="s">
        <v>350</v>
      </c>
      <c r="D1207">
        <v>9.6999999999999993</v>
      </c>
      <c r="E1207">
        <v>10.476000000000001</v>
      </c>
      <c r="F1207" t="s">
        <v>396</v>
      </c>
      <c r="G1207" t="s">
        <v>400</v>
      </c>
      <c r="H1207" s="27">
        <v>0</v>
      </c>
    </row>
    <row r="1208" spans="1:8" x14ac:dyDescent="0.25">
      <c r="B1208" s="28">
        <v>8.1999999999999993</v>
      </c>
      <c r="C1208" t="s">
        <v>351</v>
      </c>
      <c r="D1208">
        <v>9.6999999999999993</v>
      </c>
      <c r="E1208">
        <v>10.476000000000001</v>
      </c>
      <c r="F1208" t="s">
        <v>396</v>
      </c>
      <c r="G1208" t="s">
        <v>401</v>
      </c>
      <c r="H1208" s="27">
        <v>0</v>
      </c>
    </row>
    <row r="1209" spans="1:8" x14ac:dyDescent="0.25">
      <c r="A1209" t="s">
        <v>666</v>
      </c>
      <c r="B1209" s="28">
        <v>4.2</v>
      </c>
      <c r="C1209" t="s">
        <v>347</v>
      </c>
      <c r="D1209">
        <v>9.6999999999999993</v>
      </c>
      <c r="E1209">
        <v>10.476000000000001</v>
      </c>
      <c r="F1209" t="s">
        <v>396</v>
      </c>
      <c r="G1209" t="s">
        <v>395</v>
      </c>
      <c r="H1209" s="27">
        <v>0</v>
      </c>
    </row>
    <row r="1210" spans="1:8" x14ac:dyDescent="0.25">
      <c r="B1210" s="28">
        <v>5.2</v>
      </c>
      <c r="C1210" t="s">
        <v>348</v>
      </c>
      <c r="D1210">
        <v>9.6999999999999993</v>
      </c>
      <c r="E1210">
        <v>10.476000000000001</v>
      </c>
      <c r="F1210" t="s">
        <v>396</v>
      </c>
      <c r="G1210" t="s">
        <v>398</v>
      </c>
      <c r="H1210" s="27">
        <v>0</v>
      </c>
    </row>
    <row r="1211" spans="1:8" x14ac:dyDescent="0.25">
      <c r="B1211" s="28">
        <v>6.2</v>
      </c>
      <c r="C1211" t="s">
        <v>349</v>
      </c>
      <c r="D1211">
        <v>9.6999999999999993</v>
      </c>
      <c r="E1211">
        <v>10.476000000000001</v>
      </c>
      <c r="F1211" t="s">
        <v>396</v>
      </c>
      <c r="G1211" t="s">
        <v>399</v>
      </c>
      <c r="H1211" s="27">
        <v>0</v>
      </c>
    </row>
    <row r="1212" spans="1:8" x14ac:dyDescent="0.25">
      <c r="B1212" s="28">
        <v>7.2</v>
      </c>
      <c r="C1212" t="s">
        <v>350</v>
      </c>
      <c r="D1212">
        <v>9.6999999999999993</v>
      </c>
      <c r="E1212">
        <v>10.476000000000001</v>
      </c>
      <c r="F1212" t="s">
        <v>396</v>
      </c>
      <c r="G1212" t="s">
        <v>400</v>
      </c>
      <c r="H1212" s="27">
        <v>0</v>
      </c>
    </row>
    <row r="1213" spans="1:8" x14ac:dyDescent="0.25">
      <c r="B1213" s="28">
        <v>8.1999999999999993</v>
      </c>
      <c r="C1213" t="s">
        <v>351</v>
      </c>
      <c r="D1213">
        <v>9.6999999999999993</v>
      </c>
      <c r="E1213">
        <v>10.476000000000001</v>
      </c>
      <c r="F1213" t="s">
        <v>396</v>
      </c>
      <c r="G1213" t="s">
        <v>401</v>
      </c>
      <c r="H1213" s="27">
        <v>0</v>
      </c>
    </row>
    <row r="1214" spans="1:8" x14ac:dyDescent="0.25">
      <c r="A1214" t="s">
        <v>667</v>
      </c>
      <c r="B1214" s="28">
        <v>4.2</v>
      </c>
      <c r="C1214" t="s">
        <v>347</v>
      </c>
      <c r="D1214">
        <v>9.6999999999999993</v>
      </c>
      <c r="E1214">
        <v>10.476000000000001</v>
      </c>
      <c r="F1214" t="s">
        <v>396</v>
      </c>
      <c r="G1214" t="s">
        <v>395</v>
      </c>
      <c r="H1214" s="27">
        <v>0</v>
      </c>
    </row>
    <row r="1215" spans="1:8" x14ac:dyDescent="0.25">
      <c r="B1215" s="28">
        <v>5.2</v>
      </c>
      <c r="C1215" t="s">
        <v>348</v>
      </c>
      <c r="D1215">
        <v>9.6999999999999993</v>
      </c>
      <c r="E1215">
        <v>10.476000000000001</v>
      </c>
      <c r="F1215" t="s">
        <v>396</v>
      </c>
      <c r="G1215" t="s">
        <v>398</v>
      </c>
      <c r="H1215" s="27">
        <v>0</v>
      </c>
    </row>
    <row r="1216" spans="1:8" x14ac:dyDescent="0.25">
      <c r="B1216" s="28">
        <v>6.2</v>
      </c>
      <c r="C1216" t="s">
        <v>349</v>
      </c>
      <c r="D1216">
        <v>9.6999999999999993</v>
      </c>
      <c r="E1216">
        <v>10.476000000000001</v>
      </c>
      <c r="F1216" t="s">
        <v>396</v>
      </c>
      <c r="G1216" t="s">
        <v>399</v>
      </c>
      <c r="H1216" s="27">
        <v>0</v>
      </c>
    </row>
    <row r="1217" spans="1:8" x14ac:dyDescent="0.25">
      <c r="B1217" s="28">
        <v>7.2</v>
      </c>
      <c r="C1217" t="s">
        <v>350</v>
      </c>
      <c r="D1217">
        <v>9.6999999999999993</v>
      </c>
      <c r="E1217">
        <v>10.476000000000001</v>
      </c>
      <c r="F1217" t="s">
        <v>396</v>
      </c>
      <c r="G1217" t="s">
        <v>400</v>
      </c>
      <c r="H1217" s="27">
        <v>0</v>
      </c>
    </row>
    <row r="1218" spans="1:8" x14ac:dyDescent="0.25">
      <c r="B1218" s="28">
        <v>8.1999999999999993</v>
      </c>
      <c r="C1218" t="s">
        <v>351</v>
      </c>
      <c r="D1218">
        <v>9.6999999999999993</v>
      </c>
      <c r="E1218">
        <v>10.476000000000001</v>
      </c>
      <c r="F1218" t="s">
        <v>396</v>
      </c>
      <c r="G1218" t="s">
        <v>401</v>
      </c>
      <c r="H1218" s="27">
        <v>0</v>
      </c>
    </row>
    <row r="1219" spans="1:8" x14ac:dyDescent="0.25">
      <c r="A1219" t="s">
        <v>668</v>
      </c>
      <c r="B1219" s="28">
        <v>4.2</v>
      </c>
      <c r="C1219" t="s">
        <v>347</v>
      </c>
      <c r="D1219">
        <v>9.6999999999999993</v>
      </c>
      <c r="E1219">
        <v>10.476000000000001</v>
      </c>
      <c r="F1219" t="s">
        <v>396</v>
      </c>
      <c r="G1219" t="s">
        <v>395</v>
      </c>
      <c r="H1219" s="27">
        <v>0</v>
      </c>
    </row>
    <row r="1220" spans="1:8" x14ac:dyDescent="0.25">
      <c r="B1220" s="28">
        <v>5.2</v>
      </c>
      <c r="C1220" t="s">
        <v>348</v>
      </c>
      <c r="D1220">
        <v>9.6999999999999993</v>
      </c>
      <c r="E1220">
        <v>10.476000000000001</v>
      </c>
      <c r="F1220" t="s">
        <v>396</v>
      </c>
      <c r="G1220" t="s">
        <v>398</v>
      </c>
      <c r="H1220" s="27">
        <v>0</v>
      </c>
    </row>
    <row r="1221" spans="1:8" x14ac:dyDescent="0.25">
      <c r="B1221" s="28">
        <v>6.2</v>
      </c>
      <c r="C1221" t="s">
        <v>349</v>
      </c>
      <c r="D1221">
        <v>9.6999999999999993</v>
      </c>
      <c r="E1221">
        <v>10.476000000000001</v>
      </c>
      <c r="F1221" t="s">
        <v>396</v>
      </c>
      <c r="G1221" t="s">
        <v>399</v>
      </c>
      <c r="H1221" s="27">
        <v>0</v>
      </c>
    </row>
    <row r="1222" spans="1:8" x14ac:dyDescent="0.25">
      <c r="B1222" s="28">
        <v>7.2</v>
      </c>
      <c r="C1222" t="s">
        <v>350</v>
      </c>
      <c r="D1222">
        <v>9.6999999999999993</v>
      </c>
      <c r="E1222">
        <v>10.476000000000001</v>
      </c>
      <c r="F1222" t="s">
        <v>396</v>
      </c>
      <c r="G1222" t="s">
        <v>400</v>
      </c>
      <c r="H1222" s="27">
        <v>0</v>
      </c>
    </row>
    <row r="1223" spans="1:8" x14ac:dyDescent="0.25">
      <c r="B1223" s="28">
        <v>8.1999999999999993</v>
      </c>
      <c r="C1223" t="s">
        <v>351</v>
      </c>
      <c r="D1223">
        <v>9.6999999999999993</v>
      </c>
      <c r="E1223">
        <v>10.476000000000001</v>
      </c>
      <c r="F1223" t="s">
        <v>396</v>
      </c>
      <c r="G1223" t="s">
        <v>401</v>
      </c>
      <c r="H1223" s="27">
        <v>0</v>
      </c>
    </row>
    <row r="1224" spans="1:8" x14ac:dyDescent="0.25">
      <c r="A1224" t="s">
        <v>669</v>
      </c>
      <c r="B1224" s="28">
        <v>4.2</v>
      </c>
      <c r="C1224" t="s">
        <v>347</v>
      </c>
      <c r="D1224">
        <v>9.6999999999999993</v>
      </c>
      <c r="E1224">
        <v>10.476000000000001</v>
      </c>
      <c r="F1224" t="s">
        <v>396</v>
      </c>
      <c r="G1224" t="s">
        <v>395</v>
      </c>
      <c r="H1224" s="27">
        <v>0</v>
      </c>
    </row>
    <row r="1225" spans="1:8" x14ac:dyDescent="0.25">
      <c r="B1225" s="28">
        <v>5.2</v>
      </c>
      <c r="C1225" t="s">
        <v>348</v>
      </c>
      <c r="D1225">
        <v>9.6999999999999993</v>
      </c>
      <c r="E1225">
        <v>10.476000000000001</v>
      </c>
      <c r="F1225" t="s">
        <v>396</v>
      </c>
      <c r="G1225" t="s">
        <v>398</v>
      </c>
      <c r="H1225" s="27">
        <v>0</v>
      </c>
    </row>
    <row r="1226" spans="1:8" x14ac:dyDescent="0.25">
      <c r="B1226" s="28">
        <v>6.2</v>
      </c>
      <c r="C1226" t="s">
        <v>349</v>
      </c>
      <c r="D1226">
        <v>9.6999999999999993</v>
      </c>
      <c r="E1226">
        <v>10.476000000000001</v>
      </c>
      <c r="F1226" t="s">
        <v>396</v>
      </c>
      <c r="G1226" t="s">
        <v>399</v>
      </c>
      <c r="H1226" s="27">
        <v>0</v>
      </c>
    </row>
    <row r="1227" spans="1:8" x14ac:dyDescent="0.25">
      <c r="B1227" s="28">
        <v>7.2</v>
      </c>
      <c r="C1227" t="s">
        <v>350</v>
      </c>
      <c r="D1227">
        <v>9.6999999999999993</v>
      </c>
      <c r="E1227">
        <v>10.476000000000001</v>
      </c>
      <c r="F1227" t="s">
        <v>396</v>
      </c>
      <c r="G1227" t="s">
        <v>400</v>
      </c>
      <c r="H1227" s="27">
        <v>0</v>
      </c>
    </row>
    <row r="1228" spans="1:8" x14ac:dyDescent="0.25">
      <c r="B1228" s="28">
        <v>8.1999999999999993</v>
      </c>
      <c r="C1228" t="s">
        <v>351</v>
      </c>
      <c r="D1228">
        <v>9.6999999999999993</v>
      </c>
      <c r="E1228">
        <v>10.476000000000001</v>
      </c>
      <c r="F1228" t="s">
        <v>396</v>
      </c>
      <c r="G1228" t="s">
        <v>401</v>
      </c>
      <c r="H1228" s="27">
        <v>0</v>
      </c>
    </row>
    <row r="1229" spans="1:8" x14ac:dyDescent="0.25">
      <c r="A1229" t="s">
        <v>670</v>
      </c>
      <c r="B1229" s="28">
        <v>4.2</v>
      </c>
      <c r="C1229" t="s">
        <v>347</v>
      </c>
      <c r="D1229">
        <v>9.6999999999999993</v>
      </c>
      <c r="E1229">
        <v>10.476000000000001</v>
      </c>
      <c r="F1229" t="s">
        <v>396</v>
      </c>
      <c r="G1229" t="s">
        <v>395</v>
      </c>
      <c r="H1229" s="27">
        <v>0</v>
      </c>
    </row>
    <row r="1230" spans="1:8" x14ac:dyDescent="0.25">
      <c r="B1230" s="28">
        <v>5.2</v>
      </c>
      <c r="C1230" t="s">
        <v>348</v>
      </c>
      <c r="D1230">
        <v>9.6999999999999993</v>
      </c>
      <c r="E1230">
        <v>10.476000000000001</v>
      </c>
      <c r="F1230" t="s">
        <v>396</v>
      </c>
      <c r="G1230" t="s">
        <v>398</v>
      </c>
      <c r="H1230" s="27">
        <v>0</v>
      </c>
    </row>
    <row r="1231" spans="1:8" x14ac:dyDescent="0.25">
      <c r="B1231" s="28">
        <v>6.2</v>
      </c>
      <c r="C1231" t="s">
        <v>349</v>
      </c>
      <c r="D1231">
        <v>9.6999999999999993</v>
      </c>
      <c r="E1231">
        <v>10.476000000000001</v>
      </c>
      <c r="F1231" t="s">
        <v>396</v>
      </c>
      <c r="G1231" t="s">
        <v>399</v>
      </c>
      <c r="H1231" s="27">
        <v>0</v>
      </c>
    </row>
    <row r="1232" spans="1:8" x14ac:dyDescent="0.25">
      <c r="B1232" s="28">
        <v>7.2</v>
      </c>
      <c r="C1232" t="s">
        <v>350</v>
      </c>
      <c r="D1232">
        <v>9.6999999999999993</v>
      </c>
      <c r="E1232">
        <v>10.476000000000001</v>
      </c>
      <c r="F1232" t="s">
        <v>396</v>
      </c>
      <c r="G1232" t="s">
        <v>400</v>
      </c>
      <c r="H1232" s="27">
        <v>0</v>
      </c>
    </row>
    <row r="1233" spans="1:8" x14ac:dyDescent="0.25">
      <c r="B1233" s="28">
        <v>8.1999999999999993</v>
      </c>
      <c r="C1233" t="s">
        <v>351</v>
      </c>
      <c r="D1233">
        <v>9.6999999999999993</v>
      </c>
      <c r="E1233">
        <v>10.476000000000001</v>
      </c>
      <c r="F1233" t="s">
        <v>396</v>
      </c>
      <c r="G1233" t="s">
        <v>401</v>
      </c>
      <c r="H1233" s="27">
        <v>0</v>
      </c>
    </row>
    <row r="1234" spans="1:8" x14ac:dyDescent="0.25">
      <c r="A1234" t="s">
        <v>671</v>
      </c>
      <c r="B1234" s="28">
        <v>4.2</v>
      </c>
      <c r="C1234" t="s">
        <v>347</v>
      </c>
      <c r="D1234">
        <v>9.6999999999999993</v>
      </c>
      <c r="E1234">
        <v>10.476000000000001</v>
      </c>
      <c r="F1234" t="s">
        <v>396</v>
      </c>
      <c r="G1234" t="s">
        <v>395</v>
      </c>
      <c r="H1234" s="27">
        <v>0</v>
      </c>
    </row>
    <row r="1235" spans="1:8" x14ac:dyDescent="0.25">
      <c r="B1235" s="28">
        <v>5.2</v>
      </c>
      <c r="C1235" t="s">
        <v>348</v>
      </c>
      <c r="D1235">
        <v>9.6999999999999993</v>
      </c>
      <c r="E1235">
        <v>10.476000000000001</v>
      </c>
      <c r="F1235" t="s">
        <v>396</v>
      </c>
      <c r="G1235" t="s">
        <v>398</v>
      </c>
      <c r="H1235" s="27">
        <v>0</v>
      </c>
    </row>
    <row r="1236" spans="1:8" x14ac:dyDescent="0.25">
      <c r="B1236" s="28">
        <v>6.2</v>
      </c>
      <c r="C1236" t="s">
        <v>349</v>
      </c>
      <c r="D1236">
        <v>9.6999999999999993</v>
      </c>
      <c r="E1236">
        <v>10.476000000000001</v>
      </c>
      <c r="F1236" t="s">
        <v>396</v>
      </c>
      <c r="G1236" t="s">
        <v>399</v>
      </c>
      <c r="H1236" s="27">
        <v>0</v>
      </c>
    </row>
    <row r="1237" spans="1:8" x14ac:dyDescent="0.25">
      <c r="B1237" s="28">
        <v>7.2</v>
      </c>
      <c r="C1237" t="s">
        <v>350</v>
      </c>
      <c r="D1237">
        <v>9.6999999999999993</v>
      </c>
      <c r="E1237">
        <v>10.476000000000001</v>
      </c>
      <c r="F1237" t="s">
        <v>396</v>
      </c>
      <c r="G1237" t="s">
        <v>400</v>
      </c>
      <c r="H1237" s="27">
        <v>0</v>
      </c>
    </row>
    <row r="1238" spans="1:8" x14ac:dyDescent="0.25">
      <c r="B1238" s="28">
        <v>8.1999999999999993</v>
      </c>
      <c r="C1238" t="s">
        <v>351</v>
      </c>
      <c r="D1238">
        <v>9.6999999999999993</v>
      </c>
      <c r="E1238">
        <v>10.476000000000001</v>
      </c>
      <c r="F1238" t="s">
        <v>396</v>
      </c>
      <c r="G1238" t="s">
        <v>401</v>
      </c>
      <c r="H1238" s="27">
        <v>0</v>
      </c>
    </row>
    <row r="1239" spans="1:8" x14ac:dyDescent="0.25">
      <c r="A1239" t="s">
        <v>672</v>
      </c>
      <c r="B1239" s="28">
        <v>4.2</v>
      </c>
      <c r="C1239" t="s">
        <v>347</v>
      </c>
      <c r="D1239">
        <v>9.6999999999999993</v>
      </c>
      <c r="E1239">
        <v>10.476000000000001</v>
      </c>
      <c r="F1239" t="s">
        <v>396</v>
      </c>
      <c r="G1239" t="s">
        <v>395</v>
      </c>
      <c r="H1239" s="27">
        <v>0</v>
      </c>
    </row>
    <row r="1240" spans="1:8" x14ac:dyDescent="0.25">
      <c r="B1240" s="28">
        <v>5.2</v>
      </c>
      <c r="C1240" t="s">
        <v>348</v>
      </c>
      <c r="D1240">
        <v>9.6999999999999993</v>
      </c>
      <c r="E1240">
        <v>10.476000000000001</v>
      </c>
      <c r="F1240" t="s">
        <v>396</v>
      </c>
      <c r="G1240" t="s">
        <v>398</v>
      </c>
      <c r="H1240" s="27">
        <v>0</v>
      </c>
    </row>
    <row r="1241" spans="1:8" x14ac:dyDescent="0.25">
      <c r="B1241" s="28">
        <v>6.2</v>
      </c>
      <c r="C1241" t="s">
        <v>349</v>
      </c>
      <c r="D1241">
        <v>9.6999999999999993</v>
      </c>
      <c r="E1241">
        <v>10.476000000000001</v>
      </c>
      <c r="F1241" t="s">
        <v>396</v>
      </c>
      <c r="G1241" t="s">
        <v>399</v>
      </c>
      <c r="H1241" s="27">
        <v>0</v>
      </c>
    </row>
    <row r="1242" spans="1:8" x14ac:dyDescent="0.25">
      <c r="B1242" s="28">
        <v>7.2</v>
      </c>
      <c r="C1242" t="s">
        <v>350</v>
      </c>
      <c r="D1242">
        <v>9.6999999999999993</v>
      </c>
      <c r="E1242">
        <v>10.476000000000001</v>
      </c>
      <c r="F1242" t="s">
        <v>396</v>
      </c>
      <c r="G1242" t="s">
        <v>400</v>
      </c>
      <c r="H1242" s="27">
        <v>0</v>
      </c>
    </row>
    <row r="1243" spans="1:8" x14ac:dyDescent="0.25">
      <c r="B1243" s="28">
        <v>8.1999999999999993</v>
      </c>
      <c r="C1243" t="s">
        <v>351</v>
      </c>
      <c r="D1243">
        <v>9.6999999999999993</v>
      </c>
      <c r="E1243">
        <v>10.476000000000001</v>
      </c>
      <c r="F1243" t="s">
        <v>396</v>
      </c>
      <c r="G1243" t="s">
        <v>401</v>
      </c>
      <c r="H1243" s="27">
        <v>0</v>
      </c>
    </row>
    <row r="1244" spans="1:8" x14ac:dyDescent="0.25">
      <c r="A1244" t="s">
        <v>673</v>
      </c>
      <c r="B1244" s="28">
        <v>4.2</v>
      </c>
      <c r="C1244" t="s">
        <v>347</v>
      </c>
      <c r="D1244">
        <v>9.6999999999999993</v>
      </c>
      <c r="E1244">
        <v>10.476000000000001</v>
      </c>
      <c r="F1244" t="s">
        <v>396</v>
      </c>
      <c r="G1244" t="s">
        <v>395</v>
      </c>
      <c r="H1244" s="27">
        <v>0</v>
      </c>
    </row>
    <row r="1245" spans="1:8" x14ac:dyDescent="0.25">
      <c r="B1245" s="28">
        <v>5.2</v>
      </c>
      <c r="C1245" t="s">
        <v>348</v>
      </c>
      <c r="D1245">
        <v>9.6999999999999993</v>
      </c>
      <c r="E1245">
        <v>10.476000000000001</v>
      </c>
      <c r="F1245" t="s">
        <v>396</v>
      </c>
      <c r="G1245" t="s">
        <v>398</v>
      </c>
      <c r="H1245" s="27">
        <v>0</v>
      </c>
    </row>
    <row r="1246" spans="1:8" x14ac:dyDescent="0.25">
      <c r="B1246" s="28">
        <v>6.2</v>
      </c>
      <c r="C1246" t="s">
        <v>349</v>
      </c>
      <c r="D1246">
        <v>9.6999999999999993</v>
      </c>
      <c r="E1246">
        <v>10.476000000000001</v>
      </c>
      <c r="F1246" t="s">
        <v>396</v>
      </c>
      <c r="G1246" t="s">
        <v>399</v>
      </c>
      <c r="H1246" s="27">
        <v>0</v>
      </c>
    </row>
    <row r="1247" spans="1:8" x14ac:dyDescent="0.25">
      <c r="B1247" s="28">
        <v>7.2</v>
      </c>
      <c r="C1247" t="s">
        <v>350</v>
      </c>
      <c r="D1247">
        <v>9.6999999999999993</v>
      </c>
      <c r="E1247">
        <v>10.476000000000001</v>
      </c>
      <c r="F1247" t="s">
        <v>396</v>
      </c>
      <c r="G1247" t="s">
        <v>400</v>
      </c>
      <c r="H1247" s="27">
        <v>0</v>
      </c>
    </row>
    <row r="1248" spans="1:8" x14ac:dyDescent="0.25">
      <c r="B1248" s="28">
        <v>8.1999999999999993</v>
      </c>
      <c r="C1248" t="s">
        <v>351</v>
      </c>
      <c r="D1248">
        <v>9.6999999999999993</v>
      </c>
      <c r="E1248">
        <v>10.476000000000001</v>
      </c>
      <c r="F1248" t="s">
        <v>396</v>
      </c>
      <c r="G1248" t="s">
        <v>401</v>
      </c>
      <c r="H1248" s="27">
        <v>0</v>
      </c>
    </row>
    <row r="1249" spans="1:8" x14ac:dyDescent="0.25">
      <c r="A1249" t="s">
        <v>674</v>
      </c>
      <c r="B1249" s="28">
        <v>4.2</v>
      </c>
      <c r="C1249" t="s">
        <v>347</v>
      </c>
      <c r="D1249">
        <v>9.6999999999999993</v>
      </c>
      <c r="E1249">
        <v>10.476000000000001</v>
      </c>
      <c r="F1249" t="s">
        <v>396</v>
      </c>
      <c r="G1249" t="s">
        <v>395</v>
      </c>
      <c r="H1249" s="27">
        <v>0</v>
      </c>
    </row>
    <row r="1250" spans="1:8" x14ac:dyDescent="0.25">
      <c r="B1250" s="28">
        <v>5.2</v>
      </c>
      <c r="C1250" t="s">
        <v>348</v>
      </c>
      <c r="D1250">
        <v>9.6999999999999993</v>
      </c>
      <c r="E1250">
        <v>10.476000000000001</v>
      </c>
      <c r="F1250" t="s">
        <v>396</v>
      </c>
      <c r="G1250" t="s">
        <v>398</v>
      </c>
      <c r="H1250" s="27">
        <v>0</v>
      </c>
    </row>
    <row r="1251" spans="1:8" x14ac:dyDescent="0.25">
      <c r="B1251" s="28">
        <v>6.2</v>
      </c>
      <c r="C1251" t="s">
        <v>349</v>
      </c>
      <c r="D1251">
        <v>9.6999999999999993</v>
      </c>
      <c r="E1251">
        <v>10.476000000000001</v>
      </c>
      <c r="F1251" t="s">
        <v>396</v>
      </c>
      <c r="G1251" t="s">
        <v>399</v>
      </c>
      <c r="H1251" s="27">
        <v>0</v>
      </c>
    </row>
    <row r="1252" spans="1:8" x14ac:dyDescent="0.25">
      <c r="B1252" s="28">
        <v>7.2</v>
      </c>
      <c r="C1252" t="s">
        <v>350</v>
      </c>
      <c r="D1252">
        <v>9.6999999999999993</v>
      </c>
      <c r="E1252">
        <v>10.476000000000001</v>
      </c>
      <c r="F1252" t="s">
        <v>396</v>
      </c>
      <c r="G1252" t="s">
        <v>400</v>
      </c>
      <c r="H1252" s="27">
        <v>0</v>
      </c>
    </row>
    <row r="1253" spans="1:8" x14ac:dyDescent="0.25">
      <c r="B1253" s="28">
        <v>8.1999999999999993</v>
      </c>
      <c r="C1253" t="s">
        <v>351</v>
      </c>
      <c r="D1253">
        <v>9.6999999999999993</v>
      </c>
      <c r="E1253">
        <v>10.476000000000001</v>
      </c>
      <c r="F1253" t="s">
        <v>396</v>
      </c>
      <c r="G1253" t="s">
        <v>401</v>
      </c>
      <c r="H1253" s="27">
        <v>0</v>
      </c>
    </row>
    <row r="1254" spans="1:8" x14ac:dyDescent="0.25">
      <c r="A1254" t="s">
        <v>675</v>
      </c>
      <c r="B1254" s="28">
        <v>4.2</v>
      </c>
      <c r="C1254" t="s">
        <v>347</v>
      </c>
      <c r="D1254">
        <v>9.6999999999999993</v>
      </c>
      <c r="E1254">
        <v>10.476000000000001</v>
      </c>
      <c r="F1254" t="s">
        <v>396</v>
      </c>
      <c r="G1254" t="s">
        <v>395</v>
      </c>
      <c r="H1254" s="27">
        <v>0</v>
      </c>
    </row>
    <row r="1255" spans="1:8" x14ac:dyDescent="0.25">
      <c r="B1255" s="28">
        <v>5.2</v>
      </c>
      <c r="C1255" t="s">
        <v>348</v>
      </c>
      <c r="D1255">
        <v>9.6999999999999993</v>
      </c>
      <c r="E1255">
        <v>10.476000000000001</v>
      </c>
      <c r="F1255" t="s">
        <v>396</v>
      </c>
      <c r="G1255" t="s">
        <v>398</v>
      </c>
      <c r="H1255" s="27">
        <v>0</v>
      </c>
    </row>
    <row r="1256" spans="1:8" x14ac:dyDescent="0.25">
      <c r="B1256" s="28">
        <v>6.2</v>
      </c>
      <c r="C1256" t="s">
        <v>349</v>
      </c>
      <c r="D1256">
        <v>9.6999999999999993</v>
      </c>
      <c r="E1256">
        <v>10.476000000000001</v>
      </c>
      <c r="F1256" t="s">
        <v>396</v>
      </c>
      <c r="G1256" t="s">
        <v>399</v>
      </c>
      <c r="H1256" s="27">
        <v>0</v>
      </c>
    </row>
    <row r="1257" spans="1:8" x14ac:dyDescent="0.25">
      <c r="B1257" s="28">
        <v>7.2</v>
      </c>
      <c r="C1257" t="s">
        <v>350</v>
      </c>
      <c r="D1257">
        <v>9.6999999999999993</v>
      </c>
      <c r="E1257">
        <v>10.476000000000001</v>
      </c>
      <c r="F1257" t="s">
        <v>396</v>
      </c>
      <c r="G1257" t="s">
        <v>400</v>
      </c>
      <c r="H1257" s="27">
        <v>0</v>
      </c>
    </row>
    <row r="1258" spans="1:8" x14ac:dyDescent="0.25">
      <c r="B1258" s="28">
        <v>8.1999999999999993</v>
      </c>
      <c r="C1258" t="s">
        <v>351</v>
      </c>
      <c r="D1258">
        <v>9.6999999999999993</v>
      </c>
      <c r="E1258">
        <v>10.476000000000001</v>
      </c>
      <c r="F1258" t="s">
        <v>396</v>
      </c>
      <c r="G1258" t="s">
        <v>401</v>
      </c>
      <c r="H1258" s="27">
        <v>0</v>
      </c>
    </row>
    <row r="1259" spans="1:8" x14ac:dyDescent="0.25">
      <c r="A1259" t="s">
        <v>676</v>
      </c>
      <c r="B1259" s="28">
        <v>4.2</v>
      </c>
      <c r="C1259" t="s">
        <v>347</v>
      </c>
      <c r="D1259">
        <v>9.6999999999999993</v>
      </c>
      <c r="E1259">
        <v>10.476000000000001</v>
      </c>
      <c r="F1259" t="s">
        <v>396</v>
      </c>
      <c r="G1259" t="s">
        <v>395</v>
      </c>
      <c r="H1259" s="27">
        <v>0</v>
      </c>
    </row>
    <row r="1260" spans="1:8" x14ac:dyDescent="0.25">
      <c r="B1260" s="28">
        <v>5.2</v>
      </c>
      <c r="C1260" t="s">
        <v>348</v>
      </c>
      <c r="D1260">
        <v>9.6999999999999993</v>
      </c>
      <c r="E1260">
        <v>10.476000000000001</v>
      </c>
      <c r="F1260" t="s">
        <v>396</v>
      </c>
      <c r="G1260" t="s">
        <v>398</v>
      </c>
      <c r="H1260" s="27">
        <v>0</v>
      </c>
    </row>
    <row r="1261" spans="1:8" x14ac:dyDescent="0.25">
      <c r="B1261" s="28">
        <v>6.2</v>
      </c>
      <c r="C1261" t="s">
        <v>349</v>
      </c>
      <c r="D1261">
        <v>9.6999999999999993</v>
      </c>
      <c r="E1261">
        <v>10.476000000000001</v>
      </c>
      <c r="F1261" t="s">
        <v>396</v>
      </c>
      <c r="G1261" t="s">
        <v>399</v>
      </c>
      <c r="H1261" s="27">
        <v>0</v>
      </c>
    </row>
    <row r="1262" spans="1:8" x14ac:dyDescent="0.25">
      <c r="B1262" s="28">
        <v>7.2</v>
      </c>
      <c r="C1262" t="s">
        <v>350</v>
      </c>
      <c r="D1262">
        <v>9.6999999999999993</v>
      </c>
      <c r="E1262">
        <v>10.476000000000001</v>
      </c>
      <c r="F1262" t="s">
        <v>396</v>
      </c>
      <c r="G1262" t="s">
        <v>400</v>
      </c>
      <c r="H1262" s="27">
        <v>0</v>
      </c>
    </row>
    <row r="1263" spans="1:8" x14ac:dyDescent="0.25">
      <c r="B1263" s="28">
        <v>8.1999999999999993</v>
      </c>
      <c r="C1263" t="s">
        <v>351</v>
      </c>
      <c r="D1263">
        <v>9.6999999999999993</v>
      </c>
      <c r="E1263">
        <v>10.476000000000001</v>
      </c>
      <c r="F1263" t="s">
        <v>396</v>
      </c>
      <c r="G1263" t="s">
        <v>401</v>
      </c>
      <c r="H1263" s="27">
        <v>0</v>
      </c>
    </row>
    <row r="1264" spans="1:8" x14ac:dyDescent="0.25">
      <c r="A1264" t="s">
        <v>677</v>
      </c>
      <c r="B1264" s="28">
        <v>4.2</v>
      </c>
      <c r="C1264" t="s">
        <v>347</v>
      </c>
      <c r="D1264">
        <v>9.6999999999999993</v>
      </c>
      <c r="E1264">
        <v>10.476000000000001</v>
      </c>
      <c r="F1264" t="s">
        <v>396</v>
      </c>
      <c r="G1264" t="s">
        <v>395</v>
      </c>
      <c r="H1264" s="27">
        <v>0</v>
      </c>
    </row>
    <row r="1265" spans="1:8" x14ac:dyDescent="0.25">
      <c r="B1265" s="28">
        <v>5.2</v>
      </c>
      <c r="C1265" t="s">
        <v>348</v>
      </c>
      <c r="D1265">
        <v>9.6999999999999993</v>
      </c>
      <c r="E1265">
        <v>10.476000000000001</v>
      </c>
      <c r="F1265" t="s">
        <v>396</v>
      </c>
      <c r="G1265" t="s">
        <v>398</v>
      </c>
      <c r="H1265" s="27">
        <v>0</v>
      </c>
    </row>
    <row r="1266" spans="1:8" x14ac:dyDescent="0.25">
      <c r="B1266" s="28">
        <v>6.2</v>
      </c>
      <c r="C1266" t="s">
        <v>349</v>
      </c>
      <c r="D1266">
        <v>9.6999999999999993</v>
      </c>
      <c r="E1266">
        <v>10.476000000000001</v>
      </c>
      <c r="F1266" t="s">
        <v>396</v>
      </c>
      <c r="G1266" t="s">
        <v>399</v>
      </c>
      <c r="H1266" s="27">
        <v>0</v>
      </c>
    </row>
    <row r="1267" spans="1:8" x14ac:dyDescent="0.25">
      <c r="B1267" s="28">
        <v>7.2</v>
      </c>
      <c r="C1267" t="s">
        <v>350</v>
      </c>
      <c r="D1267">
        <v>9.6999999999999993</v>
      </c>
      <c r="E1267">
        <v>10.476000000000001</v>
      </c>
      <c r="F1267" t="s">
        <v>396</v>
      </c>
      <c r="G1267" t="s">
        <v>400</v>
      </c>
      <c r="H1267" s="27">
        <v>0</v>
      </c>
    </row>
    <row r="1268" spans="1:8" x14ac:dyDescent="0.25">
      <c r="B1268" s="28">
        <v>8.1999999999999993</v>
      </c>
      <c r="C1268" t="s">
        <v>351</v>
      </c>
      <c r="D1268">
        <v>9.6999999999999993</v>
      </c>
      <c r="E1268">
        <v>10.476000000000001</v>
      </c>
      <c r="F1268" t="s">
        <v>396</v>
      </c>
      <c r="G1268" t="s">
        <v>401</v>
      </c>
      <c r="H1268" s="27">
        <v>0</v>
      </c>
    </row>
    <row r="1269" spans="1:8" x14ac:dyDescent="0.25">
      <c r="A1269" t="s">
        <v>678</v>
      </c>
      <c r="B1269" s="28">
        <v>4.2</v>
      </c>
      <c r="C1269" t="s">
        <v>347</v>
      </c>
      <c r="D1269">
        <v>9.6999999999999993</v>
      </c>
      <c r="E1269">
        <v>10.476000000000001</v>
      </c>
      <c r="F1269" t="s">
        <v>396</v>
      </c>
      <c r="G1269" t="s">
        <v>395</v>
      </c>
      <c r="H1269" s="27">
        <v>0</v>
      </c>
    </row>
    <row r="1270" spans="1:8" x14ac:dyDescent="0.25">
      <c r="B1270" s="28">
        <v>5.2</v>
      </c>
      <c r="C1270" t="s">
        <v>348</v>
      </c>
      <c r="D1270">
        <v>9.6999999999999993</v>
      </c>
      <c r="E1270">
        <v>10.476000000000001</v>
      </c>
      <c r="F1270" t="s">
        <v>396</v>
      </c>
      <c r="G1270" t="s">
        <v>398</v>
      </c>
      <c r="H1270" s="27">
        <v>0</v>
      </c>
    </row>
    <row r="1271" spans="1:8" x14ac:dyDescent="0.25">
      <c r="B1271" s="28">
        <v>6.2</v>
      </c>
      <c r="C1271" t="s">
        <v>349</v>
      </c>
      <c r="D1271">
        <v>9.6999999999999993</v>
      </c>
      <c r="E1271">
        <v>10.476000000000001</v>
      </c>
      <c r="F1271" t="s">
        <v>396</v>
      </c>
      <c r="G1271" t="s">
        <v>399</v>
      </c>
      <c r="H1271" s="27">
        <v>0</v>
      </c>
    </row>
    <row r="1272" spans="1:8" x14ac:dyDescent="0.25">
      <c r="B1272" s="28">
        <v>7.2</v>
      </c>
      <c r="C1272" t="s">
        <v>350</v>
      </c>
      <c r="D1272">
        <v>9.6999999999999993</v>
      </c>
      <c r="E1272">
        <v>10.476000000000001</v>
      </c>
      <c r="F1272" t="s">
        <v>396</v>
      </c>
      <c r="G1272" t="s">
        <v>400</v>
      </c>
      <c r="H1272" s="27">
        <v>0</v>
      </c>
    </row>
    <row r="1273" spans="1:8" x14ac:dyDescent="0.25">
      <c r="B1273" s="28">
        <v>8.1999999999999993</v>
      </c>
      <c r="C1273" t="s">
        <v>351</v>
      </c>
      <c r="D1273">
        <v>9.6999999999999993</v>
      </c>
      <c r="E1273">
        <v>10.476000000000001</v>
      </c>
      <c r="F1273" t="s">
        <v>396</v>
      </c>
      <c r="G1273" t="s">
        <v>401</v>
      </c>
      <c r="H1273" s="27">
        <v>0</v>
      </c>
    </row>
    <row r="1274" spans="1:8" x14ac:dyDescent="0.25">
      <c r="A1274" t="s">
        <v>679</v>
      </c>
      <c r="B1274" s="28">
        <v>4.2</v>
      </c>
      <c r="C1274" t="s">
        <v>347</v>
      </c>
      <c r="D1274">
        <v>9.6999999999999993</v>
      </c>
      <c r="E1274">
        <v>10.476000000000001</v>
      </c>
      <c r="F1274" t="s">
        <v>396</v>
      </c>
      <c r="G1274" t="s">
        <v>395</v>
      </c>
      <c r="H1274" s="27">
        <v>0</v>
      </c>
    </row>
    <row r="1275" spans="1:8" x14ac:dyDescent="0.25">
      <c r="B1275" s="28">
        <v>5.2</v>
      </c>
      <c r="C1275" t="s">
        <v>348</v>
      </c>
      <c r="D1275">
        <v>9.6999999999999993</v>
      </c>
      <c r="E1275">
        <v>10.476000000000001</v>
      </c>
      <c r="F1275" t="s">
        <v>396</v>
      </c>
      <c r="G1275" t="s">
        <v>398</v>
      </c>
      <c r="H1275" s="27">
        <v>0</v>
      </c>
    </row>
    <row r="1276" spans="1:8" x14ac:dyDescent="0.25">
      <c r="B1276" s="28">
        <v>6.2</v>
      </c>
      <c r="C1276" t="s">
        <v>349</v>
      </c>
      <c r="D1276">
        <v>9.6999999999999993</v>
      </c>
      <c r="E1276">
        <v>10.476000000000001</v>
      </c>
      <c r="F1276" t="s">
        <v>396</v>
      </c>
      <c r="G1276" t="s">
        <v>399</v>
      </c>
      <c r="H1276" s="27">
        <v>0</v>
      </c>
    </row>
    <row r="1277" spans="1:8" x14ac:dyDescent="0.25">
      <c r="B1277" s="28">
        <v>7.2</v>
      </c>
      <c r="C1277" t="s">
        <v>350</v>
      </c>
      <c r="D1277">
        <v>9.6999999999999993</v>
      </c>
      <c r="E1277">
        <v>10.476000000000001</v>
      </c>
      <c r="F1277" t="s">
        <v>396</v>
      </c>
      <c r="G1277" t="s">
        <v>400</v>
      </c>
      <c r="H1277" s="27">
        <v>0</v>
      </c>
    </row>
    <row r="1278" spans="1:8" x14ac:dyDescent="0.25">
      <c r="B1278" s="28">
        <v>8.1999999999999993</v>
      </c>
      <c r="C1278" t="s">
        <v>351</v>
      </c>
      <c r="D1278">
        <v>9.6999999999999993</v>
      </c>
      <c r="E1278">
        <v>10.476000000000001</v>
      </c>
      <c r="F1278" t="s">
        <v>396</v>
      </c>
      <c r="G1278" t="s">
        <v>401</v>
      </c>
      <c r="H1278" s="27">
        <v>0</v>
      </c>
    </row>
    <row r="1279" spans="1:8" x14ac:dyDescent="0.25">
      <c r="A1279" t="s">
        <v>680</v>
      </c>
      <c r="B1279" s="28">
        <v>4.2</v>
      </c>
      <c r="C1279" t="s">
        <v>347</v>
      </c>
      <c r="D1279">
        <v>9.6999999999999993</v>
      </c>
      <c r="E1279">
        <v>10.476000000000001</v>
      </c>
      <c r="F1279" t="s">
        <v>396</v>
      </c>
      <c r="G1279" t="s">
        <v>395</v>
      </c>
      <c r="H1279" s="27">
        <v>0</v>
      </c>
    </row>
    <row r="1280" spans="1:8" x14ac:dyDescent="0.25">
      <c r="B1280" s="28">
        <v>5.2</v>
      </c>
      <c r="C1280" t="s">
        <v>348</v>
      </c>
      <c r="D1280">
        <v>9.6999999999999993</v>
      </c>
      <c r="E1280">
        <v>10.476000000000001</v>
      </c>
      <c r="F1280" t="s">
        <v>396</v>
      </c>
      <c r="G1280" t="s">
        <v>398</v>
      </c>
      <c r="H1280" s="27">
        <v>0</v>
      </c>
    </row>
    <row r="1281" spans="2:8" x14ac:dyDescent="0.25">
      <c r="B1281" s="28">
        <v>6.2</v>
      </c>
      <c r="C1281" t="s">
        <v>349</v>
      </c>
      <c r="D1281">
        <v>9.6999999999999993</v>
      </c>
      <c r="E1281">
        <v>10.476000000000001</v>
      </c>
      <c r="F1281" t="s">
        <v>396</v>
      </c>
      <c r="G1281" t="s">
        <v>399</v>
      </c>
      <c r="H1281" s="27">
        <v>0</v>
      </c>
    </row>
    <row r="1282" spans="2:8" x14ac:dyDescent="0.25">
      <c r="B1282" s="28">
        <v>7.2</v>
      </c>
      <c r="C1282" t="s">
        <v>350</v>
      </c>
      <c r="D1282">
        <v>9.6999999999999993</v>
      </c>
      <c r="E1282">
        <v>10.476000000000001</v>
      </c>
      <c r="F1282" t="s">
        <v>396</v>
      </c>
      <c r="G1282" t="s">
        <v>400</v>
      </c>
      <c r="H1282" s="27">
        <v>0</v>
      </c>
    </row>
    <row r="1283" spans="2:8" x14ac:dyDescent="0.25">
      <c r="B1283" s="28">
        <v>8.1999999999999993</v>
      </c>
      <c r="C1283" t="s">
        <v>351</v>
      </c>
      <c r="D1283">
        <v>9.6999999999999993</v>
      </c>
      <c r="E1283">
        <v>10.476000000000001</v>
      </c>
      <c r="F1283" t="s">
        <v>396</v>
      </c>
      <c r="G1283" t="s">
        <v>401</v>
      </c>
      <c r="H1283" s="2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topLeftCell="A434" workbookViewId="0">
      <selection activeCell="A4" sqref="A4:H438"/>
    </sheetView>
  </sheetViews>
  <sheetFormatPr defaultRowHeight="15" x14ac:dyDescent="0.25"/>
  <cols>
    <col min="1" max="1" width="108.140625" bestFit="1" customWidth="1"/>
    <col min="2" max="2" width="7.85546875" customWidth="1"/>
    <col min="3" max="3" width="31.5703125" bestFit="1" customWidth="1"/>
    <col min="7" max="7" width="7.7109375" bestFit="1" customWidth="1"/>
    <col min="8" max="8" width="5" bestFit="1" customWidth="1"/>
  </cols>
  <sheetData>
    <row r="1" spans="1:8" x14ac:dyDescent="0.25">
      <c r="A1" s="26" t="s">
        <v>394</v>
      </c>
      <c r="B1" t="s">
        <v>397</v>
      </c>
    </row>
    <row r="3" spans="1:8" x14ac:dyDescent="0.25">
      <c r="A3" s="26" t="s">
        <v>424</v>
      </c>
      <c r="B3" s="26" t="s">
        <v>384</v>
      </c>
      <c r="C3" s="26" t="s">
        <v>385</v>
      </c>
      <c r="D3" s="26" t="s">
        <v>389</v>
      </c>
      <c r="E3" s="26" t="s">
        <v>390</v>
      </c>
      <c r="F3" s="26" t="s">
        <v>393</v>
      </c>
      <c r="G3" s="26" t="s">
        <v>387</v>
      </c>
    </row>
    <row r="4" spans="1:8" x14ac:dyDescent="0.25">
      <c r="A4" t="s">
        <v>681</v>
      </c>
      <c r="B4" s="28">
        <v>4.2</v>
      </c>
      <c r="C4" t="s">
        <v>347</v>
      </c>
      <c r="D4">
        <v>9.6999999999999993</v>
      </c>
      <c r="E4">
        <v>10.476000000000001</v>
      </c>
      <c r="F4" t="s">
        <v>396</v>
      </c>
      <c r="G4" t="s">
        <v>395</v>
      </c>
      <c r="H4" s="27">
        <v>0</v>
      </c>
    </row>
    <row r="5" spans="1:8" x14ac:dyDescent="0.25">
      <c r="B5" s="28">
        <v>5.2</v>
      </c>
      <c r="C5" t="s">
        <v>348</v>
      </c>
      <c r="D5">
        <v>9.6999999999999993</v>
      </c>
      <c r="E5">
        <v>10.476000000000001</v>
      </c>
      <c r="F5" t="s">
        <v>396</v>
      </c>
      <c r="G5" t="s">
        <v>398</v>
      </c>
      <c r="H5" s="27">
        <v>0</v>
      </c>
    </row>
    <row r="6" spans="1:8" x14ac:dyDescent="0.25">
      <c r="B6" s="28">
        <v>6.2</v>
      </c>
      <c r="C6" t="s">
        <v>349</v>
      </c>
      <c r="D6">
        <v>9.6999999999999993</v>
      </c>
      <c r="E6">
        <v>10.476000000000001</v>
      </c>
      <c r="F6" t="s">
        <v>396</v>
      </c>
      <c r="G6" t="s">
        <v>399</v>
      </c>
      <c r="H6" s="27">
        <v>0</v>
      </c>
    </row>
    <row r="7" spans="1:8" x14ac:dyDescent="0.25">
      <c r="B7" s="28">
        <v>7.2</v>
      </c>
      <c r="C7" t="s">
        <v>350</v>
      </c>
      <c r="D7">
        <v>9.6999999999999993</v>
      </c>
      <c r="E7">
        <v>10.476000000000001</v>
      </c>
      <c r="F7" t="s">
        <v>396</v>
      </c>
      <c r="G7" t="s">
        <v>400</v>
      </c>
      <c r="H7" s="27">
        <v>0</v>
      </c>
    </row>
    <row r="8" spans="1:8" x14ac:dyDescent="0.25">
      <c r="B8" s="28">
        <v>8.1999999999999993</v>
      </c>
      <c r="C8" t="s">
        <v>351</v>
      </c>
      <c r="D8">
        <v>9.6999999999999993</v>
      </c>
      <c r="E8">
        <v>10.476000000000001</v>
      </c>
      <c r="F8" t="s">
        <v>396</v>
      </c>
      <c r="G8" t="s">
        <v>401</v>
      </c>
      <c r="H8" s="27">
        <v>0</v>
      </c>
    </row>
    <row r="9" spans="1:8" x14ac:dyDescent="0.25">
      <c r="A9" t="s">
        <v>682</v>
      </c>
      <c r="B9" s="28">
        <v>4.2</v>
      </c>
      <c r="C9" t="s">
        <v>347</v>
      </c>
      <c r="D9">
        <v>9.6999999999999993</v>
      </c>
      <c r="E9">
        <v>10.476000000000001</v>
      </c>
      <c r="F9" t="s">
        <v>396</v>
      </c>
      <c r="G9" t="s">
        <v>395</v>
      </c>
      <c r="H9" s="27">
        <v>0</v>
      </c>
    </row>
    <row r="10" spans="1:8" x14ac:dyDescent="0.25">
      <c r="B10" s="28">
        <v>5.2</v>
      </c>
      <c r="C10" t="s">
        <v>348</v>
      </c>
      <c r="D10">
        <v>9.6999999999999993</v>
      </c>
      <c r="E10">
        <v>10.476000000000001</v>
      </c>
      <c r="F10" t="s">
        <v>396</v>
      </c>
      <c r="G10" t="s">
        <v>398</v>
      </c>
      <c r="H10" s="27">
        <v>0</v>
      </c>
    </row>
    <row r="11" spans="1:8" x14ac:dyDescent="0.25">
      <c r="B11" s="28">
        <v>6.2</v>
      </c>
      <c r="C11" t="s">
        <v>349</v>
      </c>
      <c r="D11">
        <v>9.6999999999999993</v>
      </c>
      <c r="E11">
        <v>10.476000000000001</v>
      </c>
      <c r="F11" t="s">
        <v>396</v>
      </c>
      <c r="G11" t="s">
        <v>399</v>
      </c>
      <c r="H11" s="27">
        <v>0</v>
      </c>
    </row>
    <row r="12" spans="1:8" x14ac:dyDescent="0.25">
      <c r="B12" s="28">
        <v>7.2</v>
      </c>
      <c r="C12" t="s">
        <v>350</v>
      </c>
      <c r="D12">
        <v>9.6999999999999993</v>
      </c>
      <c r="E12">
        <v>10.476000000000001</v>
      </c>
      <c r="F12" t="s">
        <v>396</v>
      </c>
      <c r="G12" t="s">
        <v>400</v>
      </c>
      <c r="H12" s="27">
        <v>0</v>
      </c>
    </row>
    <row r="13" spans="1:8" x14ac:dyDescent="0.25">
      <c r="B13" s="28">
        <v>8.1999999999999993</v>
      </c>
      <c r="C13" t="s">
        <v>351</v>
      </c>
      <c r="D13">
        <v>9.6999999999999993</v>
      </c>
      <c r="E13">
        <v>10.476000000000001</v>
      </c>
      <c r="F13" t="s">
        <v>396</v>
      </c>
      <c r="G13" t="s">
        <v>401</v>
      </c>
      <c r="H13" s="27">
        <v>0</v>
      </c>
    </row>
    <row r="14" spans="1:8" x14ac:dyDescent="0.25">
      <c r="A14" t="s">
        <v>683</v>
      </c>
      <c r="B14" s="28">
        <v>4.2</v>
      </c>
      <c r="C14" t="s">
        <v>347</v>
      </c>
      <c r="D14">
        <v>9.6999999999999993</v>
      </c>
      <c r="E14">
        <v>10.476000000000001</v>
      </c>
      <c r="F14" t="s">
        <v>396</v>
      </c>
      <c r="G14" t="s">
        <v>395</v>
      </c>
      <c r="H14" s="27">
        <v>0</v>
      </c>
    </row>
    <row r="15" spans="1:8" x14ac:dyDescent="0.25">
      <c r="B15" s="28">
        <v>5.2</v>
      </c>
      <c r="C15" t="s">
        <v>348</v>
      </c>
      <c r="D15">
        <v>9.6999999999999993</v>
      </c>
      <c r="E15">
        <v>10.476000000000001</v>
      </c>
      <c r="F15" t="s">
        <v>396</v>
      </c>
      <c r="G15" t="s">
        <v>398</v>
      </c>
      <c r="H15" s="27">
        <v>0</v>
      </c>
    </row>
    <row r="16" spans="1:8" x14ac:dyDescent="0.25">
      <c r="B16" s="28">
        <v>6.2</v>
      </c>
      <c r="C16" t="s">
        <v>349</v>
      </c>
      <c r="D16">
        <v>9.6999999999999993</v>
      </c>
      <c r="E16">
        <v>10.476000000000001</v>
      </c>
      <c r="F16" t="s">
        <v>396</v>
      </c>
      <c r="G16" t="s">
        <v>399</v>
      </c>
      <c r="H16" s="27">
        <v>0</v>
      </c>
    </row>
    <row r="17" spans="1:8" x14ac:dyDescent="0.25">
      <c r="B17" s="28">
        <v>7.2</v>
      </c>
      <c r="C17" t="s">
        <v>350</v>
      </c>
      <c r="D17">
        <v>9.6999999999999993</v>
      </c>
      <c r="E17">
        <v>10.476000000000001</v>
      </c>
      <c r="F17" t="s">
        <v>396</v>
      </c>
      <c r="G17" t="s">
        <v>400</v>
      </c>
      <c r="H17" s="27">
        <v>0</v>
      </c>
    </row>
    <row r="18" spans="1:8" x14ac:dyDescent="0.25">
      <c r="B18" s="28">
        <v>8.1999999999999993</v>
      </c>
      <c r="C18" t="s">
        <v>351</v>
      </c>
      <c r="D18">
        <v>9.6999999999999993</v>
      </c>
      <c r="E18">
        <v>10.476000000000001</v>
      </c>
      <c r="F18" t="s">
        <v>396</v>
      </c>
      <c r="G18" t="s">
        <v>401</v>
      </c>
      <c r="H18" s="27">
        <v>0</v>
      </c>
    </row>
    <row r="19" spans="1:8" x14ac:dyDescent="0.25">
      <c r="A19" t="s">
        <v>684</v>
      </c>
      <c r="B19" s="28">
        <v>4.2</v>
      </c>
      <c r="C19" t="s">
        <v>347</v>
      </c>
      <c r="D19">
        <v>9.6999999999999993</v>
      </c>
      <c r="E19">
        <v>10.476000000000001</v>
      </c>
      <c r="F19" t="s">
        <v>396</v>
      </c>
      <c r="G19" t="s">
        <v>395</v>
      </c>
      <c r="H19" s="27">
        <v>0</v>
      </c>
    </row>
    <row r="20" spans="1:8" x14ac:dyDescent="0.25">
      <c r="B20" s="28">
        <v>5.2</v>
      </c>
      <c r="C20" t="s">
        <v>348</v>
      </c>
      <c r="D20">
        <v>9.6999999999999993</v>
      </c>
      <c r="E20">
        <v>10.476000000000001</v>
      </c>
      <c r="F20" t="s">
        <v>396</v>
      </c>
      <c r="G20" t="s">
        <v>398</v>
      </c>
      <c r="H20" s="27">
        <v>0</v>
      </c>
    </row>
    <row r="21" spans="1:8" x14ac:dyDescent="0.25">
      <c r="B21" s="28">
        <v>6.2</v>
      </c>
      <c r="C21" t="s">
        <v>349</v>
      </c>
      <c r="D21">
        <v>9.6999999999999993</v>
      </c>
      <c r="E21">
        <v>10.476000000000001</v>
      </c>
      <c r="F21" t="s">
        <v>396</v>
      </c>
      <c r="G21" t="s">
        <v>399</v>
      </c>
      <c r="H21" s="27">
        <v>0</v>
      </c>
    </row>
    <row r="22" spans="1:8" x14ac:dyDescent="0.25">
      <c r="B22" s="28">
        <v>7.2</v>
      </c>
      <c r="C22" t="s">
        <v>350</v>
      </c>
      <c r="D22">
        <v>9.6999999999999993</v>
      </c>
      <c r="E22">
        <v>10.476000000000001</v>
      </c>
      <c r="F22" t="s">
        <v>396</v>
      </c>
      <c r="G22" t="s">
        <v>400</v>
      </c>
      <c r="H22" s="27">
        <v>0</v>
      </c>
    </row>
    <row r="23" spans="1:8" x14ac:dyDescent="0.25">
      <c r="B23" s="28">
        <v>8.1999999999999993</v>
      </c>
      <c r="C23" t="s">
        <v>351</v>
      </c>
      <c r="D23">
        <v>9.6999999999999993</v>
      </c>
      <c r="E23">
        <v>10.476000000000001</v>
      </c>
      <c r="F23" t="s">
        <v>396</v>
      </c>
      <c r="G23" t="s">
        <v>401</v>
      </c>
      <c r="H23" s="27">
        <v>0</v>
      </c>
    </row>
    <row r="24" spans="1:8" x14ac:dyDescent="0.25">
      <c r="A24" t="s">
        <v>685</v>
      </c>
      <c r="B24" s="28">
        <v>4.2</v>
      </c>
      <c r="C24" t="s">
        <v>347</v>
      </c>
      <c r="D24">
        <v>9.6999999999999993</v>
      </c>
      <c r="E24">
        <v>10.476000000000001</v>
      </c>
      <c r="F24" t="s">
        <v>396</v>
      </c>
      <c r="G24" t="s">
        <v>395</v>
      </c>
      <c r="H24" s="27">
        <v>0</v>
      </c>
    </row>
    <row r="25" spans="1:8" x14ac:dyDescent="0.25">
      <c r="B25" s="28">
        <v>5.2</v>
      </c>
      <c r="C25" t="s">
        <v>348</v>
      </c>
      <c r="D25">
        <v>9.6999999999999993</v>
      </c>
      <c r="E25">
        <v>10.476000000000001</v>
      </c>
      <c r="F25" t="s">
        <v>396</v>
      </c>
      <c r="G25" t="s">
        <v>398</v>
      </c>
      <c r="H25" s="27">
        <v>0</v>
      </c>
    </row>
    <row r="26" spans="1:8" x14ac:dyDescent="0.25">
      <c r="B26" s="28">
        <v>6.2</v>
      </c>
      <c r="C26" t="s">
        <v>349</v>
      </c>
      <c r="D26">
        <v>9.6999999999999993</v>
      </c>
      <c r="E26">
        <v>10.476000000000001</v>
      </c>
      <c r="F26" t="s">
        <v>396</v>
      </c>
      <c r="G26" t="s">
        <v>399</v>
      </c>
      <c r="H26" s="27">
        <v>0</v>
      </c>
    </row>
    <row r="27" spans="1:8" x14ac:dyDescent="0.25">
      <c r="B27" s="28">
        <v>7.2</v>
      </c>
      <c r="C27" t="s">
        <v>350</v>
      </c>
      <c r="D27">
        <v>9.6999999999999993</v>
      </c>
      <c r="E27">
        <v>10.476000000000001</v>
      </c>
      <c r="F27" t="s">
        <v>396</v>
      </c>
      <c r="G27" t="s">
        <v>400</v>
      </c>
      <c r="H27" s="27">
        <v>0</v>
      </c>
    </row>
    <row r="28" spans="1:8" x14ac:dyDescent="0.25">
      <c r="B28" s="28">
        <v>8.1999999999999993</v>
      </c>
      <c r="C28" t="s">
        <v>351</v>
      </c>
      <c r="D28">
        <v>9.6999999999999993</v>
      </c>
      <c r="E28">
        <v>10.476000000000001</v>
      </c>
      <c r="F28" t="s">
        <v>396</v>
      </c>
      <c r="G28" t="s">
        <v>401</v>
      </c>
      <c r="H28" s="27">
        <v>0</v>
      </c>
    </row>
    <row r="29" spans="1:8" x14ac:dyDescent="0.25">
      <c r="A29" t="s">
        <v>686</v>
      </c>
      <c r="B29" s="28">
        <v>4.2</v>
      </c>
      <c r="C29" t="s">
        <v>347</v>
      </c>
      <c r="D29">
        <v>9.6999999999999993</v>
      </c>
      <c r="E29">
        <v>10.476000000000001</v>
      </c>
      <c r="F29" t="s">
        <v>396</v>
      </c>
      <c r="G29" t="s">
        <v>395</v>
      </c>
      <c r="H29" s="27">
        <v>0</v>
      </c>
    </row>
    <row r="30" spans="1:8" x14ac:dyDescent="0.25">
      <c r="B30" s="28">
        <v>5.2</v>
      </c>
      <c r="C30" t="s">
        <v>348</v>
      </c>
      <c r="D30">
        <v>9.6999999999999993</v>
      </c>
      <c r="E30">
        <v>10.476000000000001</v>
      </c>
      <c r="F30" t="s">
        <v>396</v>
      </c>
      <c r="G30" t="s">
        <v>398</v>
      </c>
      <c r="H30" s="27">
        <v>0</v>
      </c>
    </row>
    <row r="31" spans="1:8" x14ac:dyDescent="0.25">
      <c r="B31" s="28">
        <v>6.2</v>
      </c>
      <c r="C31" t="s">
        <v>349</v>
      </c>
      <c r="D31">
        <v>9.6999999999999993</v>
      </c>
      <c r="E31">
        <v>10.476000000000001</v>
      </c>
      <c r="F31" t="s">
        <v>396</v>
      </c>
      <c r="G31" t="s">
        <v>399</v>
      </c>
      <c r="H31" s="27">
        <v>0</v>
      </c>
    </row>
    <row r="32" spans="1:8" x14ac:dyDescent="0.25">
      <c r="B32" s="28">
        <v>7.2</v>
      </c>
      <c r="C32" t="s">
        <v>350</v>
      </c>
      <c r="D32">
        <v>9.6999999999999993</v>
      </c>
      <c r="E32">
        <v>10.476000000000001</v>
      </c>
      <c r="F32" t="s">
        <v>396</v>
      </c>
      <c r="G32" t="s">
        <v>400</v>
      </c>
      <c r="H32" s="27">
        <v>0</v>
      </c>
    </row>
    <row r="33" spans="1:8" x14ac:dyDescent="0.25">
      <c r="B33" s="28">
        <v>8.1999999999999993</v>
      </c>
      <c r="C33" t="s">
        <v>351</v>
      </c>
      <c r="D33">
        <v>9.6999999999999993</v>
      </c>
      <c r="E33">
        <v>10.476000000000001</v>
      </c>
      <c r="F33" t="s">
        <v>396</v>
      </c>
      <c r="G33" t="s">
        <v>401</v>
      </c>
      <c r="H33" s="27">
        <v>0</v>
      </c>
    </row>
    <row r="34" spans="1:8" x14ac:dyDescent="0.25">
      <c r="A34" t="s">
        <v>687</v>
      </c>
      <c r="B34" s="28">
        <v>4.2</v>
      </c>
      <c r="C34" t="s">
        <v>347</v>
      </c>
      <c r="D34">
        <v>9.6999999999999993</v>
      </c>
      <c r="E34">
        <v>10.476000000000001</v>
      </c>
      <c r="F34" t="s">
        <v>396</v>
      </c>
      <c r="G34" t="s">
        <v>395</v>
      </c>
      <c r="H34" s="27">
        <v>0</v>
      </c>
    </row>
    <row r="35" spans="1:8" x14ac:dyDescent="0.25">
      <c r="B35" s="28">
        <v>5.2</v>
      </c>
      <c r="C35" t="s">
        <v>348</v>
      </c>
      <c r="D35">
        <v>9.6999999999999993</v>
      </c>
      <c r="E35">
        <v>10.476000000000001</v>
      </c>
      <c r="F35" t="s">
        <v>396</v>
      </c>
      <c r="G35" t="s">
        <v>398</v>
      </c>
      <c r="H35" s="27">
        <v>0</v>
      </c>
    </row>
    <row r="36" spans="1:8" x14ac:dyDescent="0.25">
      <c r="B36" s="28">
        <v>6.2</v>
      </c>
      <c r="C36" t="s">
        <v>349</v>
      </c>
      <c r="D36">
        <v>9.6999999999999993</v>
      </c>
      <c r="E36">
        <v>10.476000000000001</v>
      </c>
      <c r="F36" t="s">
        <v>396</v>
      </c>
      <c r="G36" t="s">
        <v>399</v>
      </c>
      <c r="H36" s="27">
        <v>0</v>
      </c>
    </row>
    <row r="37" spans="1:8" x14ac:dyDescent="0.25">
      <c r="B37" s="28">
        <v>7.2</v>
      </c>
      <c r="C37" t="s">
        <v>350</v>
      </c>
      <c r="D37">
        <v>9.6999999999999993</v>
      </c>
      <c r="E37">
        <v>10.476000000000001</v>
      </c>
      <c r="F37" t="s">
        <v>396</v>
      </c>
      <c r="G37" t="s">
        <v>400</v>
      </c>
      <c r="H37" s="27">
        <v>0</v>
      </c>
    </row>
    <row r="38" spans="1:8" x14ac:dyDescent="0.25">
      <c r="B38" s="28">
        <v>8.1999999999999993</v>
      </c>
      <c r="C38" t="s">
        <v>351</v>
      </c>
      <c r="D38">
        <v>9.6999999999999993</v>
      </c>
      <c r="E38">
        <v>10.476000000000001</v>
      </c>
      <c r="F38" t="s">
        <v>396</v>
      </c>
      <c r="G38" t="s">
        <v>401</v>
      </c>
      <c r="H38" s="27">
        <v>0</v>
      </c>
    </row>
    <row r="39" spans="1:8" x14ac:dyDescent="0.25">
      <c r="A39" t="s">
        <v>688</v>
      </c>
      <c r="B39" s="28">
        <v>4.2</v>
      </c>
      <c r="C39" t="s">
        <v>347</v>
      </c>
      <c r="D39">
        <v>9.6999999999999993</v>
      </c>
      <c r="E39">
        <v>10.476000000000001</v>
      </c>
      <c r="F39" t="s">
        <v>396</v>
      </c>
      <c r="G39" t="s">
        <v>395</v>
      </c>
      <c r="H39" s="27">
        <v>0</v>
      </c>
    </row>
    <row r="40" spans="1:8" x14ac:dyDescent="0.25">
      <c r="B40" s="28">
        <v>5.2</v>
      </c>
      <c r="C40" t="s">
        <v>348</v>
      </c>
      <c r="D40">
        <v>9.6999999999999993</v>
      </c>
      <c r="E40">
        <v>10.476000000000001</v>
      </c>
      <c r="F40" t="s">
        <v>396</v>
      </c>
      <c r="G40" t="s">
        <v>398</v>
      </c>
      <c r="H40" s="27">
        <v>0</v>
      </c>
    </row>
    <row r="41" spans="1:8" x14ac:dyDescent="0.25">
      <c r="B41" s="28">
        <v>6.2</v>
      </c>
      <c r="C41" t="s">
        <v>349</v>
      </c>
      <c r="D41">
        <v>9.6999999999999993</v>
      </c>
      <c r="E41">
        <v>10.476000000000001</v>
      </c>
      <c r="F41" t="s">
        <v>396</v>
      </c>
      <c r="G41" t="s">
        <v>399</v>
      </c>
      <c r="H41" s="27">
        <v>0</v>
      </c>
    </row>
    <row r="42" spans="1:8" x14ac:dyDescent="0.25">
      <c r="B42" s="28">
        <v>7.2</v>
      </c>
      <c r="C42" t="s">
        <v>350</v>
      </c>
      <c r="D42">
        <v>9.6999999999999993</v>
      </c>
      <c r="E42">
        <v>10.476000000000001</v>
      </c>
      <c r="F42" t="s">
        <v>396</v>
      </c>
      <c r="G42" t="s">
        <v>400</v>
      </c>
      <c r="H42" s="27">
        <v>0</v>
      </c>
    </row>
    <row r="43" spans="1:8" x14ac:dyDescent="0.25">
      <c r="B43" s="28">
        <v>8.1999999999999993</v>
      </c>
      <c r="C43" t="s">
        <v>351</v>
      </c>
      <c r="D43">
        <v>9.6999999999999993</v>
      </c>
      <c r="E43">
        <v>10.476000000000001</v>
      </c>
      <c r="F43" t="s">
        <v>396</v>
      </c>
      <c r="G43" t="s">
        <v>401</v>
      </c>
      <c r="H43" s="27">
        <v>0</v>
      </c>
    </row>
    <row r="44" spans="1:8" x14ac:dyDescent="0.25">
      <c r="A44" t="s">
        <v>689</v>
      </c>
      <c r="B44" s="28">
        <v>4.2</v>
      </c>
      <c r="C44" t="s">
        <v>347</v>
      </c>
      <c r="D44">
        <v>9.6999999999999993</v>
      </c>
      <c r="E44">
        <v>10.476000000000001</v>
      </c>
      <c r="F44" t="s">
        <v>396</v>
      </c>
      <c r="G44" t="s">
        <v>395</v>
      </c>
      <c r="H44" s="27">
        <v>0</v>
      </c>
    </row>
    <row r="45" spans="1:8" x14ac:dyDescent="0.25">
      <c r="B45" s="28">
        <v>5.2</v>
      </c>
      <c r="C45" t="s">
        <v>348</v>
      </c>
      <c r="D45">
        <v>9.6999999999999993</v>
      </c>
      <c r="E45">
        <v>10.476000000000001</v>
      </c>
      <c r="F45" t="s">
        <v>396</v>
      </c>
      <c r="G45" t="s">
        <v>398</v>
      </c>
      <c r="H45" s="27">
        <v>0</v>
      </c>
    </row>
    <row r="46" spans="1:8" x14ac:dyDescent="0.25">
      <c r="B46" s="28">
        <v>6.2</v>
      </c>
      <c r="C46" t="s">
        <v>349</v>
      </c>
      <c r="D46">
        <v>9.6999999999999993</v>
      </c>
      <c r="E46">
        <v>10.476000000000001</v>
      </c>
      <c r="F46" t="s">
        <v>396</v>
      </c>
      <c r="G46" t="s">
        <v>399</v>
      </c>
      <c r="H46" s="27">
        <v>0</v>
      </c>
    </row>
    <row r="47" spans="1:8" x14ac:dyDescent="0.25">
      <c r="B47" s="28">
        <v>7.2</v>
      </c>
      <c r="C47" t="s">
        <v>350</v>
      </c>
      <c r="D47">
        <v>9.6999999999999993</v>
      </c>
      <c r="E47">
        <v>10.476000000000001</v>
      </c>
      <c r="F47" t="s">
        <v>396</v>
      </c>
      <c r="G47" t="s">
        <v>400</v>
      </c>
      <c r="H47" s="27">
        <v>0</v>
      </c>
    </row>
    <row r="48" spans="1:8" x14ac:dyDescent="0.25">
      <c r="B48" s="28">
        <v>8.1999999999999993</v>
      </c>
      <c r="C48" t="s">
        <v>351</v>
      </c>
      <c r="D48">
        <v>9.6999999999999993</v>
      </c>
      <c r="E48">
        <v>10.476000000000001</v>
      </c>
      <c r="F48" t="s">
        <v>396</v>
      </c>
      <c r="G48" t="s">
        <v>401</v>
      </c>
      <c r="H48" s="27">
        <v>0</v>
      </c>
    </row>
    <row r="49" spans="1:8" x14ac:dyDescent="0.25">
      <c r="A49" t="s">
        <v>690</v>
      </c>
      <c r="B49" s="28">
        <v>4.2</v>
      </c>
      <c r="C49" t="s">
        <v>347</v>
      </c>
      <c r="D49">
        <v>9.6999999999999993</v>
      </c>
      <c r="E49">
        <v>10.476000000000001</v>
      </c>
      <c r="F49" t="s">
        <v>396</v>
      </c>
      <c r="G49" t="s">
        <v>395</v>
      </c>
      <c r="H49" s="27">
        <v>0</v>
      </c>
    </row>
    <row r="50" spans="1:8" x14ac:dyDescent="0.25">
      <c r="B50" s="28">
        <v>5.2</v>
      </c>
      <c r="C50" t="s">
        <v>348</v>
      </c>
      <c r="D50">
        <v>9.6999999999999993</v>
      </c>
      <c r="E50">
        <v>10.476000000000001</v>
      </c>
      <c r="F50" t="s">
        <v>396</v>
      </c>
      <c r="G50" t="s">
        <v>398</v>
      </c>
      <c r="H50" s="27">
        <v>0</v>
      </c>
    </row>
    <row r="51" spans="1:8" x14ac:dyDescent="0.25">
      <c r="B51" s="28">
        <v>6.2</v>
      </c>
      <c r="C51" t="s">
        <v>349</v>
      </c>
      <c r="D51">
        <v>9.6999999999999993</v>
      </c>
      <c r="E51">
        <v>10.476000000000001</v>
      </c>
      <c r="F51" t="s">
        <v>396</v>
      </c>
      <c r="G51" t="s">
        <v>399</v>
      </c>
      <c r="H51" s="27">
        <v>0</v>
      </c>
    </row>
    <row r="52" spans="1:8" x14ac:dyDescent="0.25">
      <c r="B52" s="28">
        <v>7.2</v>
      </c>
      <c r="C52" t="s">
        <v>350</v>
      </c>
      <c r="D52">
        <v>9.6999999999999993</v>
      </c>
      <c r="E52">
        <v>10.476000000000001</v>
      </c>
      <c r="F52" t="s">
        <v>396</v>
      </c>
      <c r="G52" t="s">
        <v>400</v>
      </c>
      <c r="H52" s="27">
        <v>0</v>
      </c>
    </row>
    <row r="53" spans="1:8" x14ac:dyDescent="0.25">
      <c r="B53" s="28">
        <v>8.1999999999999993</v>
      </c>
      <c r="C53" t="s">
        <v>351</v>
      </c>
      <c r="D53">
        <v>9.6999999999999993</v>
      </c>
      <c r="E53">
        <v>10.476000000000001</v>
      </c>
      <c r="F53" t="s">
        <v>396</v>
      </c>
      <c r="G53" t="s">
        <v>401</v>
      </c>
      <c r="H53" s="27">
        <v>0</v>
      </c>
    </row>
    <row r="54" spans="1:8" x14ac:dyDescent="0.25">
      <c r="A54" t="s">
        <v>691</v>
      </c>
      <c r="B54" s="28">
        <v>4.2</v>
      </c>
      <c r="C54" t="s">
        <v>347</v>
      </c>
      <c r="D54">
        <v>9.6999999999999993</v>
      </c>
      <c r="E54">
        <v>10.476000000000001</v>
      </c>
      <c r="F54" t="s">
        <v>396</v>
      </c>
      <c r="G54" t="s">
        <v>395</v>
      </c>
      <c r="H54" s="27">
        <v>0</v>
      </c>
    </row>
    <row r="55" spans="1:8" x14ac:dyDescent="0.25">
      <c r="B55" s="28">
        <v>5.2</v>
      </c>
      <c r="C55" t="s">
        <v>348</v>
      </c>
      <c r="D55">
        <v>9.6999999999999993</v>
      </c>
      <c r="E55">
        <v>10.476000000000001</v>
      </c>
      <c r="F55" t="s">
        <v>396</v>
      </c>
      <c r="G55" t="s">
        <v>398</v>
      </c>
      <c r="H55" s="27">
        <v>0</v>
      </c>
    </row>
    <row r="56" spans="1:8" x14ac:dyDescent="0.25">
      <c r="B56" s="28">
        <v>6.2</v>
      </c>
      <c r="C56" t="s">
        <v>349</v>
      </c>
      <c r="D56">
        <v>9.6999999999999993</v>
      </c>
      <c r="E56">
        <v>10.476000000000001</v>
      </c>
      <c r="F56" t="s">
        <v>396</v>
      </c>
      <c r="G56" t="s">
        <v>399</v>
      </c>
      <c r="H56" s="27">
        <v>0</v>
      </c>
    </row>
    <row r="57" spans="1:8" x14ac:dyDescent="0.25">
      <c r="B57" s="28">
        <v>7.2</v>
      </c>
      <c r="C57" t="s">
        <v>350</v>
      </c>
      <c r="D57">
        <v>9.6999999999999993</v>
      </c>
      <c r="E57">
        <v>10.476000000000001</v>
      </c>
      <c r="F57" t="s">
        <v>396</v>
      </c>
      <c r="G57" t="s">
        <v>400</v>
      </c>
      <c r="H57" s="27">
        <v>0</v>
      </c>
    </row>
    <row r="58" spans="1:8" x14ac:dyDescent="0.25">
      <c r="B58" s="28">
        <v>8.1999999999999993</v>
      </c>
      <c r="C58" t="s">
        <v>351</v>
      </c>
      <c r="D58">
        <v>9.6999999999999993</v>
      </c>
      <c r="E58">
        <v>10.476000000000001</v>
      </c>
      <c r="F58" t="s">
        <v>396</v>
      </c>
      <c r="G58" t="s">
        <v>401</v>
      </c>
      <c r="H58" s="27">
        <v>0</v>
      </c>
    </row>
    <row r="59" spans="1:8" x14ac:dyDescent="0.25">
      <c r="A59" t="s">
        <v>692</v>
      </c>
      <c r="B59" s="28">
        <v>4.2</v>
      </c>
      <c r="C59" t="s">
        <v>347</v>
      </c>
      <c r="D59">
        <v>9.6999999999999993</v>
      </c>
      <c r="E59">
        <v>10.476000000000001</v>
      </c>
      <c r="F59" t="s">
        <v>396</v>
      </c>
      <c r="G59" t="s">
        <v>395</v>
      </c>
      <c r="H59" s="27">
        <v>0</v>
      </c>
    </row>
    <row r="60" spans="1:8" x14ac:dyDescent="0.25">
      <c r="B60" s="28">
        <v>5.2</v>
      </c>
      <c r="C60" t="s">
        <v>348</v>
      </c>
      <c r="D60">
        <v>9.6999999999999993</v>
      </c>
      <c r="E60">
        <v>10.476000000000001</v>
      </c>
      <c r="F60" t="s">
        <v>396</v>
      </c>
      <c r="G60" t="s">
        <v>398</v>
      </c>
      <c r="H60" s="27">
        <v>0</v>
      </c>
    </row>
    <row r="61" spans="1:8" x14ac:dyDescent="0.25">
      <c r="B61" s="28">
        <v>6.2</v>
      </c>
      <c r="C61" t="s">
        <v>349</v>
      </c>
      <c r="D61">
        <v>9.6999999999999993</v>
      </c>
      <c r="E61">
        <v>10.476000000000001</v>
      </c>
      <c r="F61" t="s">
        <v>396</v>
      </c>
      <c r="G61" t="s">
        <v>399</v>
      </c>
      <c r="H61" s="27">
        <v>0</v>
      </c>
    </row>
    <row r="62" spans="1:8" x14ac:dyDescent="0.25">
      <c r="B62" s="28">
        <v>7.2</v>
      </c>
      <c r="C62" t="s">
        <v>350</v>
      </c>
      <c r="D62">
        <v>9.6999999999999993</v>
      </c>
      <c r="E62">
        <v>10.476000000000001</v>
      </c>
      <c r="F62" t="s">
        <v>396</v>
      </c>
      <c r="G62" t="s">
        <v>400</v>
      </c>
      <c r="H62" s="27">
        <v>0</v>
      </c>
    </row>
    <row r="63" spans="1:8" x14ac:dyDescent="0.25">
      <c r="B63" s="28">
        <v>8.1999999999999993</v>
      </c>
      <c r="C63" t="s">
        <v>351</v>
      </c>
      <c r="D63">
        <v>9.6999999999999993</v>
      </c>
      <c r="E63">
        <v>10.476000000000001</v>
      </c>
      <c r="F63" t="s">
        <v>396</v>
      </c>
      <c r="G63" t="s">
        <v>401</v>
      </c>
      <c r="H63" s="27">
        <v>0</v>
      </c>
    </row>
    <row r="64" spans="1:8" x14ac:dyDescent="0.25">
      <c r="A64" t="s">
        <v>693</v>
      </c>
      <c r="B64" s="28">
        <v>4.2</v>
      </c>
      <c r="C64" t="s">
        <v>347</v>
      </c>
      <c r="D64">
        <v>9.6999999999999993</v>
      </c>
      <c r="E64">
        <v>10.476000000000001</v>
      </c>
      <c r="F64" t="s">
        <v>396</v>
      </c>
      <c r="G64" t="s">
        <v>395</v>
      </c>
      <c r="H64" s="27">
        <v>0</v>
      </c>
    </row>
    <row r="65" spans="1:8" x14ac:dyDescent="0.25">
      <c r="B65" s="28">
        <v>5.2</v>
      </c>
      <c r="C65" t="s">
        <v>348</v>
      </c>
      <c r="D65">
        <v>9.6999999999999993</v>
      </c>
      <c r="E65">
        <v>10.476000000000001</v>
      </c>
      <c r="F65" t="s">
        <v>396</v>
      </c>
      <c r="G65" t="s">
        <v>398</v>
      </c>
      <c r="H65" s="27">
        <v>0</v>
      </c>
    </row>
    <row r="66" spans="1:8" x14ac:dyDescent="0.25">
      <c r="B66" s="28">
        <v>6.2</v>
      </c>
      <c r="C66" t="s">
        <v>349</v>
      </c>
      <c r="D66">
        <v>9.6999999999999993</v>
      </c>
      <c r="E66">
        <v>10.476000000000001</v>
      </c>
      <c r="F66" t="s">
        <v>396</v>
      </c>
      <c r="G66" t="s">
        <v>399</v>
      </c>
      <c r="H66" s="27">
        <v>0</v>
      </c>
    </row>
    <row r="67" spans="1:8" x14ac:dyDescent="0.25">
      <c r="B67" s="28">
        <v>7.2</v>
      </c>
      <c r="C67" t="s">
        <v>350</v>
      </c>
      <c r="D67">
        <v>9.6999999999999993</v>
      </c>
      <c r="E67">
        <v>10.476000000000001</v>
      </c>
      <c r="F67" t="s">
        <v>396</v>
      </c>
      <c r="G67" t="s">
        <v>400</v>
      </c>
      <c r="H67" s="27">
        <v>0</v>
      </c>
    </row>
    <row r="68" spans="1:8" x14ac:dyDescent="0.25">
      <c r="B68" s="28">
        <v>8.1999999999999993</v>
      </c>
      <c r="C68" t="s">
        <v>351</v>
      </c>
      <c r="D68">
        <v>9.6999999999999993</v>
      </c>
      <c r="E68">
        <v>10.476000000000001</v>
      </c>
      <c r="F68" t="s">
        <v>396</v>
      </c>
      <c r="G68" t="s">
        <v>401</v>
      </c>
      <c r="H68" s="27">
        <v>0</v>
      </c>
    </row>
    <row r="69" spans="1:8" x14ac:dyDescent="0.25">
      <c r="A69" t="s">
        <v>694</v>
      </c>
      <c r="B69" s="28">
        <v>4.2</v>
      </c>
      <c r="C69" t="s">
        <v>347</v>
      </c>
      <c r="D69">
        <v>9.6999999999999993</v>
      </c>
      <c r="E69">
        <v>10.476000000000001</v>
      </c>
      <c r="F69" t="s">
        <v>396</v>
      </c>
      <c r="G69" t="s">
        <v>395</v>
      </c>
      <c r="H69" s="27">
        <v>0</v>
      </c>
    </row>
    <row r="70" spans="1:8" x14ac:dyDescent="0.25">
      <c r="B70" s="28">
        <v>5.2</v>
      </c>
      <c r="C70" t="s">
        <v>348</v>
      </c>
      <c r="D70">
        <v>9.6999999999999993</v>
      </c>
      <c r="E70">
        <v>10.476000000000001</v>
      </c>
      <c r="F70" t="s">
        <v>396</v>
      </c>
      <c r="G70" t="s">
        <v>398</v>
      </c>
      <c r="H70" s="27">
        <v>0</v>
      </c>
    </row>
    <row r="71" spans="1:8" x14ac:dyDescent="0.25">
      <c r="B71" s="28">
        <v>6.2</v>
      </c>
      <c r="C71" t="s">
        <v>349</v>
      </c>
      <c r="D71">
        <v>9.6999999999999993</v>
      </c>
      <c r="E71">
        <v>10.476000000000001</v>
      </c>
      <c r="F71" t="s">
        <v>396</v>
      </c>
      <c r="G71" t="s">
        <v>399</v>
      </c>
      <c r="H71" s="27">
        <v>0</v>
      </c>
    </row>
    <row r="72" spans="1:8" x14ac:dyDescent="0.25">
      <c r="B72" s="28">
        <v>7.2</v>
      </c>
      <c r="C72" t="s">
        <v>350</v>
      </c>
      <c r="D72">
        <v>9.6999999999999993</v>
      </c>
      <c r="E72">
        <v>10.476000000000001</v>
      </c>
      <c r="F72" t="s">
        <v>396</v>
      </c>
      <c r="G72" t="s">
        <v>400</v>
      </c>
      <c r="H72" s="27">
        <v>0</v>
      </c>
    </row>
    <row r="73" spans="1:8" x14ac:dyDescent="0.25">
      <c r="B73" s="28">
        <v>8.1999999999999993</v>
      </c>
      <c r="C73" t="s">
        <v>351</v>
      </c>
      <c r="D73">
        <v>9.6999999999999993</v>
      </c>
      <c r="E73">
        <v>10.476000000000001</v>
      </c>
      <c r="F73" t="s">
        <v>396</v>
      </c>
      <c r="G73" t="s">
        <v>401</v>
      </c>
      <c r="H73" s="27">
        <v>0</v>
      </c>
    </row>
    <row r="74" spans="1:8" x14ac:dyDescent="0.25">
      <c r="A74" t="s">
        <v>695</v>
      </c>
      <c r="B74" s="28">
        <v>4.2</v>
      </c>
      <c r="C74" t="s">
        <v>347</v>
      </c>
      <c r="D74">
        <v>9.6999999999999993</v>
      </c>
      <c r="E74">
        <v>10.476000000000001</v>
      </c>
      <c r="F74" t="s">
        <v>396</v>
      </c>
      <c r="G74" t="s">
        <v>395</v>
      </c>
      <c r="H74" s="27">
        <v>0</v>
      </c>
    </row>
    <row r="75" spans="1:8" x14ac:dyDescent="0.25">
      <c r="B75" s="28">
        <v>5.2</v>
      </c>
      <c r="C75" t="s">
        <v>348</v>
      </c>
      <c r="D75">
        <v>9.6999999999999993</v>
      </c>
      <c r="E75">
        <v>10.476000000000001</v>
      </c>
      <c r="F75" t="s">
        <v>396</v>
      </c>
      <c r="G75" t="s">
        <v>398</v>
      </c>
      <c r="H75" s="27">
        <v>0</v>
      </c>
    </row>
    <row r="76" spans="1:8" x14ac:dyDescent="0.25">
      <c r="B76" s="28">
        <v>6.2</v>
      </c>
      <c r="C76" t="s">
        <v>349</v>
      </c>
      <c r="D76">
        <v>9.6999999999999993</v>
      </c>
      <c r="E76">
        <v>10.476000000000001</v>
      </c>
      <c r="F76" t="s">
        <v>396</v>
      </c>
      <c r="G76" t="s">
        <v>399</v>
      </c>
      <c r="H76" s="27">
        <v>0</v>
      </c>
    </row>
    <row r="77" spans="1:8" x14ac:dyDescent="0.25">
      <c r="B77" s="28">
        <v>7.2</v>
      </c>
      <c r="C77" t="s">
        <v>350</v>
      </c>
      <c r="D77">
        <v>9.6999999999999993</v>
      </c>
      <c r="E77">
        <v>10.476000000000001</v>
      </c>
      <c r="F77" t="s">
        <v>396</v>
      </c>
      <c r="G77" t="s">
        <v>400</v>
      </c>
      <c r="H77" s="27">
        <v>0</v>
      </c>
    </row>
    <row r="78" spans="1:8" x14ac:dyDescent="0.25">
      <c r="B78" s="28">
        <v>8.1999999999999993</v>
      </c>
      <c r="C78" t="s">
        <v>351</v>
      </c>
      <c r="D78">
        <v>9.6999999999999993</v>
      </c>
      <c r="E78">
        <v>10.476000000000001</v>
      </c>
      <c r="F78" t="s">
        <v>396</v>
      </c>
      <c r="G78" t="s">
        <v>401</v>
      </c>
      <c r="H78" s="27">
        <v>0</v>
      </c>
    </row>
    <row r="79" spans="1:8" x14ac:dyDescent="0.25">
      <c r="A79" t="s">
        <v>696</v>
      </c>
      <c r="B79" s="28">
        <v>4.2</v>
      </c>
      <c r="C79" t="s">
        <v>347</v>
      </c>
      <c r="D79">
        <v>9.6999999999999993</v>
      </c>
      <c r="E79">
        <v>10.476000000000001</v>
      </c>
      <c r="F79" t="s">
        <v>396</v>
      </c>
      <c r="G79" t="s">
        <v>395</v>
      </c>
      <c r="H79" s="27">
        <v>0</v>
      </c>
    </row>
    <row r="80" spans="1:8" x14ac:dyDescent="0.25">
      <c r="B80" s="28">
        <v>5.2</v>
      </c>
      <c r="C80" t="s">
        <v>348</v>
      </c>
      <c r="D80">
        <v>9.6999999999999993</v>
      </c>
      <c r="E80">
        <v>10.476000000000001</v>
      </c>
      <c r="F80" t="s">
        <v>396</v>
      </c>
      <c r="G80" t="s">
        <v>398</v>
      </c>
      <c r="H80" s="27">
        <v>0</v>
      </c>
    </row>
    <row r="81" spans="1:8" x14ac:dyDescent="0.25">
      <c r="B81" s="28">
        <v>6.2</v>
      </c>
      <c r="C81" t="s">
        <v>349</v>
      </c>
      <c r="D81">
        <v>9.6999999999999993</v>
      </c>
      <c r="E81">
        <v>10.476000000000001</v>
      </c>
      <c r="F81" t="s">
        <v>396</v>
      </c>
      <c r="G81" t="s">
        <v>399</v>
      </c>
      <c r="H81" s="27">
        <v>0</v>
      </c>
    </row>
    <row r="82" spans="1:8" x14ac:dyDescent="0.25">
      <c r="B82" s="28">
        <v>7.2</v>
      </c>
      <c r="C82" t="s">
        <v>350</v>
      </c>
      <c r="D82">
        <v>9.6999999999999993</v>
      </c>
      <c r="E82">
        <v>10.476000000000001</v>
      </c>
      <c r="F82" t="s">
        <v>396</v>
      </c>
      <c r="G82" t="s">
        <v>400</v>
      </c>
      <c r="H82" s="27">
        <v>0</v>
      </c>
    </row>
    <row r="83" spans="1:8" x14ac:dyDescent="0.25">
      <c r="B83" s="28">
        <v>8.1999999999999993</v>
      </c>
      <c r="C83" t="s">
        <v>351</v>
      </c>
      <c r="D83">
        <v>9.6999999999999993</v>
      </c>
      <c r="E83">
        <v>10.476000000000001</v>
      </c>
      <c r="F83" t="s">
        <v>396</v>
      </c>
      <c r="G83" t="s">
        <v>401</v>
      </c>
      <c r="H83" s="27">
        <v>0</v>
      </c>
    </row>
    <row r="84" spans="1:8" x14ac:dyDescent="0.25">
      <c r="A84" t="s">
        <v>697</v>
      </c>
      <c r="B84" s="28">
        <v>4.2</v>
      </c>
      <c r="C84" t="s">
        <v>347</v>
      </c>
      <c r="D84">
        <v>9.6999999999999993</v>
      </c>
      <c r="E84">
        <v>10.476000000000001</v>
      </c>
      <c r="F84" t="s">
        <v>396</v>
      </c>
      <c r="G84" t="s">
        <v>395</v>
      </c>
      <c r="H84" s="27">
        <v>0</v>
      </c>
    </row>
    <row r="85" spans="1:8" x14ac:dyDescent="0.25">
      <c r="B85" s="28">
        <v>5.2</v>
      </c>
      <c r="C85" t="s">
        <v>348</v>
      </c>
      <c r="D85">
        <v>9.6999999999999993</v>
      </c>
      <c r="E85">
        <v>10.476000000000001</v>
      </c>
      <c r="F85" t="s">
        <v>396</v>
      </c>
      <c r="G85" t="s">
        <v>398</v>
      </c>
      <c r="H85" s="27">
        <v>0</v>
      </c>
    </row>
    <row r="86" spans="1:8" x14ac:dyDescent="0.25">
      <c r="B86" s="28">
        <v>6.2</v>
      </c>
      <c r="C86" t="s">
        <v>349</v>
      </c>
      <c r="D86">
        <v>9.6999999999999993</v>
      </c>
      <c r="E86">
        <v>10.476000000000001</v>
      </c>
      <c r="F86" t="s">
        <v>396</v>
      </c>
      <c r="G86" t="s">
        <v>399</v>
      </c>
      <c r="H86" s="27">
        <v>0</v>
      </c>
    </row>
    <row r="87" spans="1:8" x14ac:dyDescent="0.25">
      <c r="B87" s="28">
        <v>7.2</v>
      </c>
      <c r="C87" t="s">
        <v>350</v>
      </c>
      <c r="D87">
        <v>9.6999999999999993</v>
      </c>
      <c r="E87">
        <v>10.476000000000001</v>
      </c>
      <c r="F87" t="s">
        <v>396</v>
      </c>
      <c r="G87" t="s">
        <v>400</v>
      </c>
      <c r="H87" s="27">
        <v>0</v>
      </c>
    </row>
    <row r="88" spans="1:8" x14ac:dyDescent="0.25">
      <c r="B88" s="28">
        <v>8.1999999999999993</v>
      </c>
      <c r="C88" t="s">
        <v>351</v>
      </c>
      <c r="D88">
        <v>9.6999999999999993</v>
      </c>
      <c r="E88">
        <v>10.476000000000001</v>
      </c>
      <c r="F88" t="s">
        <v>396</v>
      </c>
      <c r="G88" t="s">
        <v>401</v>
      </c>
      <c r="H88" s="27">
        <v>0</v>
      </c>
    </row>
    <row r="89" spans="1:8" x14ac:dyDescent="0.25">
      <c r="A89" t="s">
        <v>698</v>
      </c>
      <c r="B89" s="28">
        <v>4.2</v>
      </c>
      <c r="C89" t="s">
        <v>347</v>
      </c>
      <c r="D89">
        <v>9.6999999999999993</v>
      </c>
      <c r="E89">
        <v>10.476000000000001</v>
      </c>
      <c r="F89" t="s">
        <v>396</v>
      </c>
      <c r="G89" t="s">
        <v>395</v>
      </c>
      <c r="H89" s="27">
        <v>0</v>
      </c>
    </row>
    <row r="90" spans="1:8" x14ac:dyDescent="0.25">
      <c r="B90" s="28">
        <v>5.2</v>
      </c>
      <c r="C90" t="s">
        <v>348</v>
      </c>
      <c r="D90">
        <v>9.6999999999999993</v>
      </c>
      <c r="E90">
        <v>10.476000000000001</v>
      </c>
      <c r="F90" t="s">
        <v>396</v>
      </c>
      <c r="G90" t="s">
        <v>398</v>
      </c>
      <c r="H90" s="27">
        <v>0</v>
      </c>
    </row>
    <row r="91" spans="1:8" x14ac:dyDescent="0.25">
      <c r="B91" s="28">
        <v>6.2</v>
      </c>
      <c r="C91" t="s">
        <v>349</v>
      </c>
      <c r="D91">
        <v>9.6999999999999993</v>
      </c>
      <c r="E91">
        <v>10.476000000000001</v>
      </c>
      <c r="F91" t="s">
        <v>396</v>
      </c>
      <c r="G91" t="s">
        <v>399</v>
      </c>
      <c r="H91" s="27">
        <v>0</v>
      </c>
    </row>
    <row r="92" spans="1:8" x14ac:dyDescent="0.25">
      <c r="B92" s="28">
        <v>7.2</v>
      </c>
      <c r="C92" t="s">
        <v>350</v>
      </c>
      <c r="D92">
        <v>9.6999999999999993</v>
      </c>
      <c r="E92">
        <v>10.476000000000001</v>
      </c>
      <c r="F92" t="s">
        <v>396</v>
      </c>
      <c r="G92" t="s">
        <v>400</v>
      </c>
      <c r="H92" s="27">
        <v>0</v>
      </c>
    </row>
    <row r="93" spans="1:8" x14ac:dyDescent="0.25">
      <c r="B93" s="28">
        <v>8.1999999999999993</v>
      </c>
      <c r="C93" t="s">
        <v>351</v>
      </c>
      <c r="D93">
        <v>9.6999999999999993</v>
      </c>
      <c r="E93">
        <v>10.476000000000001</v>
      </c>
      <c r="F93" t="s">
        <v>396</v>
      </c>
      <c r="G93" t="s">
        <v>401</v>
      </c>
      <c r="H93" s="27">
        <v>0</v>
      </c>
    </row>
    <row r="94" spans="1:8" x14ac:dyDescent="0.25">
      <c r="A94" t="s">
        <v>699</v>
      </c>
      <c r="B94" s="28">
        <v>4.2</v>
      </c>
      <c r="C94" t="s">
        <v>347</v>
      </c>
      <c r="D94">
        <v>9.6999999999999993</v>
      </c>
      <c r="E94">
        <v>10.476000000000001</v>
      </c>
      <c r="F94" t="s">
        <v>396</v>
      </c>
      <c r="G94" t="s">
        <v>395</v>
      </c>
      <c r="H94" s="27">
        <v>0</v>
      </c>
    </row>
    <row r="95" spans="1:8" x14ac:dyDescent="0.25">
      <c r="B95" s="28">
        <v>5.2</v>
      </c>
      <c r="C95" t="s">
        <v>348</v>
      </c>
      <c r="D95">
        <v>9.6999999999999993</v>
      </c>
      <c r="E95">
        <v>10.476000000000001</v>
      </c>
      <c r="F95" t="s">
        <v>396</v>
      </c>
      <c r="G95" t="s">
        <v>398</v>
      </c>
      <c r="H95" s="27">
        <v>0</v>
      </c>
    </row>
    <row r="96" spans="1:8" x14ac:dyDescent="0.25">
      <c r="B96" s="28">
        <v>6.2</v>
      </c>
      <c r="C96" t="s">
        <v>349</v>
      </c>
      <c r="D96">
        <v>9.6999999999999993</v>
      </c>
      <c r="E96">
        <v>10.476000000000001</v>
      </c>
      <c r="F96" t="s">
        <v>396</v>
      </c>
      <c r="G96" t="s">
        <v>399</v>
      </c>
      <c r="H96" s="27">
        <v>0</v>
      </c>
    </row>
    <row r="97" spans="1:8" x14ac:dyDescent="0.25">
      <c r="B97" s="28">
        <v>7.2</v>
      </c>
      <c r="C97" t="s">
        <v>350</v>
      </c>
      <c r="D97">
        <v>9.6999999999999993</v>
      </c>
      <c r="E97">
        <v>10.476000000000001</v>
      </c>
      <c r="F97" t="s">
        <v>396</v>
      </c>
      <c r="G97" t="s">
        <v>400</v>
      </c>
      <c r="H97" s="27">
        <v>0</v>
      </c>
    </row>
    <row r="98" spans="1:8" x14ac:dyDescent="0.25">
      <c r="B98" s="28">
        <v>8.1999999999999993</v>
      </c>
      <c r="C98" t="s">
        <v>351</v>
      </c>
      <c r="D98">
        <v>9.6999999999999993</v>
      </c>
      <c r="E98">
        <v>10.476000000000001</v>
      </c>
      <c r="F98" t="s">
        <v>396</v>
      </c>
      <c r="G98" t="s">
        <v>401</v>
      </c>
      <c r="H98" s="27">
        <v>0</v>
      </c>
    </row>
    <row r="99" spans="1:8" x14ac:dyDescent="0.25">
      <c r="A99" t="s">
        <v>700</v>
      </c>
      <c r="B99" s="28">
        <v>4.2</v>
      </c>
      <c r="C99" t="s">
        <v>347</v>
      </c>
      <c r="D99">
        <v>9.6999999999999993</v>
      </c>
      <c r="E99">
        <v>10.476000000000001</v>
      </c>
      <c r="F99" t="s">
        <v>396</v>
      </c>
      <c r="G99" t="s">
        <v>395</v>
      </c>
      <c r="H99" s="27">
        <v>0</v>
      </c>
    </row>
    <row r="100" spans="1:8" x14ac:dyDescent="0.25">
      <c r="B100" s="28">
        <v>5.2</v>
      </c>
      <c r="C100" t="s">
        <v>348</v>
      </c>
      <c r="D100">
        <v>9.6999999999999993</v>
      </c>
      <c r="E100">
        <v>10.476000000000001</v>
      </c>
      <c r="F100" t="s">
        <v>396</v>
      </c>
      <c r="G100" t="s">
        <v>398</v>
      </c>
      <c r="H100" s="27">
        <v>0</v>
      </c>
    </row>
    <row r="101" spans="1:8" x14ac:dyDescent="0.25">
      <c r="B101" s="28">
        <v>6.2</v>
      </c>
      <c r="C101" t="s">
        <v>349</v>
      </c>
      <c r="D101">
        <v>9.6999999999999993</v>
      </c>
      <c r="E101">
        <v>10.476000000000001</v>
      </c>
      <c r="F101" t="s">
        <v>396</v>
      </c>
      <c r="G101" t="s">
        <v>399</v>
      </c>
      <c r="H101" s="27">
        <v>0</v>
      </c>
    </row>
    <row r="102" spans="1:8" x14ac:dyDescent="0.25">
      <c r="B102" s="28">
        <v>7.2</v>
      </c>
      <c r="C102" t="s">
        <v>350</v>
      </c>
      <c r="D102">
        <v>9.6999999999999993</v>
      </c>
      <c r="E102">
        <v>10.476000000000001</v>
      </c>
      <c r="F102" t="s">
        <v>396</v>
      </c>
      <c r="G102" t="s">
        <v>400</v>
      </c>
      <c r="H102" s="27">
        <v>0</v>
      </c>
    </row>
    <row r="103" spans="1:8" x14ac:dyDescent="0.25">
      <c r="B103" s="28">
        <v>8.1999999999999993</v>
      </c>
      <c r="C103" t="s">
        <v>351</v>
      </c>
      <c r="D103">
        <v>9.6999999999999993</v>
      </c>
      <c r="E103">
        <v>10.476000000000001</v>
      </c>
      <c r="F103" t="s">
        <v>396</v>
      </c>
      <c r="G103" t="s">
        <v>401</v>
      </c>
      <c r="H103" s="27">
        <v>0</v>
      </c>
    </row>
    <row r="104" spans="1:8" x14ac:dyDescent="0.25">
      <c r="A104" t="s">
        <v>701</v>
      </c>
      <c r="B104" s="28">
        <v>4.2</v>
      </c>
      <c r="C104" t="s">
        <v>347</v>
      </c>
      <c r="D104">
        <v>9.6999999999999993</v>
      </c>
      <c r="E104">
        <v>10.476000000000001</v>
      </c>
      <c r="F104" t="s">
        <v>396</v>
      </c>
      <c r="G104" t="s">
        <v>395</v>
      </c>
      <c r="H104" s="27">
        <v>0</v>
      </c>
    </row>
    <row r="105" spans="1:8" x14ac:dyDescent="0.25">
      <c r="B105" s="28">
        <v>5.2</v>
      </c>
      <c r="C105" t="s">
        <v>348</v>
      </c>
      <c r="D105">
        <v>9.6999999999999993</v>
      </c>
      <c r="E105">
        <v>10.476000000000001</v>
      </c>
      <c r="F105" t="s">
        <v>396</v>
      </c>
      <c r="G105" t="s">
        <v>398</v>
      </c>
      <c r="H105" s="27">
        <v>0</v>
      </c>
    </row>
    <row r="106" spans="1:8" x14ac:dyDescent="0.25">
      <c r="B106" s="28">
        <v>6.2</v>
      </c>
      <c r="C106" t="s">
        <v>349</v>
      </c>
      <c r="D106">
        <v>9.6999999999999993</v>
      </c>
      <c r="E106">
        <v>10.476000000000001</v>
      </c>
      <c r="F106" t="s">
        <v>396</v>
      </c>
      <c r="G106" t="s">
        <v>399</v>
      </c>
      <c r="H106" s="27">
        <v>0</v>
      </c>
    </row>
    <row r="107" spans="1:8" x14ac:dyDescent="0.25">
      <c r="B107" s="28">
        <v>7.2</v>
      </c>
      <c r="C107" t="s">
        <v>350</v>
      </c>
      <c r="D107">
        <v>9.6999999999999993</v>
      </c>
      <c r="E107">
        <v>10.476000000000001</v>
      </c>
      <c r="F107" t="s">
        <v>396</v>
      </c>
      <c r="G107" t="s">
        <v>400</v>
      </c>
      <c r="H107" s="27">
        <v>0</v>
      </c>
    </row>
    <row r="108" spans="1:8" x14ac:dyDescent="0.25">
      <c r="B108" s="28">
        <v>8.1999999999999993</v>
      </c>
      <c r="C108" t="s">
        <v>351</v>
      </c>
      <c r="D108">
        <v>9.6999999999999993</v>
      </c>
      <c r="E108">
        <v>10.476000000000001</v>
      </c>
      <c r="F108" t="s">
        <v>396</v>
      </c>
      <c r="G108" t="s">
        <v>401</v>
      </c>
      <c r="H108" s="27">
        <v>0</v>
      </c>
    </row>
    <row r="109" spans="1:8" x14ac:dyDescent="0.25">
      <c r="A109" t="s">
        <v>702</v>
      </c>
      <c r="B109" s="28">
        <v>4.2</v>
      </c>
      <c r="C109" t="s">
        <v>347</v>
      </c>
      <c r="D109">
        <v>9.6999999999999993</v>
      </c>
      <c r="E109">
        <v>10.476000000000001</v>
      </c>
      <c r="F109" t="s">
        <v>396</v>
      </c>
      <c r="G109" t="s">
        <v>395</v>
      </c>
      <c r="H109" s="27">
        <v>0</v>
      </c>
    </row>
    <row r="110" spans="1:8" x14ac:dyDescent="0.25">
      <c r="B110" s="28">
        <v>5.2</v>
      </c>
      <c r="C110" t="s">
        <v>348</v>
      </c>
      <c r="D110">
        <v>9.6999999999999993</v>
      </c>
      <c r="E110">
        <v>10.476000000000001</v>
      </c>
      <c r="F110" t="s">
        <v>396</v>
      </c>
      <c r="G110" t="s">
        <v>398</v>
      </c>
      <c r="H110" s="27">
        <v>0</v>
      </c>
    </row>
    <row r="111" spans="1:8" x14ac:dyDescent="0.25">
      <c r="B111" s="28">
        <v>6.2</v>
      </c>
      <c r="C111" t="s">
        <v>349</v>
      </c>
      <c r="D111">
        <v>9.6999999999999993</v>
      </c>
      <c r="E111">
        <v>10.476000000000001</v>
      </c>
      <c r="F111" t="s">
        <v>396</v>
      </c>
      <c r="G111" t="s">
        <v>399</v>
      </c>
      <c r="H111" s="27">
        <v>0</v>
      </c>
    </row>
    <row r="112" spans="1:8" x14ac:dyDescent="0.25">
      <c r="B112" s="28">
        <v>7.2</v>
      </c>
      <c r="C112" t="s">
        <v>350</v>
      </c>
      <c r="D112">
        <v>9.6999999999999993</v>
      </c>
      <c r="E112">
        <v>10.476000000000001</v>
      </c>
      <c r="F112" t="s">
        <v>396</v>
      </c>
      <c r="G112" t="s">
        <v>400</v>
      </c>
      <c r="H112" s="27">
        <v>0</v>
      </c>
    </row>
    <row r="113" spans="1:8" x14ac:dyDescent="0.25">
      <c r="B113" s="28">
        <v>8.1999999999999993</v>
      </c>
      <c r="C113" t="s">
        <v>351</v>
      </c>
      <c r="D113">
        <v>9.6999999999999993</v>
      </c>
      <c r="E113">
        <v>10.476000000000001</v>
      </c>
      <c r="F113" t="s">
        <v>396</v>
      </c>
      <c r="G113" t="s">
        <v>401</v>
      </c>
      <c r="H113" s="27">
        <v>0</v>
      </c>
    </row>
    <row r="114" spans="1:8" x14ac:dyDescent="0.25">
      <c r="A114" t="s">
        <v>703</v>
      </c>
      <c r="B114" s="28">
        <v>4.2</v>
      </c>
      <c r="C114" t="s">
        <v>347</v>
      </c>
      <c r="D114">
        <v>9.6999999999999993</v>
      </c>
      <c r="E114">
        <v>10.476000000000001</v>
      </c>
      <c r="F114" t="s">
        <v>396</v>
      </c>
      <c r="G114" t="s">
        <v>395</v>
      </c>
      <c r="H114" s="27">
        <v>0</v>
      </c>
    </row>
    <row r="115" spans="1:8" x14ac:dyDescent="0.25">
      <c r="B115" s="28">
        <v>5.2</v>
      </c>
      <c r="C115" t="s">
        <v>348</v>
      </c>
      <c r="D115">
        <v>9.6999999999999993</v>
      </c>
      <c r="E115">
        <v>10.476000000000001</v>
      </c>
      <c r="F115" t="s">
        <v>396</v>
      </c>
      <c r="G115" t="s">
        <v>398</v>
      </c>
      <c r="H115" s="27">
        <v>0</v>
      </c>
    </row>
    <row r="116" spans="1:8" x14ac:dyDescent="0.25">
      <c r="B116" s="28">
        <v>6.2</v>
      </c>
      <c r="C116" t="s">
        <v>349</v>
      </c>
      <c r="D116">
        <v>9.6999999999999993</v>
      </c>
      <c r="E116">
        <v>10.476000000000001</v>
      </c>
      <c r="F116" t="s">
        <v>396</v>
      </c>
      <c r="G116" t="s">
        <v>399</v>
      </c>
      <c r="H116" s="27">
        <v>0</v>
      </c>
    </row>
    <row r="117" spans="1:8" x14ac:dyDescent="0.25">
      <c r="B117" s="28">
        <v>7.2</v>
      </c>
      <c r="C117" t="s">
        <v>350</v>
      </c>
      <c r="D117">
        <v>9.6999999999999993</v>
      </c>
      <c r="E117">
        <v>10.476000000000001</v>
      </c>
      <c r="F117" t="s">
        <v>396</v>
      </c>
      <c r="G117" t="s">
        <v>400</v>
      </c>
      <c r="H117" s="27">
        <v>0</v>
      </c>
    </row>
    <row r="118" spans="1:8" x14ac:dyDescent="0.25">
      <c r="B118" s="28">
        <v>8.1999999999999993</v>
      </c>
      <c r="C118" t="s">
        <v>351</v>
      </c>
      <c r="D118">
        <v>9.6999999999999993</v>
      </c>
      <c r="E118">
        <v>10.476000000000001</v>
      </c>
      <c r="F118" t="s">
        <v>396</v>
      </c>
      <c r="G118" t="s">
        <v>401</v>
      </c>
      <c r="H118" s="27">
        <v>0</v>
      </c>
    </row>
    <row r="119" spans="1:8" x14ac:dyDescent="0.25">
      <c r="A119" t="s">
        <v>704</v>
      </c>
      <c r="B119" s="28">
        <v>4.2</v>
      </c>
      <c r="C119" t="s">
        <v>347</v>
      </c>
      <c r="D119">
        <v>9.6999999999999993</v>
      </c>
      <c r="E119">
        <v>10.476000000000001</v>
      </c>
      <c r="F119" t="s">
        <v>396</v>
      </c>
      <c r="G119" t="s">
        <v>395</v>
      </c>
      <c r="H119" s="27">
        <v>0</v>
      </c>
    </row>
    <row r="120" spans="1:8" x14ac:dyDescent="0.25">
      <c r="B120" s="28">
        <v>5.2</v>
      </c>
      <c r="C120" t="s">
        <v>348</v>
      </c>
      <c r="D120">
        <v>9.6999999999999993</v>
      </c>
      <c r="E120">
        <v>10.476000000000001</v>
      </c>
      <c r="F120" t="s">
        <v>396</v>
      </c>
      <c r="G120" t="s">
        <v>398</v>
      </c>
      <c r="H120" s="27">
        <v>0</v>
      </c>
    </row>
    <row r="121" spans="1:8" x14ac:dyDescent="0.25">
      <c r="B121" s="28">
        <v>6.2</v>
      </c>
      <c r="C121" t="s">
        <v>349</v>
      </c>
      <c r="D121">
        <v>9.6999999999999993</v>
      </c>
      <c r="E121">
        <v>10.476000000000001</v>
      </c>
      <c r="F121" t="s">
        <v>396</v>
      </c>
      <c r="G121" t="s">
        <v>399</v>
      </c>
      <c r="H121" s="27">
        <v>2250</v>
      </c>
    </row>
    <row r="122" spans="1:8" x14ac:dyDescent="0.25">
      <c r="B122" s="28">
        <v>7.2</v>
      </c>
      <c r="C122" t="s">
        <v>350</v>
      </c>
      <c r="D122">
        <v>9.6999999999999993</v>
      </c>
      <c r="E122">
        <v>10.476000000000001</v>
      </c>
      <c r="F122" t="s">
        <v>396</v>
      </c>
      <c r="G122" t="s">
        <v>400</v>
      </c>
      <c r="H122" s="27">
        <v>0</v>
      </c>
    </row>
    <row r="123" spans="1:8" x14ac:dyDescent="0.25">
      <c r="B123" s="28">
        <v>8.1999999999999993</v>
      </c>
      <c r="C123" t="s">
        <v>351</v>
      </c>
      <c r="D123">
        <v>9.6999999999999993</v>
      </c>
      <c r="E123">
        <v>10.476000000000001</v>
      </c>
      <c r="F123" t="s">
        <v>396</v>
      </c>
      <c r="G123" t="s">
        <v>401</v>
      </c>
      <c r="H123" s="27">
        <v>0</v>
      </c>
    </row>
    <row r="124" spans="1:8" x14ac:dyDescent="0.25">
      <c r="A124" t="s">
        <v>705</v>
      </c>
      <c r="B124" s="28">
        <v>4.2</v>
      </c>
      <c r="C124" t="s">
        <v>347</v>
      </c>
      <c r="D124">
        <v>9.6999999999999993</v>
      </c>
      <c r="E124">
        <v>10.476000000000001</v>
      </c>
      <c r="F124" t="s">
        <v>396</v>
      </c>
      <c r="G124" t="s">
        <v>395</v>
      </c>
      <c r="H124" s="27">
        <v>38</v>
      </c>
    </row>
    <row r="125" spans="1:8" x14ac:dyDescent="0.25">
      <c r="B125" s="28">
        <v>5.2</v>
      </c>
      <c r="C125" t="s">
        <v>348</v>
      </c>
      <c r="D125">
        <v>9.6999999999999993</v>
      </c>
      <c r="E125">
        <v>10.476000000000001</v>
      </c>
      <c r="F125" t="s">
        <v>396</v>
      </c>
      <c r="G125" t="s">
        <v>398</v>
      </c>
      <c r="H125" s="27">
        <v>0</v>
      </c>
    </row>
    <row r="126" spans="1:8" x14ac:dyDescent="0.25">
      <c r="B126" s="28">
        <v>6.2</v>
      </c>
      <c r="C126" t="s">
        <v>349</v>
      </c>
      <c r="D126">
        <v>9.6999999999999993</v>
      </c>
      <c r="E126">
        <v>10.476000000000001</v>
      </c>
      <c r="F126" t="s">
        <v>396</v>
      </c>
      <c r="G126" t="s">
        <v>399</v>
      </c>
      <c r="H126" s="27">
        <v>0</v>
      </c>
    </row>
    <row r="127" spans="1:8" x14ac:dyDescent="0.25">
      <c r="B127" s="28">
        <v>7.2</v>
      </c>
      <c r="C127" t="s">
        <v>350</v>
      </c>
      <c r="D127">
        <v>9.6999999999999993</v>
      </c>
      <c r="E127">
        <v>10.476000000000001</v>
      </c>
      <c r="F127" t="s">
        <v>396</v>
      </c>
      <c r="G127" t="s">
        <v>400</v>
      </c>
      <c r="H127" s="27">
        <v>525</v>
      </c>
    </row>
    <row r="128" spans="1:8" x14ac:dyDescent="0.25">
      <c r="B128" s="28">
        <v>8.1999999999999993</v>
      </c>
      <c r="C128" t="s">
        <v>351</v>
      </c>
      <c r="D128">
        <v>9.6999999999999993</v>
      </c>
      <c r="E128">
        <v>10.476000000000001</v>
      </c>
      <c r="F128" t="s">
        <v>396</v>
      </c>
      <c r="G128" t="s">
        <v>401</v>
      </c>
      <c r="H128" s="27">
        <v>637</v>
      </c>
    </row>
    <row r="129" spans="1:8" x14ac:dyDescent="0.25">
      <c r="A129" t="s">
        <v>706</v>
      </c>
      <c r="B129" s="28">
        <v>4.2</v>
      </c>
      <c r="C129" t="s">
        <v>347</v>
      </c>
      <c r="D129">
        <v>9.6999999999999993</v>
      </c>
      <c r="E129">
        <v>10.476000000000001</v>
      </c>
      <c r="F129" t="s">
        <v>396</v>
      </c>
      <c r="G129" t="s">
        <v>395</v>
      </c>
      <c r="H129" s="27">
        <v>375</v>
      </c>
    </row>
    <row r="130" spans="1:8" x14ac:dyDescent="0.25">
      <c r="B130" s="28">
        <v>5.2</v>
      </c>
      <c r="C130" t="s">
        <v>348</v>
      </c>
      <c r="D130">
        <v>9.6999999999999993</v>
      </c>
      <c r="E130">
        <v>10.476000000000001</v>
      </c>
      <c r="F130" t="s">
        <v>396</v>
      </c>
      <c r="G130" t="s">
        <v>398</v>
      </c>
      <c r="H130" s="27">
        <v>0</v>
      </c>
    </row>
    <row r="131" spans="1:8" x14ac:dyDescent="0.25">
      <c r="B131" s="28">
        <v>6.2</v>
      </c>
      <c r="C131" t="s">
        <v>349</v>
      </c>
      <c r="D131">
        <v>9.6999999999999993</v>
      </c>
      <c r="E131">
        <v>10.476000000000001</v>
      </c>
      <c r="F131" t="s">
        <v>396</v>
      </c>
      <c r="G131" t="s">
        <v>399</v>
      </c>
      <c r="H131" s="27">
        <v>90</v>
      </c>
    </row>
    <row r="132" spans="1:8" x14ac:dyDescent="0.25">
      <c r="B132" s="28">
        <v>7.2</v>
      </c>
      <c r="C132" t="s">
        <v>350</v>
      </c>
      <c r="D132">
        <v>9.6999999999999993</v>
      </c>
      <c r="E132">
        <v>10.476000000000001</v>
      </c>
      <c r="F132" t="s">
        <v>396</v>
      </c>
      <c r="G132" t="s">
        <v>400</v>
      </c>
      <c r="H132" s="27">
        <v>0</v>
      </c>
    </row>
    <row r="133" spans="1:8" x14ac:dyDescent="0.25">
      <c r="B133" s="28">
        <v>8.1999999999999993</v>
      </c>
      <c r="C133" t="s">
        <v>351</v>
      </c>
      <c r="D133">
        <v>9.6999999999999993</v>
      </c>
      <c r="E133">
        <v>10.476000000000001</v>
      </c>
      <c r="F133" t="s">
        <v>396</v>
      </c>
      <c r="G133" t="s">
        <v>401</v>
      </c>
      <c r="H133" s="27">
        <v>0</v>
      </c>
    </row>
    <row r="134" spans="1:8" x14ac:dyDescent="0.25">
      <c r="A134" t="s">
        <v>707</v>
      </c>
      <c r="B134" s="28">
        <v>4.2</v>
      </c>
      <c r="C134" t="s">
        <v>347</v>
      </c>
      <c r="D134">
        <v>9.6999999999999993</v>
      </c>
      <c r="E134">
        <v>10.476000000000001</v>
      </c>
      <c r="F134" t="s">
        <v>396</v>
      </c>
      <c r="G134" t="s">
        <v>395</v>
      </c>
      <c r="H134" s="27">
        <v>0</v>
      </c>
    </row>
    <row r="135" spans="1:8" x14ac:dyDescent="0.25">
      <c r="B135" s="28">
        <v>5.2</v>
      </c>
      <c r="C135" t="s">
        <v>348</v>
      </c>
      <c r="D135">
        <v>9.6999999999999993</v>
      </c>
      <c r="E135">
        <v>10.476000000000001</v>
      </c>
      <c r="F135" t="s">
        <v>396</v>
      </c>
      <c r="G135" t="s">
        <v>398</v>
      </c>
      <c r="H135" s="27">
        <v>0</v>
      </c>
    </row>
    <row r="136" spans="1:8" x14ac:dyDescent="0.25">
      <c r="B136" s="28">
        <v>6.2</v>
      </c>
      <c r="C136" t="s">
        <v>349</v>
      </c>
      <c r="D136">
        <v>9.6999999999999993</v>
      </c>
      <c r="E136">
        <v>10.476000000000001</v>
      </c>
      <c r="F136" t="s">
        <v>396</v>
      </c>
      <c r="G136" t="s">
        <v>399</v>
      </c>
      <c r="H136" s="27">
        <v>0</v>
      </c>
    </row>
    <row r="137" spans="1:8" x14ac:dyDescent="0.25">
      <c r="B137" s="28">
        <v>7.2</v>
      </c>
      <c r="C137" t="s">
        <v>350</v>
      </c>
      <c r="D137">
        <v>9.6999999999999993</v>
      </c>
      <c r="E137">
        <v>10.476000000000001</v>
      </c>
      <c r="F137" t="s">
        <v>396</v>
      </c>
      <c r="G137" t="s">
        <v>400</v>
      </c>
      <c r="H137" s="27">
        <v>0</v>
      </c>
    </row>
    <row r="138" spans="1:8" x14ac:dyDescent="0.25">
      <c r="B138" s="28">
        <v>8.1999999999999993</v>
      </c>
      <c r="C138" t="s">
        <v>351</v>
      </c>
      <c r="D138">
        <v>9.6999999999999993</v>
      </c>
      <c r="E138">
        <v>10.476000000000001</v>
      </c>
      <c r="F138" t="s">
        <v>396</v>
      </c>
      <c r="G138" t="s">
        <v>401</v>
      </c>
      <c r="H138" s="27">
        <v>0</v>
      </c>
    </row>
    <row r="139" spans="1:8" x14ac:dyDescent="0.25">
      <c r="A139" t="s">
        <v>708</v>
      </c>
      <c r="B139" s="28">
        <v>4.2</v>
      </c>
      <c r="C139" t="s">
        <v>347</v>
      </c>
      <c r="D139">
        <v>9.6999999999999993</v>
      </c>
      <c r="E139">
        <v>10.476000000000001</v>
      </c>
      <c r="F139" t="s">
        <v>396</v>
      </c>
      <c r="G139" t="s">
        <v>395</v>
      </c>
      <c r="H139" s="27">
        <v>0</v>
      </c>
    </row>
    <row r="140" spans="1:8" x14ac:dyDescent="0.25">
      <c r="B140" s="28">
        <v>5.2</v>
      </c>
      <c r="C140" t="s">
        <v>348</v>
      </c>
      <c r="D140">
        <v>9.6999999999999993</v>
      </c>
      <c r="E140">
        <v>10.476000000000001</v>
      </c>
      <c r="F140" t="s">
        <v>396</v>
      </c>
      <c r="G140" t="s">
        <v>398</v>
      </c>
      <c r="H140" s="27">
        <v>0</v>
      </c>
    </row>
    <row r="141" spans="1:8" x14ac:dyDescent="0.25">
      <c r="B141" s="28">
        <v>6.2</v>
      </c>
      <c r="C141" t="s">
        <v>349</v>
      </c>
      <c r="D141">
        <v>9.6999999999999993</v>
      </c>
      <c r="E141">
        <v>10.476000000000001</v>
      </c>
      <c r="F141" t="s">
        <v>396</v>
      </c>
      <c r="G141" t="s">
        <v>399</v>
      </c>
      <c r="H141" s="27">
        <v>0</v>
      </c>
    </row>
    <row r="142" spans="1:8" x14ac:dyDescent="0.25">
      <c r="B142" s="28">
        <v>7.2</v>
      </c>
      <c r="C142" t="s">
        <v>350</v>
      </c>
      <c r="D142">
        <v>9.6999999999999993</v>
      </c>
      <c r="E142">
        <v>10.476000000000001</v>
      </c>
      <c r="F142" t="s">
        <v>396</v>
      </c>
      <c r="G142" t="s">
        <v>400</v>
      </c>
      <c r="H142" s="27">
        <v>0</v>
      </c>
    </row>
    <row r="143" spans="1:8" x14ac:dyDescent="0.25">
      <c r="B143" s="28">
        <v>8.1999999999999993</v>
      </c>
      <c r="C143" t="s">
        <v>351</v>
      </c>
      <c r="D143">
        <v>9.6999999999999993</v>
      </c>
      <c r="E143">
        <v>10.476000000000001</v>
      </c>
      <c r="F143" t="s">
        <v>396</v>
      </c>
      <c r="G143" t="s">
        <v>401</v>
      </c>
      <c r="H143" s="27">
        <v>0</v>
      </c>
    </row>
    <row r="144" spans="1:8" x14ac:dyDescent="0.25">
      <c r="A144" t="s">
        <v>709</v>
      </c>
      <c r="B144" s="28">
        <v>4.2</v>
      </c>
      <c r="C144" t="s">
        <v>347</v>
      </c>
      <c r="D144">
        <v>9.6999999999999993</v>
      </c>
      <c r="E144">
        <v>10.476000000000001</v>
      </c>
      <c r="F144" t="s">
        <v>396</v>
      </c>
      <c r="G144" t="s">
        <v>395</v>
      </c>
      <c r="H144" s="27">
        <v>0</v>
      </c>
    </row>
    <row r="145" spans="1:8" x14ac:dyDescent="0.25">
      <c r="B145" s="28">
        <v>5.2</v>
      </c>
      <c r="C145" t="s">
        <v>348</v>
      </c>
      <c r="D145">
        <v>9.6999999999999993</v>
      </c>
      <c r="E145">
        <v>10.476000000000001</v>
      </c>
      <c r="F145" t="s">
        <v>396</v>
      </c>
      <c r="G145" t="s">
        <v>398</v>
      </c>
      <c r="H145" s="27">
        <v>0</v>
      </c>
    </row>
    <row r="146" spans="1:8" x14ac:dyDescent="0.25">
      <c r="B146" s="28">
        <v>6.2</v>
      </c>
      <c r="C146" t="s">
        <v>349</v>
      </c>
      <c r="D146">
        <v>9.6999999999999993</v>
      </c>
      <c r="E146">
        <v>10.476000000000001</v>
      </c>
      <c r="F146" t="s">
        <v>396</v>
      </c>
      <c r="G146" t="s">
        <v>399</v>
      </c>
      <c r="H146" s="27">
        <v>0</v>
      </c>
    </row>
    <row r="147" spans="1:8" x14ac:dyDescent="0.25">
      <c r="B147" s="28">
        <v>7.2</v>
      </c>
      <c r="C147" t="s">
        <v>350</v>
      </c>
      <c r="D147">
        <v>9.6999999999999993</v>
      </c>
      <c r="E147">
        <v>10.476000000000001</v>
      </c>
      <c r="F147" t="s">
        <v>396</v>
      </c>
      <c r="G147" t="s">
        <v>400</v>
      </c>
      <c r="H147" s="27">
        <v>0</v>
      </c>
    </row>
    <row r="148" spans="1:8" x14ac:dyDescent="0.25">
      <c r="B148" s="28">
        <v>8.1999999999999993</v>
      </c>
      <c r="C148" t="s">
        <v>351</v>
      </c>
      <c r="D148">
        <v>9.6999999999999993</v>
      </c>
      <c r="E148">
        <v>10.476000000000001</v>
      </c>
      <c r="F148" t="s">
        <v>396</v>
      </c>
      <c r="G148" t="s">
        <v>401</v>
      </c>
      <c r="H148" s="27">
        <v>0</v>
      </c>
    </row>
    <row r="149" spans="1:8" x14ac:dyDescent="0.25">
      <c r="A149" t="s">
        <v>710</v>
      </c>
      <c r="B149" s="28">
        <v>4.2</v>
      </c>
      <c r="C149" t="s">
        <v>347</v>
      </c>
      <c r="D149">
        <v>9.6999999999999993</v>
      </c>
      <c r="E149">
        <v>10.476000000000001</v>
      </c>
      <c r="F149" t="s">
        <v>396</v>
      </c>
      <c r="G149" t="s">
        <v>395</v>
      </c>
      <c r="H149" s="27">
        <v>0</v>
      </c>
    </row>
    <row r="150" spans="1:8" x14ac:dyDescent="0.25">
      <c r="B150" s="28">
        <v>5.2</v>
      </c>
      <c r="C150" t="s">
        <v>348</v>
      </c>
      <c r="D150">
        <v>9.6999999999999993</v>
      </c>
      <c r="E150">
        <v>10.476000000000001</v>
      </c>
      <c r="F150" t="s">
        <v>396</v>
      </c>
      <c r="G150" t="s">
        <v>398</v>
      </c>
      <c r="H150" s="27">
        <v>0</v>
      </c>
    </row>
    <row r="151" spans="1:8" x14ac:dyDescent="0.25">
      <c r="B151" s="28">
        <v>6.2</v>
      </c>
      <c r="C151" t="s">
        <v>349</v>
      </c>
      <c r="D151">
        <v>9.6999999999999993</v>
      </c>
      <c r="E151">
        <v>10.476000000000001</v>
      </c>
      <c r="F151" t="s">
        <v>396</v>
      </c>
      <c r="G151" t="s">
        <v>399</v>
      </c>
      <c r="H151" s="27">
        <v>0</v>
      </c>
    </row>
    <row r="152" spans="1:8" x14ac:dyDescent="0.25">
      <c r="B152" s="28">
        <v>7.2</v>
      </c>
      <c r="C152" t="s">
        <v>350</v>
      </c>
      <c r="D152">
        <v>9.6999999999999993</v>
      </c>
      <c r="E152">
        <v>10.476000000000001</v>
      </c>
      <c r="F152" t="s">
        <v>396</v>
      </c>
      <c r="G152" t="s">
        <v>400</v>
      </c>
      <c r="H152" s="27">
        <v>0</v>
      </c>
    </row>
    <row r="153" spans="1:8" x14ac:dyDescent="0.25">
      <c r="B153" s="28">
        <v>8.1999999999999993</v>
      </c>
      <c r="C153" t="s">
        <v>351</v>
      </c>
      <c r="D153">
        <v>9.6999999999999993</v>
      </c>
      <c r="E153">
        <v>10.476000000000001</v>
      </c>
      <c r="F153" t="s">
        <v>396</v>
      </c>
      <c r="G153" t="s">
        <v>401</v>
      </c>
      <c r="H153" s="27">
        <v>0</v>
      </c>
    </row>
    <row r="154" spans="1:8" x14ac:dyDescent="0.25">
      <c r="A154" t="s">
        <v>711</v>
      </c>
      <c r="B154" s="28">
        <v>4.2</v>
      </c>
      <c r="C154" t="s">
        <v>347</v>
      </c>
      <c r="D154">
        <v>9.6999999999999993</v>
      </c>
      <c r="E154">
        <v>10.476000000000001</v>
      </c>
      <c r="F154" t="s">
        <v>396</v>
      </c>
      <c r="G154" t="s">
        <v>395</v>
      </c>
      <c r="H154" s="27">
        <v>0</v>
      </c>
    </row>
    <row r="155" spans="1:8" x14ac:dyDescent="0.25">
      <c r="B155" s="28">
        <v>5.2</v>
      </c>
      <c r="C155" t="s">
        <v>348</v>
      </c>
      <c r="D155">
        <v>9.6999999999999993</v>
      </c>
      <c r="E155">
        <v>10.476000000000001</v>
      </c>
      <c r="F155" t="s">
        <v>396</v>
      </c>
      <c r="G155" t="s">
        <v>398</v>
      </c>
      <c r="H155" s="27">
        <v>0</v>
      </c>
    </row>
    <row r="156" spans="1:8" x14ac:dyDescent="0.25">
      <c r="B156" s="28">
        <v>6.2</v>
      </c>
      <c r="C156" t="s">
        <v>349</v>
      </c>
      <c r="D156">
        <v>9.6999999999999993</v>
      </c>
      <c r="E156">
        <v>10.476000000000001</v>
      </c>
      <c r="F156" t="s">
        <v>396</v>
      </c>
      <c r="G156" t="s">
        <v>399</v>
      </c>
      <c r="H156" s="27">
        <v>0</v>
      </c>
    </row>
    <row r="157" spans="1:8" x14ac:dyDescent="0.25">
      <c r="B157" s="28">
        <v>7.2</v>
      </c>
      <c r="C157" t="s">
        <v>350</v>
      </c>
      <c r="D157">
        <v>9.6999999999999993</v>
      </c>
      <c r="E157">
        <v>10.476000000000001</v>
      </c>
      <c r="F157" t="s">
        <v>396</v>
      </c>
      <c r="G157" t="s">
        <v>400</v>
      </c>
      <c r="H157" s="27">
        <v>0</v>
      </c>
    </row>
    <row r="158" spans="1:8" x14ac:dyDescent="0.25">
      <c r="B158" s="28">
        <v>8.1999999999999993</v>
      </c>
      <c r="C158" t="s">
        <v>351</v>
      </c>
      <c r="D158">
        <v>9.6999999999999993</v>
      </c>
      <c r="E158">
        <v>10.476000000000001</v>
      </c>
      <c r="F158" t="s">
        <v>396</v>
      </c>
      <c r="G158" t="s">
        <v>401</v>
      </c>
      <c r="H158" s="27">
        <v>0</v>
      </c>
    </row>
    <row r="159" spans="1:8" x14ac:dyDescent="0.25">
      <c r="A159" t="s">
        <v>712</v>
      </c>
      <c r="B159" s="28">
        <v>4.2</v>
      </c>
      <c r="C159" t="s">
        <v>347</v>
      </c>
      <c r="D159">
        <v>9.6999999999999993</v>
      </c>
      <c r="E159">
        <v>10.476000000000001</v>
      </c>
      <c r="F159" t="s">
        <v>396</v>
      </c>
      <c r="G159" t="s">
        <v>395</v>
      </c>
      <c r="H159" s="27">
        <v>375</v>
      </c>
    </row>
    <row r="160" spans="1:8" x14ac:dyDescent="0.25">
      <c r="B160" s="28">
        <v>5.2</v>
      </c>
      <c r="C160" t="s">
        <v>348</v>
      </c>
      <c r="D160">
        <v>9.6999999999999993</v>
      </c>
      <c r="E160">
        <v>10.476000000000001</v>
      </c>
      <c r="F160" t="s">
        <v>396</v>
      </c>
      <c r="G160" t="s">
        <v>398</v>
      </c>
      <c r="H160" s="27">
        <v>225</v>
      </c>
    </row>
    <row r="161" spans="1:8" x14ac:dyDescent="0.25">
      <c r="B161" s="28">
        <v>6.2</v>
      </c>
      <c r="C161" t="s">
        <v>349</v>
      </c>
      <c r="D161">
        <v>9.6999999999999993</v>
      </c>
      <c r="E161">
        <v>10.476000000000001</v>
      </c>
      <c r="F161" t="s">
        <v>396</v>
      </c>
      <c r="G161" t="s">
        <v>399</v>
      </c>
      <c r="H161" s="27">
        <v>375</v>
      </c>
    </row>
    <row r="162" spans="1:8" x14ac:dyDescent="0.25">
      <c r="B162" s="28">
        <v>7.2</v>
      </c>
      <c r="C162" t="s">
        <v>350</v>
      </c>
      <c r="D162">
        <v>9.6999999999999993</v>
      </c>
      <c r="E162">
        <v>10.476000000000001</v>
      </c>
      <c r="F162" t="s">
        <v>396</v>
      </c>
      <c r="G162" t="s">
        <v>400</v>
      </c>
      <c r="H162" s="27">
        <v>0</v>
      </c>
    </row>
    <row r="163" spans="1:8" x14ac:dyDescent="0.25">
      <c r="B163" s="28">
        <v>8.1999999999999993</v>
      </c>
      <c r="C163" t="s">
        <v>351</v>
      </c>
      <c r="D163">
        <v>9.6999999999999993</v>
      </c>
      <c r="E163">
        <v>10.476000000000001</v>
      </c>
      <c r="F163" t="s">
        <v>396</v>
      </c>
      <c r="G163" t="s">
        <v>401</v>
      </c>
      <c r="H163" s="27">
        <v>0</v>
      </c>
    </row>
    <row r="164" spans="1:8" x14ac:dyDescent="0.25">
      <c r="A164" t="s">
        <v>713</v>
      </c>
      <c r="B164" s="28">
        <v>4.2</v>
      </c>
      <c r="C164" t="s">
        <v>347</v>
      </c>
      <c r="D164">
        <v>9.6999999999999993</v>
      </c>
      <c r="E164">
        <v>10.476000000000001</v>
      </c>
      <c r="F164" t="s">
        <v>396</v>
      </c>
      <c r="G164" t="s">
        <v>395</v>
      </c>
      <c r="H164" s="27">
        <v>0</v>
      </c>
    </row>
    <row r="165" spans="1:8" x14ac:dyDescent="0.25">
      <c r="B165" s="28">
        <v>5.2</v>
      </c>
      <c r="C165" t="s">
        <v>348</v>
      </c>
      <c r="D165">
        <v>9.6999999999999993</v>
      </c>
      <c r="E165">
        <v>10.476000000000001</v>
      </c>
      <c r="F165" t="s">
        <v>396</v>
      </c>
      <c r="G165" t="s">
        <v>398</v>
      </c>
      <c r="H165" s="27">
        <v>0</v>
      </c>
    </row>
    <row r="166" spans="1:8" x14ac:dyDescent="0.25">
      <c r="B166" s="28">
        <v>6.2</v>
      </c>
      <c r="C166" t="s">
        <v>349</v>
      </c>
      <c r="D166">
        <v>9.6999999999999993</v>
      </c>
      <c r="E166">
        <v>10.476000000000001</v>
      </c>
      <c r="F166" t="s">
        <v>396</v>
      </c>
      <c r="G166" t="s">
        <v>399</v>
      </c>
      <c r="H166" s="27">
        <v>0</v>
      </c>
    </row>
    <row r="167" spans="1:8" x14ac:dyDescent="0.25">
      <c r="B167" s="28">
        <v>7.2</v>
      </c>
      <c r="C167" t="s">
        <v>350</v>
      </c>
      <c r="D167">
        <v>9.6999999999999993</v>
      </c>
      <c r="E167">
        <v>10.476000000000001</v>
      </c>
      <c r="F167" t="s">
        <v>396</v>
      </c>
      <c r="G167" t="s">
        <v>400</v>
      </c>
      <c r="H167" s="27">
        <v>0</v>
      </c>
    </row>
    <row r="168" spans="1:8" x14ac:dyDescent="0.25">
      <c r="B168" s="28">
        <v>8.1999999999999993</v>
      </c>
      <c r="C168" t="s">
        <v>351</v>
      </c>
      <c r="D168">
        <v>9.6999999999999993</v>
      </c>
      <c r="E168">
        <v>10.476000000000001</v>
      </c>
      <c r="F168" t="s">
        <v>396</v>
      </c>
      <c r="G168" t="s">
        <v>401</v>
      </c>
      <c r="H168" s="27">
        <v>0</v>
      </c>
    </row>
    <row r="169" spans="1:8" x14ac:dyDescent="0.25">
      <c r="A169" t="s">
        <v>714</v>
      </c>
      <c r="B169" s="28">
        <v>4.2</v>
      </c>
      <c r="C169" t="s">
        <v>347</v>
      </c>
      <c r="D169">
        <v>9.6999999999999993</v>
      </c>
      <c r="E169">
        <v>10.476000000000001</v>
      </c>
      <c r="F169" t="s">
        <v>396</v>
      </c>
      <c r="G169" t="s">
        <v>395</v>
      </c>
      <c r="H169" s="27">
        <v>38</v>
      </c>
    </row>
    <row r="170" spans="1:8" x14ac:dyDescent="0.25">
      <c r="B170" s="28">
        <v>5.2</v>
      </c>
      <c r="C170" t="s">
        <v>348</v>
      </c>
      <c r="D170">
        <v>9.6999999999999993</v>
      </c>
      <c r="E170">
        <v>10.476000000000001</v>
      </c>
      <c r="F170" t="s">
        <v>396</v>
      </c>
      <c r="G170" t="s">
        <v>398</v>
      </c>
      <c r="H170" s="27">
        <v>0</v>
      </c>
    </row>
    <row r="171" spans="1:8" x14ac:dyDescent="0.25">
      <c r="B171" s="28">
        <v>6.2</v>
      </c>
      <c r="C171" t="s">
        <v>349</v>
      </c>
      <c r="D171">
        <v>9.6999999999999993</v>
      </c>
      <c r="E171">
        <v>10.476000000000001</v>
      </c>
      <c r="F171" t="s">
        <v>396</v>
      </c>
      <c r="G171" t="s">
        <v>399</v>
      </c>
      <c r="H171" s="27">
        <v>75</v>
      </c>
    </row>
    <row r="172" spans="1:8" x14ac:dyDescent="0.25">
      <c r="B172" s="28">
        <v>7.2</v>
      </c>
      <c r="C172" t="s">
        <v>350</v>
      </c>
      <c r="D172">
        <v>9.6999999999999993</v>
      </c>
      <c r="E172">
        <v>10.476000000000001</v>
      </c>
      <c r="F172" t="s">
        <v>396</v>
      </c>
      <c r="G172" t="s">
        <v>400</v>
      </c>
      <c r="H172" s="27">
        <v>0</v>
      </c>
    </row>
    <row r="173" spans="1:8" x14ac:dyDescent="0.25">
      <c r="B173" s="28">
        <v>8.1999999999999993</v>
      </c>
      <c r="C173" t="s">
        <v>351</v>
      </c>
      <c r="D173">
        <v>9.6999999999999993</v>
      </c>
      <c r="E173">
        <v>10.476000000000001</v>
      </c>
      <c r="F173" t="s">
        <v>396</v>
      </c>
      <c r="G173" t="s">
        <v>401</v>
      </c>
      <c r="H173" s="27">
        <v>0</v>
      </c>
    </row>
    <row r="174" spans="1:8" x14ac:dyDescent="0.25">
      <c r="A174" t="s">
        <v>715</v>
      </c>
      <c r="B174" s="28">
        <v>4.2</v>
      </c>
      <c r="C174" t="s">
        <v>347</v>
      </c>
      <c r="D174">
        <v>9.6999999999999993</v>
      </c>
      <c r="E174">
        <v>10.476000000000001</v>
      </c>
      <c r="F174" t="s">
        <v>396</v>
      </c>
      <c r="G174" t="s">
        <v>395</v>
      </c>
      <c r="H174" s="27">
        <v>0</v>
      </c>
    </row>
    <row r="175" spans="1:8" x14ac:dyDescent="0.25">
      <c r="B175" s="28">
        <v>5.2</v>
      </c>
      <c r="C175" t="s">
        <v>348</v>
      </c>
      <c r="D175">
        <v>9.6999999999999993</v>
      </c>
      <c r="E175">
        <v>10.476000000000001</v>
      </c>
      <c r="F175" t="s">
        <v>396</v>
      </c>
      <c r="G175" t="s">
        <v>398</v>
      </c>
      <c r="H175" s="27">
        <v>0</v>
      </c>
    </row>
    <row r="176" spans="1:8" x14ac:dyDescent="0.25">
      <c r="B176" s="28">
        <v>6.2</v>
      </c>
      <c r="C176" t="s">
        <v>349</v>
      </c>
      <c r="D176">
        <v>9.6999999999999993</v>
      </c>
      <c r="E176">
        <v>10.476000000000001</v>
      </c>
      <c r="F176" t="s">
        <v>396</v>
      </c>
      <c r="G176" t="s">
        <v>399</v>
      </c>
      <c r="H176" s="27">
        <v>2625</v>
      </c>
    </row>
    <row r="177" spans="1:8" x14ac:dyDescent="0.25">
      <c r="B177" s="28">
        <v>7.2</v>
      </c>
      <c r="C177" t="s">
        <v>350</v>
      </c>
      <c r="D177">
        <v>9.6999999999999993</v>
      </c>
      <c r="E177">
        <v>10.476000000000001</v>
      </c>
      <c r="F177" t="s">
        <v>396</v>
      </c>
      <c r="G177" t="s">
        <v>400</v>
      </c>
      <c r="H177" s="27">
        <v>0</v>
      </c>
    </row>
    <row r="178" spans="1:8" x14ac:dyDescent="0.25">
      <c r="B178" s="28">
        <v>8.1999999999999993</v>
      </c>
      <c r="C178" t="s">
        <v>351</v>
      </c>
      <c r="D178">
        <v>9.6999999999999993</v>
      </c>
      <c r="E178">
        <v>10.476000000000001</v>
      </c>
      <c r="F178" t="s">
        <v>396</v>
      </c>
      <c r="G178" t="s">
        <v>401</v>
      </c>
      <c r="H178" s="27">
        <v>0</v>
      </c>
    </row>
    <row r="179" spans="1:8" x14ac:dyDescent="0.25">
      <c r="A179" t="s">
        <v>716</v>
      </c>
      <c r="B179" s="28">
        <v>4.2</v>
      </c>
      <c r="C179" t="s">
        <v>347</v>
      </c>
      <c r="D179">
        <v>9.6999999999999993</v>
      </c>
      <c r="E179">
        <v>10.476000000000001</v>
      </c>
      <c r="F179" t="s">
        <v>396</v>
      </c>
      <c r="G179" t="s">
        <v>395</v>
      </c>
      <c r="H179" s="27">
        <v>0</v>
      </c>
    </row>
    <row r="180" spans="1:8" x14ac:dyDescent="0.25">
      <c r="B180" s="28">
        <v>5.2</v>
      </c>
      <c r="C180" t="s">
        <v>348</v>
      </c>
      <c r="D180">
        <v>9.6999999999999993</v>
      </c>
      <c r="E180">
        <v>10.476000000000001</v>
      </c>
      <c r="F180" t="s">
        <v>396</v>
      </c>
      <c r="G180" t="s">
        <v>398</v>
      </c>
      <c r="H180" s="27">
        <v>0</v>
      </c>
    </row>
    <row r="181" spans="1:8" x14ac:dyDescent="0.25">
      <c r="B181" s="28">
        <v>6.2</v>
      </c>
      <c r="C181" t="s">
        <v>349</v>
      </c>
      <c r="D181">
        <v>9.6999999999999993</v>
      </c>
      <c r="E181">
        <v>10.476000000000001</v>
      </c>
      <c r="F181" t="s">
        <v>396</v>
      </c>
      <c r="G181" t="s">
        <v>399</v>
      </c>
      <c r="H181" s="27">
        <v>0</v>
      </c>
    </row>
    <row r="182" spans="1:8" x14ac:dyDescent="0.25">
      <c r="B182" s="28">
        <v>7.2</v>
      </c>
      <c r="C182" t="s">
        <v>350</v>
      </c>
      <c r="D182">
        <v>9.6999999999999993</v>
      </c>
      <c r="E182">
        <v>10.476000000000001</v>
      </c>
      <c r="F182" t="s">
        <v>396</v>
      </c>
      <c r="G182" t="s">
        <v>400</v>
      </c>
      <c r="H182" s="27">
        <v>0</v>
      </c>
    </row>
    <row r="183" spans="1:8" x14ac:dyDescent="0.25">
      <c r="B183" s="28">
        <v>8.1999999999999993</v>
      </c>
      <c r="C183" t="s">
        <v>351</v>
      </c>
      <c r="D183">
        <v>9.6999999999999993</v>
      </c>
      <c r="E183">
        <v>10.476000000000001</v>
      </c>
      <c r="F183" t="s">
        <v>396</v>
      </c>
      <c r="G183" t="s">
        <v>401</v>
      </c>
      <c r="H183" s="27">
        <v>0</v>
      </c>
    </row>
    <row r="184" spans="1:8" x14ac:dyDescent="0.25">
      <c r="A184" t="s">
        <v>717</v>
      </c>
      <c r="B184" s="28">
        <v>4.2</v>
      </c>
      <c r="C184" t="s">
        <v>347</v>
      </c>
      <c r="D184">
        <v>9.6999999999999993</v>
      </c>
      <c r="E184">
        <v>10.476000000000001</v>
      </c>
      <c r="F184" t="s">
        <v>396</v>
      </c>
      <c r="G184" t="s">
        <v>395</v>
      </c>
      <c r="H184" s="27">
        <v>0</v>
      </c>
    </row>
    <row r="185" spans="1:8" x14ac:dyDescent="0.25">
      <c r="B185" s="28">
        <v>5.2</v>
      </c>
      <c r="C185" t="s">
        <v>348</v>
      </c>
      <c r="D185">
        <v>9.6999999999999993</v>
      </c>
      <c r="E185">
        <v>10.476000000000001</v>
      </c>
      <c r="F185" t="s">
        <v>396</v>
      </c>
      <c r="G185" t="s">
        <v>398</v>
      </c>
      <c r="H185" s="27">
        <v>0</v>
      </c>
    </row>
    <row r="186" spans="1:8" x14ac:dyDescent="0.25">
      <c r="B186" s="28">
        <v>6.2</v>
      </c>
      <c r="C186" t="s">
        <v>349</v>
      </c>
      <c r="D186">
        <v>9.6999999999999993</v>
      </c>
      <c r="E186">
        <v>10.476000000000001</v>
      </c>
      <c r="F186" t="s">
        <v>396</v>
      </c>
      <c r="G186" t="s">
        <v>399</v>
      </c>
      <c r="H186" s="27">
        <v>750</v>
      </c>
    </row>
    <row r="187" spans="1:8" x14ac:dyDescent="0.25">
      <c r="B187" s="28">
        <v>7.2</v>
      </c>
      <c r="C187" t="s">
        <v>350</v>
      </c>
      <c r="D187">
        <v>9.6999999999999993</v>
      </c>
      <c r="E187">
        <v>10.476000000000001</v>
      </c>
      <c r="F187" t="s">
        <v>396</v>
      </c>
      <c r="G187" t="s">
        <v>400</v>
      </c>
      <c r="H187" s="27">
        <v>1875</v>
      </c>
    </row>
    <row r="188" spans="1:8" x14ac:dyDescent="0.25">
      <c r="B188" s="28">
        <v>8.1999999999999993</v>
      </c>
      <c r="C188" t="s">
        <v>351</v>
      </c>
      <c r="D188">
        <v>9.6999999999999993</v>
      </c>
      <c r="E188">
        <v>10.476000000000001</v>
      </c>
      <c r="F188" t="s">
        <v>396</v>
      </c>
      <c r="G188" t="s">
        <v>401</v>
      </c>
      <c r="H188" s="27">
        <v>1500</v>
      </c>
    </row>
    <row r="189" spans="1:8" x14ac:dyDescent="0.25">
      <c r="A189" t="s">
        <v>718</v>
      </c>
      <c r="B189" s="28">
        <v>4.2</v>
      </c>
      <c r="C189" t="s">
        <v>347</v>
      </c>
      <c r="D189">
        <v>9.6999999999999993</v>
      </c>
      <c r="E189">
        <v>10.476000000000001</v>
      </c>
      <c r="F189" t="s">
        <v>396</v>
      </c>
      <c r="G189" t="s">
        <v>395</v>
      </c>
      <c r="H189" s="27">
        <v>0</v>
      </c>
    </row>
    <row r="190" spans="1:8" x14ac:dyDescent="0.25">
      <c r="B190" s="28">
        <v>5.2</v>
      </c>
      <c r="C190" t="s">
        <v>348</v>
      </c>
      <c r="D190">
        <v>9.6999999999999993</v>
      </c>
      <c r="E190">
        <v>10.476000000000001</v>
      </c>
      <c r="F190" t="s">
        <v>396</v>
      </c>
      <c r="G190" t="s">
        <v>398</v>
      </c>
      <c r="H190" s="27">
        <v>0</v>
      </c>
    </row>
    <row r="191" spans="1:8" x14ac:dyDescent="0.25">
      <c r="B191" s="28">
        <v>6.2</v>
      </c>
      <c r="C191" t="s">
        <v>349</v>
      </c>
      <c r="D191">
        <v>9.6999999999999993</v>
      </c>
      <c r="E191">
        <v>10.476000000000001</v>
      </c>
      <c r="F191" t="s">
        <v>396</v>
      </c>
      <c r="G191" t="s">
        <v>399</v>
      </c>
      <c r="H191" s="27">
        <v>0</v>
      </c>
    </row>
    <row r="192" spans="1:8" x14ac:dyDescent="0.25">
      <c r="B192" s="28">
        <v>7.2</v>
      </c>
      <c r="C192" t="s">
        <v>350</v>
      </c>
      <c r="D192">
        <v>9.6999999999999993</v>
      </c>
      <c r="E192">
        <v>10.476000000000001</v>
      </c>
      <c r="F192" t="s">
        <v>396</v>
      </c>
      <c r="G192" t="s">
        <v>400</v>
      </c>
      <c r="H192" s="27">
        <v>0</v>
      </c>
    </row>
    <row r="193" spans="1:8" x14ac:dyDescent="0.25">
      <c r="B193" s="28">
        <v>8.1999999999999993</v>
      </c>
      <c r="C193" t="s">
        <v>351</v>
      </c>
      <c r="D193">
        <v>9.6999999999999993</v>
      </c>
      <c r="E193">
        <v>10.476000000000001</v>
      </c>
      <c r="F193" t="s">
        <v>396</v>
      </c>
      <c r="G193" t="s">
        <v>401</v>
      </c>
      <c r="H193" s="27">
        <v>0</v>
      </c>
    </row>
    <row r="194" spans="1:8" x14ac:dyDescent="0.25">
      <c r="A194" t="s">
        <v>719</v>
      </c>
      <c r="B194" s="28">
        <v>4.2</v>
      </c>
      <c r="C194" t="s">
        <v>347</v>
      </c>
      <c r="D194">
        <v>9.6999999999999993</v>
      </c>
      <c r="E194">
        <v>10.476000000000001</v>
      </c>
      <c r="F194" t="s">
        <v>396</v>
      </c>
      <c r="G194" t="s">
        <v>395</v>
      </c>
      <c r="H194" s="27">
        <v>0</v>
      </c>
    </row>
    <row r="195" spans="1:8" x14ac:dyDescent="0.25">
      <c r="B195" s="28">
        <v>5.2</v>
      </c>
      <c r="C195" t="s">
        <v>348</v>
      </c>
      <c r="D195">
        <v>9.6999999999999993</v>
      </c>
      <c r="E195">
        <v>10.476000000000001</v>
      </c>
      <c r="F195" t="s">
        <v>396</v>
      </c>
      <c r="G195" t="s">
        <v>398</v>
      </c>
      <c r="H195" s="27">
        <v>0</v>
      </c>
    </row>
    <row r="196" spans="1:8" x14ac:dyDescent="0.25">
      <c r="B196" s="28">
        <v>6.2</v>
      </c>
      <c r="C196" t="s">
        <v>349</v>
      </c>
      <c r="D196">
        <v>9.6999999999999993</v>
      </c>
      <c r="E196">
        <v>10.476000000000001</v>
      </c>
      <c r="F196" t="s">
        <v>396</v>
      </c>
      <c r="G196" t="s">
        <v>399</v>
      </c>
      <c r="H196" s="27">
        <v>38</v>
      </c>
    </row>
    <row r="197" spans="1:8" x14ac:dyDescent="0.25">
      <c r="B197" s="28">
        <v>7.2</v>
      </c>
      <c r="C197" t="s">
        <v>350</v>
      </c>
      <c r="D197">
        <v>9.6999999999999993</v>
      </c>
      <c r="E197">
        <v>10.476000000000001</v>
      </c>
      <c r="F197" t="s">
        <v>396</v>
      </c>
      <c r="G197" t="s">
        <v>400</v>
      </c>
      <c r="H197" s="27">
        <v>37</v>
      </c>
    </row>
    <row r="198" spans="1:8" x14ac:dyDescent="0.25">
      <c r="B198" s="28">
        <v>8.1999999999999993</v>
      </c>
      <c r="C198" t="s">
        <v>351</v>
      </c>
      <c r="D198">
        <v>9.6999999999999993</v>
      </c>
      <c r="E198">
        <v>10.476000000000001</v>
      </c>
      <c r="F198" t="s">
        <v>396</v>
      </c>
      <c r="G198" t="s">
        <v>401</v>
      </c>
      <c r="H198" s="27">
        <v>37</v>
      </c>
    </row>
    <row r="199" spans="1:8" x14ac:dyDescent="0.25">
      <c r="A199" t="s">
        <v>720</v>
      </c>
      <c r="B199" s="28">
        <v>4.2</v>
      </c>
      <c r="C199" t="s">
        <v>347</v>
      </c>
      <c r="D199">
        <v>9.6999999999999993</v>
      </c>
      <c r="E199">
        <v>10.476000000000001</v>
      </c>
      <c r="F199" t="s">
        <v>396</v>
      </c>
      <c r="G199" t="s">
        <v>395</v>
      </c>
      <c r="H199" s="27">
        <v>0</v>
      </c>
    </row>
    <row r="200" spans="1:8" x14ac:dyDescent="0.25">
      <c r="B200" s="28">
        <v>5.2</v>
      </c>
      <c r="C200" t="s">
        <v>348</v>
      </c>
      <c r="D200">
        <v>9.6999999999999993</v>
      </c>
      <c r="E200">
        <v>10.476000000000001</v>
      </c>
      <c r="F200" t="s">
        <v>396</v>
      </c>
      <c r="G200" t="s">
        <v>398</v>
      </c>
      <c r="H200" s="27">
        <v>0</v>
      </c>
    </row>
    <row r="201" spans="1:8" x14ac:dyDescent="0.25">
      <c r="B201" s="28">
        <v>6.2</v>
      </c>
      <c r="C201" t="s">
        <v>349</v>
      </c>
      <c r="D201">
        <v>9.6999999999999993</v>
      </c>
      <c r="E201">
        <v>10.476000000000001</v>
      </c>
      <c r="F201" t="s">
        <v>396</v>
      </c>
      <c r="G201" t="s">
        <v>399</v>
      </c>
      <c r="H201" s="27">
        <v>0</v>
      </c>
    </row>
    <row r="202" spans="1:8" x14ac:dyDescent="0.25">
      <c r="B202" s="28">
        <v>7.2</v>
      </c>
      <c r="C202" t="s">
        <v>350</v>
      </c>
      <c r="D202">
        <v>9.6999999999999993</v>
      </c>
      <c r="E202">
        <v>10.476000000000001</v>
      </c>
      <c r="F202" t="s">
        <v>396</v>
      </c>
      <c r="G202" t="s">
        <v>400</v>
      </c>
      <c r="H202" s="27">
        <v>0</v>
      </c>
    </row>
    <row r="203" spans="1:8" x14ac:dyDescent="0.25">
      <c r="B203" s="28">
        <v>8.1999999999999993</v>
      </c>
      <c r="C203" t="s">
        <v>351</v>
      </c>
      <c r="D203">
        <v>9.6999999999999993</v>
      </c>
      <c r="E203">
        <v>10.476000000000001</v>
      </c>
      <c r="F203" t="s">
        <v>396</v>
      </c>
      <c r="G203" t="s">
        <v>401</v>
      </c>
      <c r="H203" s="27">
        <v>0</v>
      </c>
    </row>
    <row r="204" spans="1:8" x14ac:dyDescent="0.25">
      <c r="A204" t="s">
        <v>721</v>
      </c>
      <c r="B204" s="28">
        <v>4.2</v>
      </c>
      <c r="C204" t="s">
        <v>347</v>
      </c>
      <c r="D204">
        <v>9.6999999999999993</v>
      </c>
      <c r="E204">
        <v>10.476000000000001</v>
      </c>
      <c r="F204" t="s">
        <v>396</v>
      </c>
      <c r="G204" t="s">
        <v>395</v>
      </c>
      <c r="H204" s="27">
        <v>7</v>
      </c>
    </row>
    <row r="205" spans="1:8" x14ac:dyDescent="0.25">
      <c r="B205" s="28">
        <v>5.2</v>
      </c>
      <c r="C205" t="s">
        <v>348</v>
      </c>
      <c r="D205">
        <v>9.6999999999999993</v>
      </c>
      <c r="E205">
        <v>10.476000000000001</v>
      </c>
      <c r="F205" t="s">
        <v>396</v>
      </c>
      <c r="G205" t="s">
        <v>398</v>
      </c>
      <c r="H205" s="27">
        <v>7</v>
      </c>
    </row>
    <row r="206" spans="1:8" x14ac:dyDescent="0.25">
      <c r="B206" s="28">
        <v>6.2</v>
      </c>
      <c r="C206" t="s">
        <v>349</v>
      </c>
      <c r="D206">
        <v>9.6999999999999993</v>
      </c>
      <c r="E206">
        <v>10.476000000000001</v>
      </c>
      <c r="F206" t="s">
        <v>396</v>
      </c>
      <c r="G206" t="s">
        <v>399</v>
      </c>
      <c r="H206" s="27">
        <v>4</v>
      </c>
    </row>
    <row r="207" spans="1:8" x14ac:dyDescent="0.25">
      <c r="B207" s="28">
        <v>7.2</v>
      </c>
      <c r="C207" t="s">
        <v>350</v>
      </c>
      <c r="D207">
        <v>9.6999999999999993</v>
      </c>
      <c r="E207">
        <v>10.476000000000001</v>
      </c>
      <c r="F207" t="s">
        <v>396</v>
      </c>
      <c r="G207" t="s">
        <v>400</v>
      </c>
      <c r="H207" s="27">
        <v>4</v>
      </c>
    </row>
    <row r="208" spans="1:8" x14ac:dyDescent="0.25">
      <c r="B208" s="28">
        <v>8.1999999999999993</v>
      </c>
      <c r="C208" t="s">
        <v>351</v>
      </c>
      <c r="D208">
        <v>9.6999999999999993</v>
      </c>
      <c r="E208">
        <v>10.476000000000001</v>
      </c>
      <c r="F208" t="s">
        <v>396</v>
      </c>
      <c r="G208" t="s">
        <v>401</v>
      </c>
      <c r="H208" s="27">
        <v>4</v>
      </c>
    </row>
    <row r="209" spans="1:8" x14ac:dyDescent="0.25">
      <c r="A209" t="s">
        <v>722</v>
      </c>
      <c r="B209" s="28">
        <v>4.2</v>
      </c>
      <c r="C209" t="s">
        <v>347</v>
      </c>
      <c r="D209">
        <v>9.6999999999999993</v>
      </c>
      <c r="E209">
        <v>10.476000000000001</v>
      </c>
      <c r="F209" t="s">
        <v>396</v>
      </c>
      <c r="G209" t="s">
        <v>395</v>
      </c>
      <c r="H209" s="27">
        <v>7</v>
      </c>
    </row>
    <row r="210" spans="1:8" x14ac:dyDescent="0.25">
      <c r="B210" s="28">
        <v>5.2</v>
      </c>
      <c r="C210" t="s">
        <v>348</v>
      </c>
      <c r="D210">
        <v>9.6999999999999993</v>
      </c>
      <c r="E210">
        <v>10.476000000000001</v>
      </c>
      <c r="F210" t="s">
        <v>396</v>
      </c>
      <c r="G210" t="s">
        <v>398</v>
      </c>
      <c r="H210" s="27">
        <v>0</v>
      </c>
    </row>
    <row r="211" spans="1:8" x14ac:dyDescent="0.25">
      <c r="B211" s="28">
        <v>6.2</v>
      </c>
      <c r="C211" t="s">
        <v>349</v>
      </c>
      <c r="D211">
        <v>9.6999999999999993</v>
      </c>
      <c r="E211">
        <v>10.476000000000001</v>
      </c>
      <c r="F211" t="s">
        <v>396</v>
      </c>
      <c r="G211" t="s">
        <v>399</v>
      </c>
      <c r="H211" s="27">
        <v>0</v>
      </c>
    </row>
    <row r="212" spans="1:8" x14ac:dyDescent="0.25">
      <c r="B212" s="28">
        <v>7.2</v>
      </c>
      <c r="C212" t="s">
        <v>350</v>
      </c>
      <c r="D212">
        <v>9.6999999999999993</v>
      </c>
      <c r="E212">
        <v>10.476000000000001</v>
      </c>
      <c r="F212" t="s">
        <v>396</v>
      </c>
      <c r="G212" t="s">
        <v>400</v>
      </c>
      <c r="H212" s="27">
        <v>0</v>
      </c>
    </row>
    <row r="213" spans="1:8" x14ac:dyDescent="0.25">
      <c r="B213" s="28">
        <v>8.1999999999999993</v>
      </c>
      <c r="C213" t="s">
        <v>351</v>
      </c>
      <c r="D213">
        <v>9.6999999999999993</v>
      </c>
      <c r="E213">
        <v>10.476000000000001</v>
      </c>
      <c r="F213" t="s">
        <v>396</v>
      </c>
      <c r="G213" t="s">
        <v>401</v>
      </c>
      <c r="H213" s="27">
        <v>0</v>
      </c>
    </row>
    <row r="214" spans="1:8" x14ac:dyDescent="0.25">
      <c r="A214" t="s">
        <v>723</v>
      </c>
      <c r="B214" s="28">
        <v>4.2</v>
      </c>
      <c r="C214" t="s">
        <v>347</v>
      </c>
      <c r="D214">
        <v>9.6999999999999993</v>
      </c>
      <c r="E214">
        <v>10.476000000000001</v>
      </c>
      <c r="F214" t="s">
        <v>396</v>
      </c>
      <c r="G214" t="s">
        <v>395</v>
      </c>
      <c r="H214" s="27">
        <v>0</v>
      </c>
    </row>
    <row r="215" spans="1:8" x14ac:dyDescent="0.25">
      <c r="B215" s="28">
        <v>5.2</v>
      </c>
      <c r="C215" t="s">
        <v>348</v>
      </c>
      <c r="D215">
        <v>9.6999999999999993</v>
      </c>
      <c r="E215">
        <v>10.476000000000001</v>
      </c>
      <c r="F215" t="s">
        <v>396</v>
      </c>
      <c r="G215" t="s">
        <v>398</v>
      </c>
      <c r="H215" s="27">
        <v>0</v>
      </c>
    </row>
    <row r="216" spans="1:8" x14ac:dyDescent="0.25">
      <c r="B216" s="28">
        <v>6.2</v>
      </c>
      <c r="C216" t="s">
        <v>349</v>
      </c>
      <c r="D216">
        <v>9.6999999999999993</v>
      </c>
      <c r="E216">
        <v>10.476000000000001</v>
      </c>
      <c r="F216" t="s">
        <v>396</v>
      </c>
      <c r="G216" t="s">
        <v>399</v>
      </c>
      <c r="H216" s="27">
        <v>0</v>
      </c>
    </row>
    <row r="217" spans="1:8" x14ac:dyDescent="0.25">
      <c r="B217" s="28">
        <v>7.2</v>
      </c>
      <c r="C217" t="s">
        <v>350</v>
      </c>
      <c r="D217">
        <v>9.6999999999999993</v>
      </c>
      <c r="E217">
        <v>10.476000000000001</v>
      </c>
      <c r="F217" t="s">
        <v>396</v>
      </c>
      <c r="G217" t="s">
        <v>400</v>
      </c>
      <c r="H217" s="27">
        <v>0</v>
      </c>
    </row>
    <row r="218" spans="1:8" x14ac:dyDescent="0.25">
      <c r="B218" s="28">
        <v>8.1999999999999993</v>
      </c>
      <c r="C218" t="s">
        <v>351</v>
      </c>
      <c r="D218">
        <v>9.6999999999999993</v>
      </c>
      <c r="E218">
        <v>10.476000000000001</v>
      </c>
      <c r="F218" t="s">
        <v>396</v>
      </c>
      <c r="G218" t="s">
        <v>401</v>
      </c>
      <c r="H218" s="27">
        <v>0</v>
      </c>
    </row>
    <row r="219" spans="1:8" x14ac:dyDescent="0.25">
      <c r="A219" t="s">
        <v>724</v>
      </c>
      <c r="B219" s="28">
        <v>4.2</v>
      </c>
      <c r="C219" t="s">
        <v>347</v>
      </c>
      <c r="D219">
        <v>9.6999999999999993</v>
      </c>
      <c r="E219">
        <v>10.476000000000001</v>
      </c>
      <c r="F219" t="s">
        <v>396</v>
      </c>
      <c r="G219" t="s">
        <v>395</v>
      </c>
      <c r="H219" s="27">
        <v>0</v>
      </c>
    </row>
    <row r="220" spans="1:8" x14ac:dyDescent="0.25">
      <c r="B220" s="28">
        <v>5.2</v>
      </c>
      <c r="C220" t="s">
        <v>348</v>
      </c>
      <c r="D220">
        <v>9.6999999999999993</v>
      </c>
      <c r="E220">
        <v>10.476000000000001</v>
      </c>
      <c r="F220" t="s">
        <v>396</v>
      </c>
      <c r="G220" t="s">
        <v>398</v>
      </c>
      <c r="H220" s="27">
        <v>0</v>
      </c>
    </row>
    <row r="221" spans="1:8" x14ac:dyDescent="0.25">
      <c r="B221" s="28">
        <v>6.2</v>
      </c>
      <c r="C221" t="s">
        <v>349</v>
      </c>
      <c r="D221">
        <v>9.6999999999999993</v>
      </c>
      <c r="E221">
        <v>10.476000000000001</v>
      </c>
      <c r="F221" t="s">
        <v>396</v>
      </c>
      <c r="G221" t="s">
        <v>399</v>
      </c>
      <c r="H221" s="27">
        <v>0</v>
      </c>
    </row>
    <row r="222" spans="1:8" x14ac:dyDescent="0.25">
      <c r="B222" s="28">
        <v>7.2</v>
      </c>
      <c r="C222" t="s">
        <v>350</v>
      </c>
      <c r="D222">
        <v>9.6999999999999993</v>
      </c>
      <c r="E222">
        <v>10.476000000000001</v>
      </c>
      <c r="F222" t="s">
        <v>396</v>
      </c>
      <c r="G222" t="s">
        <v>400</v>
      </c>
      <c r="H222" s="27">
        <v>0</v>
      </c>
    </row>
    <row r="223" spans="1:8" x14ac:dyDescent="0.25">
      <c r="B223" s="28">
        <v>8.1999999999999993</v>
      </c>
      <c r="C223" t="s">
        <v>351</v>
      </c>
      <c r="D223">
        <v>9.6999999999999993</v>
      </c>
      <c r="E223">
        <v>10.476000000000001</v>
      </c>
      <c r="F223" t="s">
        <v>396</v>
      </c>
      <c r="G223" t="s">
        <v>401</v>
      </c>
      <c r="H223" s="27">
        <v>0</v>
      </c>
    </row>
    <row r="224" spans="1:8" x14ac:dyDescent="0.25">
      <c r="A224" t="s">
        <v>725</v>
      </c>
      <c r="B224" s="28">
        <v>4.2</v>
      </c>
      <c r="C224" t="s">
        <v>347</v>
      </c>
      <c r="D224">
        <v>9.6999999999999993</v>
      </c>
      <c r="E224">
        <v>10.476000000000001</v>
      </c>
      <c r="F224" t="s">
        <v>396</v>
      </c>
      <c r="G224" t="s">
        <v>395</v>
      </c>
      <c r="H224" s="27">
        <v>0</v>
      </c>
    </row>
    <row r="225" spans="1:8" x14ac:dyDescent="0.25">
      <c r="B225" s="28">
        <v>5.2</v>
      </c>
      <c r="C225" t="s">
        <v>348</v>
      </c>
      <c r="D225">
        <v>9.6999999999999993</v>
      </c>
      <c r="E225">
        <v>10.476000000000001</v>
      </c>
      <c r="F225" t="s">
        <v>396</v>
      </c>
      <c r="G225" t="s">
        <v>398</v>
      </c>
      <c r="H225" s="27">
        <v>0</v>
      </c>
    </row>
    <row r="226" spans="1:8" x14ac:dyDescent="0.25">
      <c r="B226" s="28">
        <v>6.2</v>
      </c>
      <c r="C226" t="s">
        <v>349</v>
      </c>
      <c r="D226">
        <v>9.6999999999999993</v>
      </c>
      <c r="E226">
        <v>10.476000000000001</v>
      </c>
      <c r="F226" t="s">
        <v>396</v>
      </c>
      <c r="G226" t="s">
        <v>399</v>
      </c>
      <c r="H226" s="27">
        <v>0</v>
      </c>
    </row>
    <row r="227" spans="1:8" x14ac:dyDescent="0.25">
      <c r="B227" s="28">
        <v>7.2</v>
      </c>
      <c r="C227" t="s">
        <v>350</v>
      </c>
      <c r="D227">
        <v>9.6999999999999993</v>
      </c>
      <c r="E227">
        <v>10.476000000000001</v>
      </c>
      <c r="F227" t="s">
        <v>396</v>
      </c>
      <c r="G227" t="s">
        <v>400</v>
      </c>
      <c r="H227" s="27">
        <v>0</v>
      </c>
    </row>
    <row r="228" spans="1:8" x14ac:dyDescent="0.25">
      <c r="B228" s="28">
        <v>8.1999999999999993</v>
      </c>
      <c r="C228" t="s">
        <v>351</v>
      </c>
      <c r="D228">
        <v>9.6999999999999993</v>
      </c>
      <c r="E228">
        <v>10.476000000000001</v>
      </c>
      <c r="F228" t="s">
        <v>396</v>
      </c>
      <c r="G228" t="s">
        <v>401</v>
      </c>
      <c r="H228" s="27">
        <v>0</v>
      </c>
    </row>
    <row r="229" spans="1:8" x14ac:dyDescent="0.25">
      <c r="A229" t="s">
        <v>726</v>
      </c>
      <c r="B229" s="28">
        <v>4.2</v>
      </c>
      <c r="C229" t="s">
        <v>347</v>
      </c>
      <c r="D229">
        <v>9.6999999999999993</v>
      </c>
      <c r="E229">
        <v>10.476000000000001</v>
      </c>
      <c r="F229" t="s">
        <v>396</v>
      </c>
      <c r="G229" t="s">
        <v>395</v>
      </c>
      <c r="H229" s="27">
        <v>1500</v>
      </c>
    </row>
    <row r="230" spans="1:8" x14ac:dyDescent="0.25">
      <c r="B230" s="28">
        <v>5.2</v>
      </c>
      <c r="C230" t="s">
        <v>348</v>
      </c>
      <c r="D230">
        <v>9.6999999999999993</v>
      </c>
      <c r="E230">
        <v>10.476000000000001</v>
      </c>
      <c r="F230" t="s">
        <v>396</v>
      </c>
      <c r="G230" t="s">
        <v>398</v>
      </c>
      <c r="H230" s="27">
        <v>375</v>
      </c>
    </row>
    <row r="231" spans="1:8" x14ac:dyDescent="0.25">
      <c r="B231" s="28">
        <v>6.2</v>
      </c>
      <c r="C231" t="s">
        <v>349</v>
      </c>
      <c r="D231">
        <v>9.6999999999999993</v>
      </c>
      <c r="E231">
        <v>10.476000000000001</v>
      </c>
      <c r="F231" t="s">
        <v>396</v>
      </c>
      <c r="G231" t="s">
        <v>399</v>
      </c>
      <c r="H231" s="27">
        <v>0</v>
      </c>
    </row>
    <row r="232" spans="1:8" x14ac:dyDescent="0.25">
      <c r="B232" s="28">
        <v>7.2</v>
      </c>
      <c r="C232" t="s">
        <v>350</v>
      </c>
      <c r="D232">
        <v>9.6999999999999993</v>
      </c>
      <c r="E232">
        <v>10.476000000000001</v>
      </c>
      <c r="F232" t="s">
        <v>396</v>
      </c>
      <c r="G232" t="s">
        <v>400</v>
      </c>
      <c r="H232" s="27">
        <v>0</v>
      </c>
    </row>
    <row r="233" spans="1:8" x14ac:dyDescent="0.25">
      <c r="B233" s="28">
        <v>8.1999999999999993</v>
      </c>
      <c r="C233" t="s">
        <v>351</v>
      </c>
      <c r="D233">
        <v>9.6999999999999993</v>
      </c>
      <c r="E233">
        <v>10.476000000000001</v>
      </c>
      <c r="F233" t="s">
        <v>396</v>
      </c>
      <c r="G233" t="s">
        <v>401</v>
      </c>
      <c r="H233" s="27">
        <v>0</v>
      </c>
    </row>
    <row r="234" spans="1:8" x14ac:dyDescent="0.25">
      <c r="A234" t="s">
        <v>727</v>
      </c>
      <c r="B234" s="28">
        <v>4.2</v>
      </c>
      <c r="C234" t="s">
        <v>347</v>
      </c>
      <c r="D234">
        <v>9.6999999999999993</v>
      </c>
      <c r="E234">
        <v>10.476000000000001</v>
      </c>
      <c r="F234" t="s">
        <v>396</v>
      </c>
      <c r="G234" t="s">
        <v>395</v>
      </c>
      <c r="H234" s="27">
        <v>0</v>
      </c>
    </row>
    <row r="235" spans="1:8" x14ac:dyDescent="0.25">
      <c r="B235" s="28">
        <v>5.2</v>
      </c>
      <c r="C235" t="s">
        <v>348</v>
      </c>
      <c r="D235">
        <v>9.6999999999999993</v>
      </c>
      <c r="E235">
        <v>10.476000000000001</v>
      </c>
      <c r="F235" t="s">
        <v>396</v>
      </c>
      <c r="G235" t="s">
        <v>398</v>
      </c>
      <c r="H235" s="27">
        <v>0</v>
      </c>
    </row>
    <row r="236" spans="1:8" x14ac:dyDescent="0.25">
      <c r="B236" s="28">
        <v>6.2</v>
      </c>
      <c r="C236" t="s">
        <v>349</v>
      </c>
      <c r="D236">
        <v>9.6999999999999993</v>
      </c>
      <c r="E236">
        <v>10.476000000000001</v>
      </c>
      <c r="F236" t="s">
        <v>396</v>
      </c>
      <c r="G236" t="s">
        <v>399</v>
      </c>
      <c r="H236" s="27">
        <v>0</v>
      </c>
    </row>
    <row r="237" spans="1:8" x14ac:dyDescent="0.25">
      <c r="B237" s="28">
        <v>7.2</v>
      </c>
      <c r="C237" t="s">
        <v>350</v>
      </c>
      <c r="D237">
        <v>9.6999999999999993</v>
      </c>
      <c r="E237">
        <v>10.476000000000001</v>
      </c>
      <c r="F237" t="s">
        <v>396</v>
      </c>
      <c r="G237" t="s">
        <v>400</v>
      </c>
      <c r="H237" s="27">
        <v>0</v>
      </c>
    </row>
    <row r="238" spans="1:8" x14ac:dyDescent="0.25">
      <c r="B238" s="28">
        <v>8.1999999999999993</v>
      </c>
      <c r="C238" t="s">
        <v>351</v>
      </c>
      <c r="D238">
        <v>9.6999999999999993</v>
      </c>
      <c r="E238">
        <v>10.476000000000001</v>
      </c>
      <c r="F238" t="s">
        <v>396</v>
      </c>
      <c r="G238" t="s">
        <v>401</v>
      </c>
      <c r="H238" s="27">
        <v>0</v>
      </c>
    </row>
    <row r="239" spans="1:8" x14ac:dyDescent="0.25">
      <c r="A239" t="s">
        <v>728</v>
      </c>
      <c r="B239" s="28">
        <v>4.2</v>
      </c>
      <c r="C239" t="s">
        <v>347</v>
      </c>
      <c r="D239">
        <v>9.6999999999999993</v>
      </c>
      <c r="E239">
        <v>10.476000000000001</v>
      </c>
      <c r="F239" t="s">
        <v>396</v>
      </c>
      <c r="G239" t="s">
        <v>395</v>
      </c>
      <c r="H239" s="27">
        <v>4</v>
      </c>
    </row>
    <row r="240" spans="1:8" x14ac:dyDescent="0.25">
      <c r="B240" s="28">
        <v>5.2</v>
      </c>
      <c r="C240" t="s">
        <v>348</v>
      </c>
      <c r="D240">
        <v>9.6999999999999993</v>
      </c>
      <c r="E240">
        <v>10.476000000000001</v>
      </c>
      <c r="F240" t="s">
        <v>396</v>
      </c>
      <c r="G240" t="s">
        <v>398</v>
      </c>
      <c r="H240" s="27">
        <v>0</v>
      </c>
    </row>
    <row r="241" spans="1:8" x14ac:dyDescent="0.25">
      <c r="B241" s="28">
        <v>6.2</v>
      </c>
      <c r="C241" t="s">
        <v>349</v>
      </c>
      <c r="D241">
        <v>9.6999999999999993</v>
      </c>
      <c r="E241">
        <v>10.476000000000001</v>
      </c>
      <c r="F241" t="s">
        <v>396</v>
      </c>
      <c r="G241" t="s">
        <v>399</v>
      </c>
      <c r="H241" s="27">
        <v>11</v>
      </c>
    </row>
    <row r="242" spans="1:8" x14ac:dyDescent="0.25">
      <c r="B242" s="28">
        <v>7.2</v>
      </c>
      <c r="C242" t="s">
        <v>350</v>
      </c>
      <c r="D242">
        <v>9.6999999999999993</v>
      </c>
      <c r="E242">
        <v>10.476000000000001</v>
      </c>
      <c r="F242" t="s">
        <v>396</v>
      </c>
      <c r="G242" t="s">
        <v>400</v>
      </c>
      <c r="H242" s="27">
        <v>0</v>
      </c>
    </row>
    <row r="243" spans="1:8" x14ac:dyDescent="0.25">
      <c r="B243" s="28">
        <v>8.1999999999999993</v>
      </c>
      <c r="C243" t="s">
        <v>351</v>
      </c>
      <c r="D243">
        <v>9.6999999999999993</v>
      </c>
      <c r="E243">
        <v>10.476000000000001</v>
      </c>
      <c r="F243" t="s">
        <v>396</v>
      </c>
      <c r="G243" t="s">
        <v>401</v>
      </c>
      <c r="H243" s="27">
        <v>0</v>
      </c>
    </row>
    <row r="244" spans="1:8" x14ac:dyDescent="0.25">
      <c r="A244" t="s">
        <v>729</v>
      </c>
      <c r="B244" s="28">
        <v>4.2</v>
      </c>
      <c r="C244" t="s">
        <v>347</v>
      </c>
      <c r="D244">
        <v>9.6999999999999993</v>
      </c>
      <c r="E244">
        <v>10.476000000000001</v>
      </c>
      <c r="F244" t="s">
        <v>396</v>
      </c>
      <c r="G244" t="s">
        <v>395</v>
      </c>
      <c r="H244" s="27">
        <v>75</v>
      </c>
    </row>
    <row r="245" spans="1:8" x14ac:dyDescent="0.25">
      <c r="B245" s="28">
        <v>5.2</v>
      </c>
      <c r="C245" t="s">
        <v>348</v>
      </c>
      <c r="D245">
        <v>9.6999999999999993</v>
      </c>
      <c r="E245">
        <v>10.476000000000001</v>
      </c>
      <c r="F245" t="s">
        <v>396</v>
      </c>
      <c r="G245" t="s">
        <v>398</v>
      </c>
      <c r="H245" s="27">
        <v>75</v>
      </c>
    </row>
    <row r="246" spans="1:8" x14ac:dyDescent="0.25">
      <c r="B246" s="28">
        <v>6.2</v>
      </c>
      <c r="C246" t="s">
        <v>349</v>
      </c>
      <c r="D246">
        <v>9.6999999999999993</v>
      </c>
      <c r="E246">
        <v>10.476000000000001</v>
      </c>
      <c r="F246" t="s">
        <v>396</v>
      </c>
      <c r="G246" t="s">
        <v>399</v>
      </c>
      <c r="H246" s="27">
        <v>75</v>
      </c>
    </row>
    <row r="247" spans="1:8" x14ac:dyDescent="0.25">
      <c r="B247" s="28">
        <v>7.2</v>
      </c>
      <c r="C247" t="s">
        <v>350</v>
      </c>
      <c r="D247">
        <v>9.6999999999999993</v>
      </c>
      <c r="E247">
        <v>10.476000000000001</v>
      </c>
      <c r="F247" t="s">
        <v>396</v>
      </c>
      <c r="G247" t="s">
        <v>400</v>
      </c>
      <c r="H247" s="27">
        <v>75</v>
      </c>
    </row>
    <row r="248" spans="1:8" x14ac:dyDescent="0.25">
      <c r="B248" s="28">
        <v>8.1999999999999993</v>
      </c>
      <c r="C248" t="s">
        <v>351</v>
      </c>
      <c r="D248">
        <v>9.6999999999999993</v>
      </c>
      <c r="E248">
        <v>10.476000000000001</v>
      </c>
      <c r="F248" t="s">
        <v>396</v>
      </c>
      <c r="G248" t="s">
        <v>401</v>
      </c>
      <c r="H248" s="27">
        <v>0</v>
      </c>
    </row>
    <row r="249" spans="1:8" x14ac:dyDescent="0.25">
      <c r="A249" t="s">
        <v>730</v>
      </c>
      <c r="B249" s="28">
        <v>4.2</v>
      </c>
      <c r="C249" t="s">
        <v>347</v>
      </c>
      <c r="D249">
        <v>9.6999999999999993</v>
      </c>
      <c r="E249">
        <v>10.476000000000001</v>
      </c>
      <c r="F249" t="s">
        <v>396</v>
      </c>
      <c r="G249" t="s">
        <v>395</v>
      </c>
      <c r="H249" s="27">
        <v>0</v>
      </c>
    </row>
    <row r="250" spans="1:8" x14ac:dyDescent="0.25">
      <c r="B250" s="28">
        <v>5.2</v>
      </c>
      <c r="C250" t="s">
        <v>348</v>
      </c>
      <c r="D250">
        <v>9.6999999999999993</v>
      </c>
      <c r="E250">
        <v>10.476000000000001</v>
      </c>
      <c r="F250" t="s">
        <v>396</v>
      </c>
      <c r="G250" t="s">
        <v>398</v>
      </c>
      <c r="H250" s="27">
        <v>0</v>
      </c>
    </row>
    <row r="251" spans="1:8" x14ac:dyDescent="0.25">
      <c r="B251" s="28">
        <v>6.2</v>
      </c>
      <c r="C251" t="s">
        <v>349</v>
      </c>
      <c r="D251">
        <v>9.6999999999999993</v>
      </c>
      <c r="E251">
        <v>10.476000000000001</v>
      </c>
      <c r="F251" t="s">
        <v>396</v>
      </c>
      <c r="G251" t="s">
        <v>399</v>
      </c>
      <c r="H251" s="27">
        <v>0</v>
      </c>
    </row>
    <row r="252" spans="1:8" x14ac:dyDescent="0.25">
      <c r="B252" s="28">
        <v>7.2</v>
      </c>
      <c r="C252" t="s">
        <v>350</v>
      </c>
      <c r="D252">
        <v>9.6999999999999993</v>
      </c>
      <c r="E252">
        <v>10.476000000000001</v>
      </c>
      <c r="F252" t="s">
        <v>396</v>
      </c>
      <c r="G252" t="s">
        <v>400</v>
      </c>
      <c r="H252" s="27">
        <v>0</v>
      </c>
    </row>
    <row r="253" spans="1:8" x14ac:dyDescent="0.25">
      <c r="B253" s="28">
        <v>8.1999999999999993</v>
      </c>
      <c r="C253" t="s">
        <v>351</v>
      </c>
      <c r="D253">
        <v>9.6999999999999993</v>
      </c>
      <c r="E253">
        <v>10.476000000000001</v>
      </c>
      <c r="F253" t="s">
        <v>396</v>
      </c>
      <c r="G253" t="s">
        <v>401</v>
      </c>
      <c r="H253" s="27">
        <v>0</v>
      </c>
    </row>
    <row r="254" spans="1:8" x14ac:dyDescent="0.25">
      <c r="A254" t="s">
        <v>731</v>
      </c>
      <c r="B254" s="28">
        <v>4.2</v>
      </c>
      <c r="C254" t="s">
        <v>347</v>
      </c>
      <c r="D254">
        <v>9.6999999999999993</v>
      </c>
      <c r="E254">
        <v>10.476000000000001</v>
      </c>
      <c r="F254" t="s">
        <v>396</v>
      </c>
      <c r="G254" t="s">
        <v>395</v>
      </c>
      <c r="H254" s="27">
        <v>75</v>
      </c>
    </row>
    <row r="255" spans="1:8" x14ac:dyDescent="0.25">
      <c r="B255" s="28">
        <v>5.2</v>
      </c>
      <c r="C255" t="s">
        <v>348</v>
      </c>
      <c r="D255">
        <v>9.6999999999999993</v>
      </c>
      <c r="E255">
        <v>10.476000000000001</v>
      </c>
      <c r="F255" t="s">
        <v>396</v>
      </c>
      <c r="G255" t="s">
        <v>398</v>
      </c>
      <c r="H255" s="27">
        <v>75</v>
      </c>
    </row>
    <row r="256" spans="1:8" x14ac:dyDescent="0.25">
      <c r="B256" s="28">
        <v>6.2</v>
      </c>
      <c r="C256" t="s">
        <v>349</v>
      </c>
      <c r="D256">
        <v>9.6999999999999993</v>
      </c>
      <c r="E256">
        <v>10.476000000000001</v>
      </c>
      <c r="F256" t="s">
        <v>396</v>
      </c>
      <c r="G256" t="s">
        <v>399</v>
      </c>
      <c r="H256" s="27">
        <v>15</v>
      </c>
    </row>
    <row r="257" spans="1:8" x14ac:dyDescent="0.25">
      <c r="B257" s="28">
        <v>7.2</v>
      </c>
      <c r="C257" t="s">
        <v>350</v>
      </c>
      <c r="D257">
        <v>9.6999999999999993</v>
      </c>
      <c r="E257">
        <v>10.476000000000001</v>
      </c>
      <c r="F257" t="s">
        <v>396</v>
      </c>
      <c r="G257" t="s">
        <v>400</v>
      </c>
      <c r="H257" s="27">
        <v>0</v>
      </c>
    </row>
    <row r="258" spans="1:8" x14ac:dyDescent="0.25">
      <c r="B258" s="28">
        <v>8.1999999999999993</v>
      </c>
      <c r="C258" t="s">
        <v>351</v>
      </c>
      <c r="D258">
        <v>9.6999999999999993</v>
      </c>
      <c r="E258">
        <v>10.476000000000001</v>
      </c>
      <c r="F258" t="s">
        <v>396</v>
      </c>
      <c r="G258" t="s">
        <v>401</v>
      </c>
      <c r="H258" s="27">
        <v>0</v>
      </c>
    </row>
    <row r="259" spans="1:8" x14ac:dyDescent="0.25">
      <c r="A259" t="s">
        <v>732</v>
      </c>
      <c r="B259" s="28">
        <v>4.2</v>
      </c>
      <c r="C259" t="s">
        <v>347</v>
      </c>
      <c r="D259">
        <v>9.6999999999999993</v>
      </c>
      <c r="E259">
        <v>10.476000000000001</v>
      </c>
      <c r="F259" t="s">
        <v>396</v>
      </c>
      <c r="G259" t="s">
        <v>395</v>
      </c>
      <c r="H259" s="27">
        <v>4</v>
      </c>
    </row>
    <row r="260" spans="1:8" x14ac:dyDescent="0.25">
      <c r="B260" s="28">
        <v>5.2</v>
      </c>
      <c r="C260" t="s">
        <v>348</v>
      </c>
      <c r="D260">
        <v>9.6999999999999993</v>
      </c>
      <c r="E260">
        <v>10.476000000000001</v>
      </c>
      <c r="F260" t="s">
        <v>396</v>
      </c>
      <c r="G260" t="s">
        <v>398</v>
      </c>
      <c r="H260" s="27">
        <v>4</v>
      </c>
    </row>
    <row r="261" spans="1:8" x14ac:dyDescent="0.25">
      <c r="B261" s="28">
        <v>6.2</v>
      </c>
      <c r="C261" t="s">
        <v>349</v>
      </c>
      <c r="D261">
        <v>9.6999999999999993</v>
      </c>
      <c r="E261">
        <v>10.476000000000001</v>
      </c>
      <c r="F261" t="s">
        <v>396</v>
      </c>
      <c r="G261" t="s">
        <v>399</v>
      </c>
      <c r="H261" s="27">
        <v>0</v>
      </c>
    </row>
    <row r="262" spans="1:8" x14ac:dyDescent="0.25">
      <c r="B262" s="28">
        <v>7.2</v>
      </c>
      <c r="C262" t="s">
        <v>350</v>
      </c>
      <c r="D262">
        <v>9.6999999999999993</v>
      </c>
      <c r="E262">
        <v>10.476000000000001</v>
      </c>
      <c r="F262" t="s">
        <v>396</v>
      </c>
      <c r="G262" t="s">
        <v>400</v>
      </c>
      <c r="H262" s="27">
        <v>0</v>
      </c>
    </row>
    <row r="263" spans="1:8" x14ac:dyDescent="0.25">
      <c r="B263" s="28">
        <v>8.1999999999999993</v>
      </c>
      <c r="C263" t="s">
        <v>351</v>
      </c>
      <c r="D263">
        <v>9.6999999999999993</v>
      </c>
      <c r="E263">
        <v>10.476000000000001</v>
      </c>
      <c r="F263" t="s">
        <v>396</v>
      </c>
      <c r="G263" t="s">
        <v>401</v>
      </c>
      <c r="H263" s="27">
        <v>0</v>
      </c>
    </row>
    <row r="264" spans="1:8" x14ac:dyDescent="0.25">
      <c r="A264" t="s">
        <v>733</v>
      </c>
      <c r="B264" s="28">
        <v>4.2</v>
      </c>
      <c r="C264" t="s">
        <v>347</v>
      </c>
      <c r="D264">
        <v>9.6999999999999993</v>
      </c>
      <c r="E264">
        <v>10.476000000000001</v>
      </c>
      <c r="F264" t="s">
        <v>396</v>
      </c>
      <c r="G264" t="s">
        <v>395</v>
      </c>
      <c r="H264" s="27">
        <v>0</v>
      </c>
    </row>
    <row r="265" spans="1:8" x14ac:dyDescent="0.25">
      <c r="B265" s="28">
        <v>5.2</v>
      </c>
      <c r="C265" t="s">
        <v>348</v>
      </c>
      <c r="D265">
        <v>9.6999999999999993</v>
      </c>
      <c r="E265">
        <v>10.476000000000001</v>
      </c>
      <c r="F265" t="s">
        <v>396</v>
      </c>
      <c r="G265" t="s">
        <v>398</v>
      </c>
      <c r="H265" s="27">
        <v>0</v>
      </c>
    </row>
    <row r="266" spans="1:8" x14ac:dyDescent="0.25">
      <c r="B266" s="28">
        <v>6.2</v>
      </c>
      <c r="C266" t="s">
        <v>349</v>
      </c>
      <c r="D266">
        <v>9.6999999999999993</v>
      </c>
      <c r="E266">
        <v>10.476000000000001</v>
      </c>
      <c r="F266" t="s">
        <v>396</v>
      </c>
      <c r="G266" t="s">
        <v>399</v>
      </c>
      <c r="H266" s="27">
        <v>0</v>
      </c>
    </row>
    <row r="267" spans="1:8" x14ac:dyDescent="0.25">
      <c r="B267" s="28">
        <v>7.2</v>
      </c>
      <c r="C267" t="s">
        <v>350</v>
      </c>
      <c r="D267">
        <v>9.6999999999999993</v>
      </c>
      <c r="E267">
        <v>10.476000000000001</v>
      </c>
      <c r="F267" t="s">
        <v>396</v>
      </c>
      <c r="G267" t="s">
        <v>400</v>
      </c>
      <c r="H267" s="27">
        <v>0</v>
      </c>
    </row>
    <row r="268" spans="1:8" x14ac:dyDescent="0.25">
      <c r="B268" s="28">
        <v>8.1999999999999993</v>
      </c>
      <c r="C268" t="s">
        <v>351</v>
      </c>
      <c r="D268">
        <v>9.6999999999999993</v>
      </c>
      <c r="E268">
        <v>10.476000000000001</v>
      </c>
      <c r="F268" t="s">
        <v>396</v>
      </c>
      <c r="G268" t="s">
        <v>401</v>
      </c>
      <c r="H268" s="27">
        <v>0</v>
      </c>
    </row>
    <row r="269" spans="1:8" x14ac:dyDescent="0.25">
      <c r="A269" t="s">
        <v>734</v>
      </c>
      <c r="B269" s="28">
        <v>4.2</v>
      </c>
      <c r="C269" t="s">
        <v>347</v>
      </c>
      <c r="D269">
        <v>9.6999999999999993</v>
      </c>
      <c r="E269">
        <v>10.476000000000001</v>
      </c>
      <c r="F269" t="s">
        <v>396</v>
      </c>
      <c r="G269" t="s">
        <v>395</v>
      </c>
      <c r="H269" s="27">
        <v>0</v>
      </c>
    </row>
    <row r="270" spans="1:8" x14ac:dyDescent="0.25">
      <c r="B270" s="28">
        <v>5.2</v>
      </c>
      <c r="C270" t="s">
        <v>348</v>
      </c>
      <c r="D270">
        <v>9.6999999999999993</v>
      </c>
      <c r="E270">
        <v>10.476000000000001</v>
      </c>
      <c r="F270" t="s">
        <v>396</v>
      </c>
      <c r="G270" t="s">
        <v>398</v>
      </c>
      <c r="H270" s="27">
        <v>0</v>
      </c>
    </row>
    <row r="271" spans="1:8" x14ac:dyDescent="0.25">
      <c r="B271" s="28">
        <v>6.2</v>
      </c>
      <c r="C271" t="s">
        <v>349</v>
      </c>
      <c r="D271">
        <v>9.6999999999999993</v>
      </c>
      <c r="E271">
        <v>10.476000000000001</v>
      </c>
      <c r="F271" t="s">
        <v>396</v>
      </c>
      <c r="G271" t="s">
        <v>399</v>
      </c>
      <c r="H271" s="27">
        <v>0</v>
      </c>
    </row>
    <row r="272" spans="1:8" x14ac:dyDescent="0.25">
      <c r="B272" s="28">
        <v>7.2</v>
      </c>
      <c r="C272" t="s">
        <v>350</v>
      </c>
      <c r="D272">
        <v>9.6999999999999993</v>
      </c>
      <c r="E272">
        <v>10.476000000000001</v>
      </c>
      <c r="F272" t="s">
        <v>396</v>
      </c>
      <c r="G272" t="s">
        <v>400</v>
      </c>
      <c r="H272" s="27">
        <v>0</v>
      </c>
    </row>
    <row r="273" spans="1:8" x14ac:dyDescent="0.25">
      <c r="B273" s="28">
        <v>8.1999999999999993</v>
      </c>
      <c r="C273" t="s">
        <v>351</v>
      </c>
      <c r="D273">
        <v>9.6999999999999993</v>
      </c>
      <c r="E273">
        <v>10.476000000000001</v>
      </c>
      <c r="F273" t="s">
        <v>396</v>
      </c>
      <c r="G273" t="s">
        <v>401</v>
      </c>
      <c r="H273" s="27">
        <v>0</v>
      </c>
    </row>
    <row r="274" spans="1:8" x14ac:dyDescent="0.25">
      <c r="A274" t="s">
        <v>735</v>
      </c>
      <c r="B274" s="28">
        <v>4.2</v>
      </c>
      <c r="C274" t="s">
        <v>347</v>
      </c>
      <c r="D274">
        <v>9.6999999999999993</v>
      </c>
      <c r="E274">
        <v>10.476000000000001</v>
      </c>
      <c r="F274" t="s">
        <v>396</v>
      </c>
      <c r="G274" t="s">
        <v>395</v>
      </c>
      <c r="H274" s="27">
        <v>0</v>
      </c>
    </row>
    <row r="275" spans="1:8" x14ac:dyDescent="0.25">
      <c r="B275" s="28">
        <v>5.2</v>
      </c>
      <c r="C275" t="s">
        <v>348</v>
      </c>
      <c r="D275">
        <v>9.6999999999999993</v>
      </c>
      <c r="E275">
        <v>10.476000000000001</v>
      </c>
      <c r="F275" t="s">
        <v>396</v>
      </c>
      <c r="G275" t="s">
        <v>398</v>
      </c>
      <c r="H275" s="27">
        <v>0</v>
      </c>
    </row>
    <row r="276" spans="1:8" x14ac:dyDescent="0.25">
      <c r="B276" s="28">
        <v>6.2</v>
      </c>
      <c r="C276" t="s">
        <v>349</v>
      </c>
      <c r="D276">
        <v>9.6999999999999993</v>
      </c>
      <c r="E276">
        <v>10.476000000000001</v>
      </c>
      <c r="F276" t="s">
        <v>396</v>
      </c>
      <c r="G276" t="s">
        <v>399</v>
      </c>
      <c r="H276" s="27">
        <v>0</v>
      </c>
    </row>
    <row r="277" spans="1:8" x14ac:dyDescent="0.25">
      <c r="B277" s="28">
        <v>7.2</v>
      </c>
      <c r="C277" t="s">
        <v>350</v>
      </c>
      <c r="D277">
        <v>9.6999999999999993</v>
      </c>
      <c r="E277">
        <v>10.476000000000001</v>
      </c>
      <c r="F277" t="s">
        <v>396</v>
      </c>
      <c r="G277" t="s">
        <v>400</v>
      </c>
      <c r="H277" s="27">
        <v>0</v>
      </c>
    </row>
    <row r="278" spans="1:8" x14ac:dyDescent="0.25">
      <c r="B278" s="28">
        <v>8.1999999999999993</v>
      </c>
      <c r="C278" t="s">
        <v>351</v>
      </c>
      <c r="D278">
        <v>9.6999999999999993</v>
      </c>
      <c r="E278">
        <v>10.476000000000001</v>
      </c>
      <c r="F278" t="s">
        <v>396</v>
      </c>
      <c r="G278" t="s">
        <v>401</v>
      </c>
      <c r="H278" s="27">
        <v>0</v>
      </c>
    </row>
    <row r="279" spans="1:8" x14ac:dyDescent="0.25">
      <c r="A279" t="s">
        <v>736</v>
      </c>
      <c r="B279" s="28">
        <v>4.2</v>
      </c>
      <c r="C279" t="s">
        <v>347</v>
      </c>
      <c r="D279">
        <v>9.6999999999999993</v>
      </c>
      <c r="E279">
        <v>10.476000000000001</v>
      </c>
      <c r="F279" t="s">
        <v>396</v>
      </c>
      <c r="G279" t="s">
        <v>395</v>
      </c>
      <c r="H279" s="27">
        <v>37</v>
      </c>
    </row>
    <row r="280" spans="1:8" x14ac:dyDescent="0.25">
      <c r="B280" s="28">
        <v>5.2</v>
      </c>
      <c r="C280" t="s">
        <v>348</v>
      </c>
      <c r="D280">
        <v>9.6999999999999993</v>
      </c>
      <c r="E280">
        <v>10.476000000000001</v>
      </c>
      <c r="F280" t="s">
        <v>396</v>
      </c>
      <c r="G280" t="s">
        <v>398</v>
      </c>
      <c r="H280" s="27">
        <v>0</v>
      </c>
    </row>
    <row r="281" spans="1:8" x14ac:dyDescent="0.25">
      <c r="B281" s="28">
        <v>6.2</v>
      </c>
      <c r="C281" t="s">
        <v>349</v>
      </c>
      <c r="D281">
        <v>9.6999999999999993</v>
      </c>
      <c r="E281">
        <v>10.476000000000001</v>
      </c>
      <c r="F281" t="s">
        <v>396</v>
      </c>
      <c r="G281" t="s">
        <v>399</v>
      </c>
      <c r="H281" s="27">
        <v>38</v>
      </c>
    </row>
    <row r="282" spans="1:8" x14ac:dyDescent="0.25">
      <c r="B282" s="28">
        <v>7.2</v>
      </c>
      <c r="C282" t="s">
        <v>350</v>
      </c>
      <c r="D282">
        <v>9.6999999999999993</v>
      </c>
      <c r="E282">
        <v>10.476000000000001</v>
      </c>
      <c r="F282" t="s">
        <v>396</v>
      </c>
      <c r="G282" t="s">
        <v>400</v>
      </c>
      <c r="H282" s="27">
        <v>37</v>
      </c>
    </row>
    <row r="283" spans="1:8" x14ac:dyDescent="0.25">
      <c r="B283" s="28">
        <v>8.1999999999999993</v>
      </c>
      <c r="C283" t="s">
        <v>351</v>
      </c>
      <c r="D283">
        <v>9.6999999999999993</v>
      </c>
      <c r="E283">
        <v>10.476000000000001</v>
      </c>
      <c r="F283" t="s">
        <v>396</v>
      </c>
      <c r="G283" t="s">
        <v>401</v>
      </c>
      <c r="H283" s="27">
        <v>0</v>
      </c>
    </row>
    <row r="284" spans="1:8" x14ac:dyDescent="0.25">
      <c r="A284" t="s">
        <v>737</v>
      </c>
      <c r="B284" s="28">
        <v>4.2</v>
      </c>
      <c r="C284" t="s">
        <v>347</v>
      </c>
      <c r="D284">
        <v>9.6999999999999993</v>
      </c>
      <c r="E284">
        <v>10.476000000000001</v>
      </c>
      <c r="F284" t="s">
        <v>396</v>
      </c>
      <c r="G284" t="s">
        <v>395</v>
      </c>
      <c r="H284" s="27">
        <v>540</v>
      </c>
    </row>
    <row r="285" spans="1:8" x14ac:dyDescent="0.25">
      <c r="B285" s="28">
        <v>5.2</v>
      </c>
      <c r="C285" t="s">
        <v>348</v>
      </c>
      <c r="D285">
        <v>9.6999999999999993</v>
      </c>
      <c r="E285">
        <v>10.476000000000001</v>
      </c>
      <c r="F285" t="s">
        <v>396</v>
      </c>
      <c r="G285" t="s">
        <v>398</v>
      </c>
      <c r="H285" s="27">
        <v>0</v>
      </c>
    </row>
    <row r="286" spans="1:8" x14ac:dyDescent="0.25">
      <c r="B286" s="28">
        <v>6.2</v>
      </c>
      <c r="C286" t="s">
        <v>349</v>
      </c>
      <c r="D286">
        <v>9.6999999999999993</v>
      </c>
      <c r="E286">
        <v>10.476000000000001</v>
      </c>
      <c r="F286" t="s">
        <v>396</v>
      </c>
      <c r="G286" t="s">
        <v>399</v>
      </c>
      <c r="H286" s="27">
        <v>0</v>
      </c>
    </row>
    <row r="287" spans="1:8" x14ac:dyDescent="0.25">
      <c r="B287" s="28">
        <v>7.2</v>
      </c>
      <c r="C287" t="s">
        <v>350</v>
      </c>
      <c r="D287">
        <v>9.6999999999999993</v>
      </c>
      <c r="E287">
        <v>10.476000000000001</v>
      </c>
      <c r="F287" t="s">
        <v>396</v>
      </c>
      <c r="G287" t="s">
        <v>400</v>
      </c>
      <c r="H287" s="27">
        <v>0</v>
      </c>
    </row>
    <row r="288" spans="1:8" x14ac:dyDescent="0.25">
      <c r="B288" s="28">
        <v>8.1999999999999993</v>
      </c>
      <c r="C288" t="s">
        <v>351</v>
      </c>
      <c r="D288">
        <v>9.6999999999999993</v>
      </c>
      <c r="E288">
        <v>10.476000000000001</v>
      </c>
      <c r="F288" t="s">
        <v>396</v>
      </c>
      <c r="G288" t="s">
        <v>401</v>
      </c>
      <c r="H288" s="27">
        <v>0</v>
      </c>
    </row>
    <row r="289" spans="1:8" x14ac:dyDescent="0.25">
      <c r="A289" t="s">
        <v>738</v>
      </c>
      <c r="B289" s="28">
        <v>4.2</v>
      </c>
      <c r="C289" t="s">
        <v>347</v>
      </c>
      <c r="D289">
        <v>9.6999999999999993</v>
      </c>
      <c r="E289">
        <v>10.476000000000001</v>
      </c>
      <c r="F289" t="s">
        <v>396</v>
      </c>
      <c r="G289" t="s">
        <v>395</v>
      </c>
      <c r="H289" s="27">
        <v>0</v>
      </c>
    </row>
    <row r="290" spans="1:8" x14ac:dyDescent="0.25">
      <c r="B290" s="28">
        <v>5.2</v>
      </c>
      <c r="C290" t="s">
        <v>348</v>
      </c>
      <c r="D290">
        <v>9.6999999999999993</v>
      </c>
      <c r="E290">
        <v>10.476000000000001</v>
      </c>
      <c r="F290" t="s">
        <v>396</v>
      </c>
      <c r="G290" t="s">
        <v>398</v>
      </c>
      <c r="H290" s="27">
        <v>0</v>
      </c>
    </row>
    <row r="291" spans="1:8" x14ac:dyDescent="0.25">
      <c r="B291" s="28">
        <v>6.2</v>
      </c>
      <c r="C291" t="s">
        <v>349</v>
      </c>
      <c r="D291">
        <v>9.6999999999999993</v>
      </c>
      <c r="E291">
        <v>10.476000000000001</v>
      </c>
      <c r="F291" t="s">
        <v>396</v>
      </c>
      <c r="G291" t="s">
        <v>399</v>
      </c>
      <c r="H291" s="27">
        <v>15</v>
      </c>
    </row>
    <row r="292" spans="1:8" x14ac:dyDescent="0.25">
      <c r="B292" s="28">
        <v>7.2</v>
      </c>
      <c r="C292" t="s">
        <v>350</v>
      </c>
      <c r="D292">
        <v>9.6999999999999993</v>
      </c>
      <c r="E292">
        <v>10.476000000000001</v>
      </c>
      <c r="F292" t="s">
        <v>396</v>
      </c>
      <c r="G292" t="s">
        <v>400</v>
      </c>
      <c r="H292" s="27">
        <v>8</v>
      </c>
    </row>
    <row r="293" spans="1:8" x14ac:dyDescent="0.25">
      <c r="B293" s="28">
        <v>8.1999999999999993</v>
      </c>
      <c r="C293" t="s">
        <v>351</v>
      </c>
      <c r="D293">
        <v>9.6999999999999993</v>
      </c>
      <c r="E293">
        <v>10.476000000000001</v>
      </c>
      <c r="F293" t="s">
        <v>396</v>
      </c>
      <c r="G293" t="s">
        <v>401</v>
      </c>
      <c r="H293" s="27">
        <v>8</v>
      </c>
    </row>
    <row r="294" spans="1:8" x14ac:dyDescent="0.25">
      <c r="A294" t="s">
        <v>739</v>
      </c>
      <c r="B294" s="28">
        <v>4.2</v>
      </c>
      <c r="C294" t="s">
        <v>347</v>
      </c>
      <c r="D294">
        <v>9.6999999999999993</v>
      </c>
      <c r="E294">
        <v>10.476000000000001</v>
      </c>
      <c r="F294" t="s">
        <v>396</v>
      </c>
      <c r="G294" t="s">
        <v>395</v>
      </c>
      <c r="H294" s="27">
        <v>75</v>
      </c>
    </row>
    <row r="295" spans="1:8" x14ac:dyDescent="0.25">
      <c r="B295" s="28">
        <v>5.2</v>
      </c>
      <c r="C295" t="s">
        <v>348</v>
      </c>
      <c r="D295">
        <v>9.6999999999999993</v>
      </c>
      <c r="E295">
        <v>10.476000000000001</v>
      </c>
      <c r="F295" t="s">
        <v>396</v>
      </c>
      <c r="G295" t="s">
        <v>398</v>
      </c>
      <c r="H295" s="27">
        <v>30</v>
      </c>
    </row>
    <row r="296" spans="1:8" x14ac:dyDescent="0.25">
      <c r="B296" s="28">
        <v>6.2</v>
      </c>
      <c r="C296" t="s">
        <v>349</v>
      </c>
      <c r="D296">
        <v>9.6999999999999993</v>
      </c>
      <c r="E296">
        <v>10.476000000000001</v>
      </c>
      <c r="F296" t="s">
        <v>396</v>
      </c>
      <c r="G296" t="s">
        <v>399</v>
      </c>
      <c r="H296" s="27">
        <v>0</v>
      </c>
    </row>
    <row r="297" spans="1:8" x14ac:dyDescent="0.25">
      <c r="B297" s="28">
        <v>7.2</v>
      </c>
      <c r="C297" t="s">
        <v>350</v>
      </c>
      <c r="D297">
        <v>9.6999999999999993</v>
      </c>
      <c r="E297">
        <v>10.476000000000001</v>
      </c>
      <c r="F297" t="s">
        <v>396</v>
      </c>
      <c r="G297" t="s">
        <v>400</v>
      </c>
      <c r="H297" s="27">
        <v>0</v>
      </c>
    </row>
    <row r="298" spans="1:8" x14ac:dyDescent="0.25">
      <c r="B298" s="28">
        <v>8.1999999999999993</v>
      </c>
      <c r="C298" t="s">
        <v>351</v>
      </c>
      <c r="D298">
        <v>9.6999999999999993</v>
      </c>
      <c r="E298">
        <v>10.476000000000001</v>
      </c>
      <c r="F298" t="s">
        <v>396</v>
      </c>
      <c r="G298" t="s">
        <v>401</v>
      </c>
      <c r="H298" s="27">
        <v>0</v>
      </c>
    </row>
    <row r="299" spans="1:8" x14ac:dyDescent="0.25">
      <c r="A299" t="s">
        <v>740</v>
      </c>
      <c r="B299" s="28">
        <v>4.2</v>
      </c>
      <c r="C299" t="s">
        <v>347</v>
      </c>
      <c r="D299">
        <v>9.6999999999999993</v>
      </c>
      <c r="E299">
        <v>10.476000000000001</v>
      </c>
      <c r="F299" t="s">
        <v>396</v>
      </c>
      <c r="G299" t="s">
        <v>395</v>
      </c>
      <c r="H299" s="27">
        <v>38</v>
      </c>
    </row>
    <row r="300" spans="1:8" x14ac:dyDescent="0.25">
      <c r="B300" s="28">
        <v>5.2</v>
      </c>
      <c r="C300" t="s">
        <v>348</v>
      </c>
      <c r="D300">
        <v>9.6999999999999993</v>
      </c>
      <c r="E300">
        <v>10.476000000000001</v>
      </c>
      <c r="F300" t="s">
        <v>396</v>
      </c>
      <c r="G300" t="s">
        <v>398</v>
      </c>
      <c r="H300" s="27">
        <v>38</v>
      </c>
    </row>
    <row r="301" spans="1:8" x14ac:dyDescent="0.25">
      <c r="B301" s="28">
        <v>6.2</v>
      </c>
      <c r="C301" t="s">
        <v>349</v>
      </c>
      <c r="D301">
        <v>9.6999999999999993</v>
      </c>
      <c r="E301">
        <v>10.476000000000001</v>
      </c>
      <c r="F301" t="s">
        <v>396</v>
      </c>
      <c r="G301" t="s">
        <v>399</v>
      </c>
      <c r="H301" s="27">
        <v>112</v>
      </c>
    </row>
    <row r="302" spans="1:8" x14ac:dyDescent="0.25">
      <c r="B302" s="28">
        <v>7.2</v>
      </c>
      <c r="C302" t="s">
        <v>350</v>
      </c>
      <c r="D302">
        <v>9.6999999999999993</v>
      </c>
      <c r="E302">
        <v>10.476000000000001</v>
      </c>
      <c r="F302" t="s">
        <v>396</v>
      </c>
      <c r="G302" t="s">
        <v>400</v>
      </c>
      <c r="H302" s="27">
        <v>112</v>
      </c>
    </row>
    <row r="303" spans="1:8" x14ac:dyDescent="0.25">
      <c r="B303" s="28">
        <v>8.1999999999999993</v>
      </c>
      <c r="C303" t="s">
        <v>351</v>
      </c>
      <c r="D303">
        <v>9.6999999999999993</v>
      </c>
      <c r="E303">
        <v>10.476000000000001</v>
      </c>
      <c r="F303" t="s">
        <v>396</v>
      </c>
      <c r="G303" t="s">
        <v>401</v>
      </c>
      <c r="H303" s="27">
        <v>0</v>
      </c>
    </row>
    <row r="304" spans="1:8" x14ac:dyDescent="0.25">
      <c r="A304" t="s">
        <v>741</v>
      </c>
      <c r="B304" s="28">
        <v>4.2</v>
      </c>
      <c r="C304" t="s">
        <v>347</v>
      </c>
      <c r="D304">
        <v>9.6999999999999993</v>
      </c>
      <c r="E304">
        <v>10.476000000000001</v>
      </c>
      <c r="F304" t="s">
        <v>396</v>
      </c>
      <c r="G304" t="s">
        <v>395</v>
      </c>
      <c r="H304" s="27">
        <v>0</v>
      </c>
    </row>
    <row r="305" spans="1:8" x14ac:dyDescent="0.25">
      <c r="B305" s="28">
        <v>5.2</v>
      </c>
      <c r="C305" t="s">
        <v>348</v>
      </c>
      <c r="D305">
        <v>9.6999999999999993</v>
      </c>
      <c r="E305">
        <v>10.476000000000001</v>
      </c>
      <c r="F305" t="s">
        <v>396</v>
      </c>
      <c r="G305" t="s">
        <v>398</v>
      </c>
      <c r="H305" s="27">
        <v>0</v>
      </c>
    </row>
    <row r="306" spans="1:8" x14ac:dyDescent="0.25">
      <c r="B306" s="28">
        <v>6.2</v>
      </c>
      <c r="C306" t="s">
        <v>349</v>
      </c>
      <c r="D306">
        <v>9.6999999999999993</v>
      </c>
      <c r="E306">
        <v>10.476000000000001</v>
      </c>
      <c r="F306" t="s">
        <v>396</v>
      </c>
      <c r="G306" t="s">
        <v>399</v>
      </c>
      <c r="H306" s="27">
        <v>0</v>
      </c>
    </row>
    <row r="307" spans="1:8" x14ac:dyDescent="0.25">
      <c r="B307" s="28">
        <v>7.2</v>
      </c>
      <c r="C307" t="s">
        <v>350</v>
      </c>
      <c r="D307">
        <v>9.6999999999999993</v>
      </c>
      <c r="E307">
        <v>10.476000000000001</v>
      </c>
      <c r="F307" t="s">
        <v>396</v>
      </c>
      <c r="G307" t="s">
        <v>400</v>
      </c>
      <c r="H307" s="27">
        <v>0</v>
      </c>
    </row>
    <row r="308" spans="1:8" x14ac:dyDescent="0.25">
      <c r="B308" s="28">
        <v>8.1999999999999993</v>
      </c>
      <c r="C308" t="s">
        <v>351</v>
      </c>
      <c r="D308">
        <v>9.6999999999999993</v>
      </c>
      <c r="E308">
        <v>10.476000000000001</v>
      </c>
      <c r="F308" t="s">
        <v>396</v>
      </c>
      <c r="G308" t="s">
        <v>401</v>
      </c>
      <c r="H308" s="27">
        <v>0</v>
      </c>
    </row>
    <row r="309" spans="1:8" x14ac:dyDescent="0.25">
      <c r="A309" t="s">
        <v>742</v>
      </c>
      <c r="B309" s="28">
        <v>4.2</v>
      </c>
      <c r="C309" t="s">
        <v>347</v>
      </c>
      <c r="D309">
        <v>9.6999999999999993</v>
      </c>
      <c r="E309">
        <v>10.476000000000001</v>
      </c>
      <c r="F309" t="s">
        <v>396</v>
      </c>
      <c r="G309" t="s">
        <v>395</v>
      </c>
      <c r="H309" s="27">
        <v>23</v>
      </c>
    </row>
    <row r="310" spans="1:8" x14ac:dyDescent="0.25">
      <c r="B310" s="28">
        <v>5.2</v>
      </c>
      <c r="C310" t="s">
        <v>348</v>
      </c>
      <c r="D310">
        <v>9.6999999999999993</v>
      </c>
      <c r="E310">
        <v>10.476000000000001</v>
      </c>
      <c r="F310" t="s">
        <v>396</v>
      </c>
      <c r="G310" t="s">
        <v>398</v>
      </c>
      <c r="H310" s="27">
        <v>15</v>
      </c>
    </row>
    <row r="311" spans="1:8" x14ac:dyDescent="0.25">
      <c r="B311" s="28">
        <v>6.2</v>
      </c>
      <c r="C311" t="s">
        <v>349</v>
      </c>
      <c r="D311">
        <v>9.6999999999999993</v>
      </c>
      <c r="E311">
        <v>10.476000000000001</v>
      </c>
      <c r="F311" t="s">
        <v>396</v>
      </c>
      <c r="G311" t="s">
        <v>399</v>
      </c>
      <c r="H311" s="27">
        <v>15</v>
      </c>
    </row>
    <row r="312" spans="1:8" x14ac:dyDescent="0.25">
      <c r="B312" s="28">
        <v>7.2</v>
      </c>
      <c r="C312" t="s">
        <v>350</v>
      </c>
      <c r="D312">
        <v>9.6999999999999993</v>
      </c>
      <c r="E312">
        <v>10.476000000000001</v>
      </c>
      <c r="F312" t="s">
        <v>396</v>
      </c>
      <c r="G312" t="s">
        <v>400</v>
      </c>
      <c r="H312" s="27">
        <v>0</v>
      </c>
    </row>
    <row r="313" spans="1:8" x14ac:dyDescent="0.25">
      <c r="B313" s="28">
        <v>8.1999999999999993</v>
      </c>
      <c r="C313" t="s">
        <v>351</v>
      </c>
      <c r="D313">
        <v>9.6999999999999993</v>
      </c>
      <c r="E313">
        <v>10.476000000000001</v>
      </c>
      <c r="F313" t="s">
        <v>396</v>
      </c>
      <c r="G313" t="s">
        <v>401</v>
      </c>
      <c r="H313" s="27">
        <v>0</v>
      </c>
    </row>
    <row r="314" spans="1:8" x14ac:dyDescent="0.25">
      <c r="A314" t="s">
        <v>743</v>
      </c>
      <c r="B314" s="28">
        <v>4.2</v>
      </c>
      <c r="C314" t="s">
        <v>347</v>
      </c>
      <c r="D314">
        <v>9.6999999999999993</v>
      </c>
      <c r="E314">
        <v>10.476000000000001</v>
      </c>
      <c r="F314" t="s">
        <v>396</v>
      </c>
      <c r="G314" t="s">
        <v>395</v>
      </c>
      <c r="H314" s="27">
        <v>0</v>
      </c>
    </row>
    <row r="315" spans="1:8" x14ac:dyDescent="0.25">
      <c r="B315" s="28">
        <v>5.2</v>
      </c>
      <c r="C315" t="s">
        <v>348</v>
      </c>
      <c r="D315">
        <v>9.6999999999999993</v>
      </c>
      <c r="E315">
        <v>10.476000000000001</v>
      </c>
      <c r="F315" t="s">
        <v>396</v>
      </c>
      <c r="G315" t="s">
        <v>398</v>
      </c>
      <c r="H315" s="27">
        <v>75</v>
      </c>
    </row>
    <row r="316" spans="1:8" x14ac:dyDescent="0.25">
      <c r="B316" s="28">
        <v>6.2</v>
      </c>
      <c r="C316" t="s">
        <v>349</v>
      </c>
      <c r="D316">
        <v>9.6999999999999993</v>
      </c>
      <c r="E316">
        <v>10.476000000000001</v>
      </c>
      <c r="F316" t="s">
        <v>396</v>
      </c>
      <c r="G316" t="s">
        <v>399</v>
      </c>
      <c r="H316" s="27">
        <v>0</v>
      </c>
    </row>
    <row r="317" spans="1:8" x14ac:dyDescent="0.25">
      <c r="B317" s="28">
        <v>7.2</v>
      </c>
      <c r="C317" t="s">
        <v>350</v>
      </c>
      <c r="D317">
        <v>9.6999999999999993</v>
      </c>
      <c r="E317">
        <v>10.476000000000001</v>
      </c>
      <c r="F317" t="s">
        <v>396</v>
      </c>
      <c r="G317" t="s">
        <v>400</v>
      </c>
      <c r="H317" s="27">
        <v>75</v>
      </c>
    </row>
    <row r="318" spans="1:8" x14ac:dyDescent="0.25">
      <c r="B318" s="28">
        <v>8.1999999999999993</v>
      </c>
      <c r="C318" t="s">
        <v>351</v>
      </c>
      <c r="D318">
        <v>9.6999999999999993</v>
      </c>
      <c r="E318">
        <v>10.476000000000001</v>
      </c>
      <c r="F318" t="s">
        <v>396</v>
      </c>
      <c r="G318" t="s">
        <v>401</v>
      </c>
      <c r="H318" s="27">
        <v>75</v>
      </c>
    </row>
    <row r="319" spans="1:8" x14ac:dyDescent="0.25">
      <c r="A319" t="s">
        <v>744</v>
      </c>
      <c r="B319" s="28">
        <v>4.2</v>
      </c>
      <c r="C319" t="s">
        <v>347</v>
      </c>
      <c r="D319">
        <v>9.6999999999999993</v>
      </c>
      <c r="E319">
        <v>10.476000000000001</v>
      </c>
      <c r="F319" t="s">
        <v>396</v>
      </c>
      <c r="G319" t="s">
        <v>395</v>
      </c>
      <c r="H319" s="27">
        <v>75</v>
      </c>
    </row>
    <row r="320" spans="1:8" x14ac:dyDescent="0.25">
      <c r="B320" s="28">
        <v>5.2</v>
      </c>
      <c r="C320" t="s">
        <v>348</v>
      </c>
      <c r="D320">
        <v>9.6999999999999993</v>
      </c>
      <c r="E320">
        <v>10.476000000000001</v>
      </c>
      <c r="F320" t="s">
        <v>396</v>
      </c>
      <c r="G320" t="s">
        <v>398</v>
      </c>
      <c r="H320" s="27">
        <v>0</v>
      </c>
    </row>
    <row r="321" spans="1:8" x14ac:dyDescent="0.25">
      <c r="B321" s="28">
        <v>6.2</v>
      </c>
      <c r="C321" t="s">
        <v>349</v>
      </c>
      <c r="D321">
        <v>9.6999999999999993</v>
      </c>
      <c r="E321">
        <v>10.476000000000001</v>
      </c>
      <c r="F321" t="s">
        <v>396</v>
      </c>
      <c r="G321" t="s">
        <v>399</v>
      </c>
      <c r="H321" s="27">
        <v>0</v>
      </c>
    </row>
    <row r="322" spans="1:8" x14ac:dyDescent="0.25">
      <c r="B322" s="28">
        <v>7.2</v>
      </c>
      <c r="C322" t="s">
        <v>350</v>
      </c>
      <c r="D322">
        <v>9.6999999999999993</v>
      </c>
      <c r="E322">
        <v>10.476000000000001</v>
      </c>
      <c r="F322" t="s">
        <v>396</v>
      </c>
      <c r="G322" t="s">
        <v>400</v>
      </c>
      <c r="H322" s="27">
        <v>0</v>
      </c>
    </row>
    <row r="323" spans="1:8" x14ac:dyDescent="0.25">
      <c r="B323" s="28">
        <v>8.1999999999999993</v>
      </c>
      <c r="C323" t="s">
        <v>351</v>
      </c>
      <c r="D323">
        <v>9.6999999999999993</v>
      </c>
      <c r="E323">
        <v>10.476000000000001</v>
      </c>
      <c r="F323" t="s">
        <v>396</v>
      </c>
      <c r="G323" t="s">
        <v>401</v>
      </c>
      <c r="H323" s="27">
        <v>0</v>
      </c>
    </row>
    <row r="324" spans="1:8" x14ac:dyDescent="0.25">
      <c r="A324" t="s">
        <v>745</v>
      </c>
      <c r="B324" s="28">
        <v>4.2</v>
      </c>
      <c r="C324" t="s">
        <v>347</v>
      </c>
      <c r="D324">
        <v>9.6999999999999993</v>
      </c>
      <c r="E324">
        <v>10.476000000000001</v>
      </c>
      <c r="F324" t="s">
        <v>396</v>
      </c>
      <c r="G324" t="s">
        <v>395</v>
      </c>
      <c r="H324" s="27">
        <v>0</v>
      </c>
    </row>
    <row r="325" spans="1:8" x14ac:dyDescent="0.25">
      <c r="B325" s="28">
        <v>5.2</v>
      </c>
      <c r="C325" t="s">
        <v>348</v>
      </c>
      <c r="D325">
        <v>9.6999999999999993</v>
      </c>
      <c r="E325">
        <v>10.476000000000001</v>
      </c>
      <c r="F325" t="s">
        <v>396</v>
      </c>
      <c r="G325" t="s">
        <v>398</v>
      </c>
      <c r="H325" s="27">
        <v>0</v>
      </c>
    </row>
    <row r="326" spans="1:8" x14ac:dyDescent="0.25">
      <c r="B326" s="28">
        <v>6.2</v>
      </c>
      <c r="C326" t="s">
        <v>349</v>
      </c>
      <c r="D326">
        <v>9.6999999999999993</v>
      </c>
      <c r="E326">
        <v>10.476000000000001</v>
      </c>
      <c r="F326" t="s">
        <v>396</v>
      </c>
      <c r="G326" t="s">
        <v>399</v>
      </c>
      <c r="H326" s="27">
        <v>0</v>
      </c>
    </row>
    <row r="327" spans="1:8" x14ac:dyDescent="0.25">
      <c r="B327" s="28">
        <v>7.2</v>
      </c>
      <c r="C327" t="s">
        <v>350</v>
      </c>
      <c r="D327">
        <v>9.6999999999999993</v>
      </c>
      <c r="E327">
        <v>10.476000000000001</v>
      </c>
      <c r="F327" t="s">
        <v>396</v>
      </c>
      <c r="G327" t="s">
        <v>400</v>
      </c>
      <c r="H327" s="27">
        <v>0</v>
      </c>
    </row>
    <row r="328" spans="1:8" x14ac:dyDescent="0.25">
      <c r="B328" s="28">
        <v>8.1999999999999993</v>
      </c>
      <c r="C328" t="s">
        <v>351</v>
      </c>
      <c r="D328">
        <v>9.6999999999999993</v>
      </c>
      <c r="E328">
        <v>10.476000000000001</v>
      </c>
      <c r="F328" t="s">
        <v>396</v>
      </c>
      <c r="G328" t="s">
        <v>401</v>
      </c>
      <c r="H328" s="27">
        <v>0</v>
      </c>
    </row>
    <row r="329" spans="1:8" x14ac:dyDescent="0.25">
      <c r="A329" t="s">
        <v>746</v>
      </c>
      <c r="B329" s="28">
        <v>4.2</v>
      </c>
      <c r="C329" t="s">
        <v>347</v>
      </c>
      <c r="D329">
        <v>9.6999999999999993</v>
      </c>
      <c r="E329">
        <v>10.476000000000001</v>
      </c>
      <c r="F329" t="s">
        <v>396</v>
      </c>
      <c r="G329" t="s">
        <v>395</v>
      </c>
      <c r="H329" s="27">
        <v>0</v>
      </c>
    </row>
    <row r="330" spans="1:8" x14ac:dyDescent="0.25">
      <c r="B330" s="28">
        <v>5.2</v>
      </c>
      <c r="C330" t="s">
        <v>348</v>
      </c>
      <c r="D330">
        <v>9.6999999999999993</v>
      </c>
      <c r="E330">
        <v>10.476000000000001</v>
      </c>
      <c r="F330" t="s">
        <v>396</v>
      </c>
      <c r="G330" t="s">
        <v>398</v>
      </c>
      <c r="H330" s="27">
        <v>0</v>
      </c>
    </row>
    <row r="331" spans="1:8" x14ac:dyDescent="0.25">
      <c r="B331" s="28">
        <v>6.2</v>
      </c>
      <c r="C331" t="s">
        <v>349</v>
      </c>
      <c r="D331">
        <v>9.6999999999999993</v>
      </c>
      <c r="E331">
        <v>10.476000000000001</v>
      </c>
      <c r="F331" t="s">
        <v>396</v>
      </c>
      <c r="G331" t="s">
        <v>399</v>
      </c>
      <c r="H331" s="27">
        <v>0</v>
      </c>
    </row>
    <row r="332" spans="1:8" x14ac:dyDescent="0.25">
      <c r="B332" s="28">
        <v>7.2</v>
      </c>
      <c r="C332" t="s">
        <v>350</v>
      </c>
      <c r="D332">
        <v>9.6999999999999993</v>
      </c>
      <c r="E332">
        <v>10.476000000000001</v>
      </c>
      <c r="F332" t="s">
        <v>396</v>
      </c>
      <c r="G332" t="s">
        <v>400</v>
      </c>
      <c r="H332" s="27">
        <v>0</v>
      </c>
    </row>
    <row r="333" spans="1:8" x14ac:dyDescent="0.25">
      <c r="B333" s="28">
        <v>8.1999999999999993</v>
      </c>
      <c r="C333" t="s">
        <v>351</v>
      </c>
      <c r="D333">
        <v>9.6999999999999993</v>
      </c>
      <c r="E333">
        <v>10.476000000000001</v>
      </c>
      <c r="F333" t="s">
        <v>396</v>
      </c>
      <c r="G333" t="s">
        <v>401</v>
      </c>
      <c r="H333" s="27">
        <v>0</v>
      </c>
    </row>
    <row r="334" spans="1:8" x14ac:dyDescent="0.25">
      <c r="A334" t="s">
        <v>747</v>
      </c>
      <c r="B334" s="28">
        <v>4.2</v>
      </c>
      <c r="C334" t="s">
        <v>347</v>
      </c>
      <c r="D334">
        <v>9.6999999999999993</v>
      </c>
      <c r="E334">
        <v>10.476000000000001</v>
      </c>
      <c r="F334" t="s">
        <v>396</v>
      </c>
      <c r="G334" t="s">
        <v>395</v>
      </c>
      <c r="H334" s="27">
        <v>37</v>
      </c>
    </row>
    <row r="335" spans="1:8" x14ac:dyDescent="0.25">
      <c r="B335" s="28">
        <v>5.2</v>
      </c>
      <c r="C335" t="s">
        <v>348</v>
      </c>
      <c r="D335">
        <v>9.6999999999999993</v>
      </c>
      <c r="E335">
        <v>10.476000000000001</v>
      </c>
      <c r="F335" t="s">
        <v>396</v>
      </c>
      <c r="G335" t="s">
        <v>398</v>
      </c>
      <c r="H335" s="27">
        <v>0</v>
      </c>
    </row>
    <row r="336" spans="1:8" x14ac:dyDescent="0.25">
      <c r="B336" s="28">
        <v>6.2</v>
      </c>
      <c r="C336" t="s">
        <v>349</v>
      </c>
      <c r="D336">
        <v>9.6999999999999993</v>
      </c>
      <c r="E336">
        <v>10.476000000000001</v>
      </c>
      <c r="F336" t="s">
        <v>396</v>
      </c>
      <c r="G336" t="s">
        <v>399</v>
      </c>
      <c r="H336" s="27">
        <v>0</v>
      </c>
    </row>
    <row r="337" spans="1:8" x14ac:dyDescent="0.25">
      <c r="B337" s="28">
        <v>7.2</v>
      </c>
      <c r="C337" t="s">
        <v>350</v>
      </c>
      <c r="D337">
        <v>9.6999999999999993</v>
      </c>
      <c r="E337">
        <v>10.476000000000001</v>
      </c>
      <c r="F337" t="s">
        <v>396</v>
      </c>
      <c r="G337" t="s">
        <v>400</v>
      </c>
      <c r="H337" s="27">
        <v>0</v>
      </c>
    </row>
    <row r="338" spans="1:8" x14ac:dyDescent="0.25">
      <c r="B338" s="28">
        <v>8.1999999999999993</v>
      </c>
      <c r="C338" t="s">
        <v>351</v>
      </c>
      <c r="D338">
        <v>9.6999999999999993</v>
      </c>
      <c r="E338">
        <v>10.476000000000001</v>
      </c>
      <c r="F338" t="s">
        <v>396</v>
      </c>
      <c r="G338" t="s">
        <v>401</v>
      </c>
      <c r="H338" s="27">
        <v>0</v>
      </c>
    </row>
    <row r="339" spans="1:8" x14ac:dyDescent="0.25">
      <c r="A339" t="s">
        <v>748</v>
      </c>
      <c r="B339" s="28">
        <v>4.2</v>
      </c>
      <c r="C339" t="s">
        <v>347</v>
      </c>
      <c r="D339">
        <v>9.6999999999999993</v>
      </c>
      <c r="E339">
        <v>10.476000000000001</v>
      </c>
      <c r="F339" t="s">
        <v>396</v>
      </c>
      <c r="G339" t="s">
        <v>395</v>
      </c>
      <c r="H339" s="27">
        <v>98</v>
      </c>
    </row>
    <row r="340" spans="1:8" x14ac:dyDescent="0.25">
      <c r="B340" s="28">
        <v>5.2</v>
      </c>
      <c r="C340" t="s">
        <v>348</v>
      </c>
      <c r="D340">
        <v>9.6999999999999993</v>
      </c>
      <c r="E340">
        <v>10.476000000000001</v>
      </c>
      <c r="F340" t="s">
        <v>396</v>
      </c>
      <c r="G340" t="s">
        <v>398</v>
      </c>
      <c r="H340" s="27">
        <v>0</v>
      </c>
    </row>
    <row r="341" spans="1:8" x14ac:dyDescent="0.25">
      <c r="B341" s="28">
        <v>6.2</v>
      </c>
      <c r="C341" t="s">
        <v>349</v>
      </c>
      <c r="D341">
        <v>9.6999999999999993</v>
      </c>
      <c r="E341">
        <v>10.476000000000001</v>
      </c>
      <c r="F341" t="s">
        <v>396</v>
      </c>
      <c r="G341" t="s">
        <v>399</v>
      </c>
      <c r="H341" s="27">
        <v>0</v>
      </c>
    </row>
    <row r="342" spans="1:8" x14ac:dyDescent="0.25">
      <c r="B342" s="28">
        <v>7.2</v>
      </c>
      <c r="C342" t="s">
        <v>350</v>
      </c>
      <c r="D342">
        <v>9.6999999999999993</v>
      </c>
      <c r="E342">
        <v>10.476000000000001</v>
      </c>
      <c r="F342" t="s">
        <v>396</v>
      </c>
      <c r="G342" t="s">
        <v>400</v>
      </c>
      <c r="H342" s="27">
        <v>0</v>
      </c>
    </row>
    <row r="343" spans="1:8" x14ac:dyDescent="0.25">
      <c r="B343" s="28">
        <v>8.1999999999999993</v>
      </c>
      <c r="C343" t="s">
        <v>351</v>
      </c>
      <c r="D343">
        <v>9.6999999999999993</v>
      </c>
      <c r="E343">
        <v>10.476000000000001</v>
      </c>
      <c r="F343" t="s">
        <v>396</v>
      </c>
      <c r="G343" t="s">
        <v>401</v>
      </c>
      <c r="H343" s="27">
        <v>0</v>
      </c>
    </row>
    <row r="344" spans="1:8" x14ac:dyDescent="0.25">
      <c r="A344" t="s">
        <v>749</v>
      </c>
      <c r="B344" s="28">
        <v>4.2</v>
      </c>
      <c r="C344" t="s">
        <v>347</v>
      </c>
      <c r="D344">
        <v>9.6999999999999993</v>
      </c>
      <c r="E344">
        <v>10.476000000000001</v>
      </c>
      <c r="F344" t="s">
        <v>396</v>
      </c>
      <c r="G344" t="s">
        <v>395</v>
      </c>
      <c r="H344" s="27">
        <v>375</v>
      </c>
    </row>
    <row r="345" spans="1:8" x14ac:dyDescent="0.25">
      <c r="B345" s="28">
        <v>5.2</v>
      </c>
      <c r="C345" t="s">
        <v>348</v>
      </c>
      <c r="D345">
        <v>9.6999999999999993</v>
      </c>
      <c r="E345">
        <v>10.476000000000001</v>
      </c>
      <c r="F345" t="s">
        <v>396</v>
      </c>
      <c r="G345" t="s">
        <v>398</v>
      </c>
      <c r="H345" s="27">
        <v>37</v>
      </c>
    </row>
    <row r="346" spans="1:8" x14ac:dyDescent="0.25">
      <c r="B346" s="28">
        <v>6.2</v>
      </c>
      <c r="C346" t="s">
        <v>349</v>
      </c>
      <c r="D346">
        <v>9.6999999999999993</v>
      </c>
      <c r="E346">
        <v>10.476000000000001</v>
      </c>
      <c r="F346" t="s">
        <v>396</v>
      </c>
      <c r="G346" t="s">
        <v>399</v>
      </c>
      <c r="H346" s="27">
        <v>0</v>
      </c>
    </row>
    <row r="347" spans="1:8" x14ac:dyDescent="0.25">
      <c r="B347" s="28">
        <v>7.2</v>
      </c>
      <c r="C347" t="s">
        <v>350</v>
      </c>
      <c r="D347">
        <v>9.6999999999999993</v>
      </c>
      <c r="E347">
        <v>10.476000000000001</v>
      </c>
      <c r="F347" t="s">
        <v>396</v>
      </c>
      <c r="G347" t="s">
        <v>400</v>
      </c>
      <c r="H347" s="27">
        <v>38</v>
      </c>
    </row>
    <row r="348" spans="1:8" x14ac:dyDescent="0.25">
      <c r="B348" s="28">
        <v>8.1999999999999993</v>
      </c>
      <c r="C348" t="s">
        <v>351</v>
      </c>
      <c r="D348">
        <v>9.6999999999999993</v>
      </c>
      <c r="E348">
        <v>10.476000000000001</v>
      </c>
      <c r="F348" t="s">
        <v>396</v>
      </c>
      <c r="G348" t="s">
        <v>401</v>
      </c>
      <c r="H348" s="27">
        <v>37</v>
      </c>
    </row>
    <row r="349" spans="1:8" x14ac:dyDescent="0.25">
      <c r="A349" t="s">
        <v>750</v>
      </c>
      <c r="B349" s="28">
        <v>4.2</v>
      </c>
      <c r="C349" t="s">
        <v>347</v>
      </c>
      <c r="D349">
        <v>9.6999999999999993</v>
      </c>
      <c r="E349">
        <v>10.476000000000001</v>
      </c>
      <c r="F349" t="s">
        <v>396</v>
      </c>
      <c r="G349" t="s">
        <v>395</v>
      </c>
      <c r="H349" s="27">
        <v>0</v>
      </c>
    </row>
    <row r="350" spans="1:8" x14ac:dyDescent="0.25">
      <c r="B350" s="28">
        <v>5.2</v>
      </c>
      <c r="C350" t="s">
        <v>348</v>
      </c>
      <c r="D350">
        <v>9.6999999999999993</v>
      </c>
      <c r="E350">
        <v>10.476000000000001</v>
      </c>
      <c r="F350" t="s">
        <v>396</v>
      </c>
      <c r="G350" t="s">
        <v>398</v>
      </c>
      <c r="H350" s="27">
        <v>0</v>
      </c>
    </row>
    <row r="351" spans="1:8" x14ac:dyDescent="0.25">
      <c r="B351" s="28">
        <v>6.2</v>
      </c>
      <c r="C351" t="s">
        <v>349</v>
      </c>
      <c r="D351">
        <v>9.6999999999999993</v>
      </c>
      <c r="E351">
        <v>10.476000000000001</v>
      </c>
      <c r="F351" t="s">
        <v>396</v>
      </c>
      <c r="G351" t="s">
        <v>399</v>
      </c>
      <c r="H351" s="27">
        <v>0</v>
      </c>
    </row>
    <row r="352" spans="1:8" x14ac:dyDescent="0.25">
      <c r="B352" s="28">
        <v>7.2</v>
      </c>
      <c r="C352" t="s">
        <v>350</v>
      </c>
      <c r="D352">
        <v>9.6999999999999993</v>
      </c>
      <c r="E352">
        <v>10.476000000000001</v>
      </c>
      <c r="F352" t="s">
        <v>396</v>
      </c>
      <c r="G352" t="s">
        <v>400</v>
      </c>
      <c r="H352" s="27">
        <v>0</v>
      </c>
    </row>
    <row r="353" spans="1:8" x14ac:dyDescent="0.25">
      <c r="B353" s="28">
        <v>8.1999999999999993</v>
      </c>
      <c r="C353" t="s">
        <v>351</v>
      </c>
      <c r="D353">
        <v>9.6999999999999993</v>
      </c>
      <c r="E353">
        <v>10.476000000000001</v>
      </c>
      <c r="F353" t="s">
        <v>396</v>
      </c>
      <c r="G353" t="s">
        <v>401</v>
      </c>
      <c r="H353" s="27">
        <v>0</v>
      </c>
    </row>
    <row r="354" spans="1:8" x14ac:dyDescent="0.25">
      <c r="A354" t="s">
        <v>751</v>
      </c>
      <c r="B354" s="28">
        <v>4.2</v>
      </c>
      <c r="C354" t="s">
        <v>347</v>
      </c>
      <c r="D354">
        <v>9.6999999999999993</v>
      </c>
      <c r="E354">
        <v>10.476000000000001</v>
      </c>
      <c r="F354" t="s">
        <v>396</v>
      </c>
      <c r="G354" t="s">
        <v>395</v>
      </c>
      <c r="H354" s="27">
        <v>0</v>
      </c>
    </row>
    <row r="355" spans="1:8" x14ac:dyDescent="0.25">
      <c r="B355" s="28">
        <v>5.2</v>
      </c>
      <c r="C355" t="s">
        <v>348</v>
      </c>
      <c r="D355">
        <v>9.6999999999999993</v>
      </c>
      <c r="E355">
        <v>10.476000000000001</v>
      </c>
      <c r="F355" t="s">
        <v>396</v>
      </c>
      <c r="G355" t="s">
        <v>398</v>
      </c>
      <c r="H355" s="27">
        <v>0</v>
      </c>
    </row>
    <row r="356" spans="1:8" x14ac:dyDescent="0.25">
      <c r="B356" s="28">
        <v>6.2</v>
      </c>
      <c r="C356" t="s">
        <v>349</v>
      </c>
      <c r="D356">
        <v>9.6999999999999993</v>
      </c>
      <c r="E356">
        <v>10.476000000000001</v>
      </c>
      <c r="F356" t="s">
        <v>396</v>
      </c>
      <c r="G356" t="s">
        <v>399</v>
      </c>
      <c r="H356" s="27">
        <v>75</v>
      </c>
    </row>
    <row r="357" spans="1:8" x14ac:dyDescent="0.25">
      <c r="B357" s="28">
        <v>7.2</v>
      </c>
      <c r="C357" t="s">
        <v>350</v>
      </c>
      <c r="D357">
        <v>9.6999999999999993</v>
      </c>
      <c r="E357">
        <v>10.476000000000001</v>
      </c>
      <c r="F357" t="s">
        <v>396</v>
      </c>
      <c r="G357" t="s">
        <v>400</v>
      </c>
      <c r="H357" s="27">
        <v>0</v>
      </c>
    </row>
    <row r="358" spans="1:8" x14ac:dyDescent="0.25">
      <c r="B358" s="28">
        <v>8.1999999999999993</v>
      </c>
      <c r="C358" t="s">
        <v>351</v>
      </c>
      <c r="D358">
        <v>9.6999999999999993</v>
      </c>
      <c r="E358">
        <v>10.476000000000001</v>
      </c>
      <c r="F358" t="s">
        <v>396</v>
      </c>
      <c r="G358" t="s">
        <v>401</v>
      </c>
      <c r="H358" s="27">
        <v>0</v>
      </c>
    </row>
    <row r="359" spans="1:8" x14ac:dyDescent="0.25">
      <c r="A359" t="s">
        <v>752</v>
      </c>
      <c r="B359" s="28">
        <v>4.2</v>
      </c>
      <c r="C359" t="s">
        <v>347</v>
      </c>
      <c r="D359">
        <v>9.6999999999999993</v>
      </c>
      <c r="E359">
        <v>10.476000000000001</v>
      </c>
      <c r="F359" t="s">
        <v>396</v>
      </c>
      <c r="G359" t="s">
        <v>395</v>
      </c>
      <c r="H359" s="27">
        <v>0</v>
      </c>
    </row>
    <row r="360" spans="1:8" x14ac:dyDescent="0.25">
      <c r="B360" s="28">
        <v>5.2</v>
      </c>
      <c r="C360" t="s">
        <v>348</v>
      </c>
      <c r="D360">
        <v>9.6999999999999993</v>
      </c>
      <c r="E360">
        <v>10.476000000000001</v>
      </c>
      <c r="F360" t="s">
        <v>396</v>
      </c>
      <c r="G360" t="s">
        <v>398</v>
      </c>
      <c r="H360" s="27">
        <v>0</v>
      </c>
    </row>
    <row r="361" spans="1:8" x14ac:dyDescent="0.25">
      <c r="B361" s="28">
        <v>6.2</v>
      </c>
      <c r="C361" t="s">
        <v>349</v>
      </c>
      <c r="D361">
        <v>9.6999999999999993</v>
      </c>
      <c r="E361">
        <v>10.476000000000001</v>
      </c>
      <c r="F361" t="s">
        <v>396</v>
      </c>
      <c r="G361" t="s">
        <v>399</v>
      </c>
      <c r="H361" s="27">
        <v>0</v>
      </c>
    </row>
    <row r="362" spans="1:8" x14ac:dyDescent="0.25">
      <c r="B362" s="28">
        <v>7.2</v>
      </c>
      <c r="C362" t="s">
        <v>350</v>
      </c>
      <c r="D362">
        <v>9.6999999999999993</v>
      </c>
      <c r="E362">
        <v>10.476000000000001</v>
      </c>
      <c r="F362" t="s">
        <v>396</v>
      </c>
      <c r="G362" t="s">
        <v>400</v>
      </c>
      <c r="H362" s="27">
        <v>0</v>
      </c>
    </row>
    <row r="363" spans="1:8" x14ac:dyDescent="0.25">
      <c r="B363" s="28">
        <v>8.1999999999999993</v>
      </c>
      <c r="C363" t="s">
        <v>351</v>
      </c>
      <c r="D363">
        <v>9.6999999999999993</v>
      </c>
      <c r="E363">
        <v>10.476000000000001</v>
      </c>
      <c r="F363" t="s">
        <v>396</v>
      </c>
      <c r="G363" t="s">
        <v>401</v>
      </c>
      <c r="H363" s="27">
        <v>75</v>
      </c>
    </row>
    <row r="364" spans="1:8" x14ac:dyDescent="0.25">
      <c r="A364" t="s">
        <v>753</v>
      </c>
      <c r="B364" s="28">
        <v>4.2</v>
      </c>
      <c r="C364" t="s">
        <v>347</v>
      </c>
      <c r="D364">
        <v>9.6999999999999993</v>
      </c>
      <c r="E364">
        <v>10.476000000000001</v>
      </c>
      <c r="F364" t="s">
        <v>396</v>
      </c>
      <c r="G364" t="s">
        <v>395</v>
      </c>
      <c r="H364" s="27">
        <v>0</v>
      </c>
    </row>
    <row r="365" spans="1:8" x14ac:dyDescent="0.25">
      <c r="B365" s="28">
        <v>5.2</v>
      </c>
      <c r="C365" t="s">
        <v>348</v>
      </c>
      <c r="D365">
        <v>9.6999999999999993</v>
      </c>
      <c r="E365">
        <v>10.476000000000001</v>
      </c>
      <c r="F365" t="s">
        <v>396</v>
      </c>
      <c r="G365" t="s">
        <v>398</v>
      </c>
      <c r="H365" s="27">
        <v>0</v>
      </c>
    </row>
    <row r="366" spans="1:8" x14ac:dyDescent="0.25">
      <c r="B366" s="28">
        <v>6.2</v>
      </c>
      <c r="C366" t="s">
        <v>349</v>
      </c>
      <c r="D366">
        <v>9.6999999999999993</v>
      </c>
      <c r="E366">
        <v>10.476000000000001</v>
      </c>
      <c r="F366" t="s">
        <v>396</v>
      </c>
      <c r="G366" t="s">
        <v>399</v>
      </c>
      <c r="H366" s="27">
        <v>0</v>
      </c>
    </row>
    <row r="367" spans="1:8" x14ac:dyDescent="0.25">
      <c r="B367" s="28">
        <v>7.2</v>
      </c>
      <c r="C367" t="s">
        <v>350</v>
      </c>
      <c r="D367">
        <v>9.6999999999999993</v>
      </c>
      <c r="E367">
        <v>10.476000000000001</v>
      </c>
      <c r="F367" t="s">
        <v>396</v>
      </c>
      <c r="G367" t="s">
        <v>400</v>
      </c>
      <c r="H367" s="27">
        <v>0</v>
      </c>
    </row>
    <row r="368" spans="1:8" x14ac:dyDescent="0.25">
      <c r="B368" s="28">
        <v>8.1999999999999993</v>
      </c>
      <c r="C368" t="s">
        <v>351</v>
      </c>
      <c r="D368">
        <v>9.6999999999999993</v>
      </c>
      <c r="E368">
        <v>10.476000000000001</v>
      </c>
      <c r="F368" t="s">
        <v>396</v>
      </c>
      <c r="G368" t="s">
        <v>401</v>
      </c>
      <c r="H368" s="27">
        <v>0</v>
      </c>
    </row>
    <row r="369" spans="1:8" x14ac:dyDescent="0.25">
      <c r="A369" t="s">
        <v>754</v>
      </c>
      <c r="B369" s="28">
        <v>4.2</v>
      </c>
      <c r="C369" t="s">
        <v>347</v>
      </c>
      <c r="D369">
        <v>9.6999999999999993</v>
      </c>
      <c r="E369">
        <v>10.476000000000001</v>
      </c>
      <c r="F369" t="s">
        <v>396</v>
      </c>
      <c r="G369" t="s">
        <v>395</v>
      </c>
      <c r="H369" s="27">
        <v>0</v>
      </c>
    </row>
    <row r="370" spans="1:8" x14ac:dyDescent="0.25">
      <c r="B370" s="28">
        <v>5.2</v>
      </c>
      <c r="C370" t="s">
        <v>348</v>
      </c>
      <c r="D370">
        <v>9.6999999999999993</v>
      </c>
      <c r="E370">
        <v>10.476000000000001</v>
      </c>
      <c r="F370" t="s">
        <v>396</v>
      </c>
      <c r="G370" t="s">
        <v>398</v>
      </c>
      <c r="H370" s="27">
        <v>0</v>
      </c>
    </row>
    <row r="371" spans="1:8" x14ac:dyDescent="0.25">
      <c r="B371" s="28">
        <v>6.2</v>
      </c>
      <c r="C371" t="s">
        <v>349</v>
      </c>
      <c r="D371">
        <v>9.6999999999999993</v>
      </c>
      <c r="E371">
        <v>10.476000000000001</v>
      </c>
      <c r="F371" t="s">
        <v>396</v>
      </c>
      <c r="G371" t="s">
        <v>399</v>
      </c>
      <c r="H371" s="27">
        <v>0</v>
      </c>
    </row>
    <row r="372" spans="1:8" x14ac:dyDescent="0.25">
      <c r="B372" s="28">
        <v>7.2</v>
      </c>
      <c r="C372" t="s">
        <v>350</v>
      </c>
      <c r="D372">
        <v>9.6999999999999993</v>
      </c>
      <c r="E372">
        <v>10.476000000000001</v>
      </c>
      <c r="F372" t="s">
        <v>396</v>
      </c>
      <c r="G372" t="s">
        <v>400</v>
      </c>
      <c r="H372" s="27">
        <v>0</v>
      </c>
    </row>
    <row r="373" spans="1:8" x14ac:dyDescent="0.25">
      <c r="B373" s="28">
        <v>8.1999999999999993</v>
      </c>
      <c r="C373" t="s">
        <v>351</v>
      </c>
      <c r="D373">
        <v>9.6999999999999993</v>
      </c>
      <c r="E373">
        <v>10.476000000000001</v>
      </c>
      <c r="F373" t="s">
        <v>396</v>
      </c>
      <c r="G373" t="s">
        <v>401</v>
      </c>
      <c r="H373" s="27">
        <v>0</v>
      </c>
    </row>
    <row r="374" spans="1:8" x14ac:dyDescent="0.25">
      <c r="A374" t="s">
        <v>755</v>
      </c>
      <c r="B374" s="28">
        <v>4.2</v>
      </c>
      <c r="C374" t="s">
        <v>347</v>
      </c>
      <c r="D374">
        <v>9.6999999999999993</v>
      </c>
      <c r="E374">
        <v>10.476000000000001</v>
      </c>
      <c r="F374" t="s">
        <v>396</v>
      </c>
      <c r="G374" t="s">
        <v>395</v>
      </c>
      <c r="H374" s="27">
        <v>112</v>
      </c>
    </row>
    <row r="375" spans="1:8" x14ac:dyDescent="0.25">
      <c r="B375" s="28">
        <v>5.2</v>
      </c>
      <c r="C375" t="s">
        <v>348</v>
      </c>
      <c r="D375">
        <v>9.6999999999999993</v>
      </c>
      <c r="E375">
        <v>10.476000000000001</v>
      </c>
      <c r="F375" t="s">
        <v>396</v>
      </c>
      <c r="G375" t="s">
        <v>398</v>
      </c>
      <c r="H375" s="27">
        <v>0</v>
      </c>
    </row>
    <row r="376" spans="1:8" x14ac:dyDescent="0.25">
      <c r="B376" s="28">
        <v>6.2</v>
      </c>
      <c r="C376" t="s">
        <v>349</v>
      </c>
      <c r="D376">
        <v>9.6999999999999993</v>
      </c>
      <c r="E376">
        <v>10.476000000000001</v>
      </c>
      <c r="F376" t="s">
        <v>396</v>
      </c>
      <c r="G376" t="s">
        <v>399</v>
      </c>
      <c r="H376" s="27">
        <v>38</v>
      </c>
    </row>
    <row r="377" spans="1:8" x14ac:dyDescent="0.25">
      <c r="B377" s="28">
        <v>7.2</v>
      </c>
      <c r="C377" t="s">
        <v>350</v>
      </c>
      <c r="D377">
        <v>9.6999999999999993</v>
      </c>
      <c r="E377">
        <v>10.476000000000001</v>
      </c>
      <c r="F377" t="s">
        <v>396</v>
      </c>
      <c r="G377" t="s">
        <v>400</v>
      </c>
      <c r="H377" s="27">
        <v>38</v>
      </c>
    </row>
    <row r="378" spans="1:8" x14ac:dyDescent="0.25">
      <c r="B378" s="28">
        <v>8.1999999999999993</v>
      </c>
      <c r="C378" t="s">
        <v>351</v>
      </c>
      <c r="D378">
        <v>9.6999999999999993</v>
      </c>
      <c r="E378">
        <v>10.476000000000001</v>
      </c>
      <c r="F378" t="s">
        <v>396</v>
      </c>
      <c r="G378" t="s">
        <v>401</v>
      </c>
      <c r="H378" s="27">
        <v>0</v>
      </c>
    </row>
    <row r="379" spans="1:8" x14ac:dyDescent="0.25">
      <c r="A379" t="s">
        <v>756</v>
      </c>
      <c r="B379" s="28">
        <v>4.2</v>
      </c>
      <c r="C379" t="s">
        <v>347</v>
      </c>
      <c r="D379">
        <v>9.6999999999999993</v>
      </c>
      <c r="E379">
        <v>10.476000000000001</v>
      </c>
      <c r="F379" t="s">
        <v>396</v>
      </c>
      <c r="G379" t="s">
        <v>395</v>
      </c>
      <c r="H379" s="27">
        <v>75</v>
      </c>
    </row>
    <row r="380" spans="1:8" x14ac:dyDescent="0.25">
      <c r="B380" s="28">
        <v>5.2</v>
      </c>
      <c r="C380" t="s">
        <v>348</v>
      </c>
      <c r="D380">
        <v>9.6999999999999993</v>
      </c>
      <c r="E380">
        <v>10.476000000000001</v>
      </c>
      <c r="F380" t="s">
        <v>396</v>
      </c>
      <c r="G380" t="s">
        <v>398</v>
      </c>
      <c r="H380" s="27">
        <v>38</v>
      </c>
    </row>
    <row r="381" spans="1:8" x14ac:dyDescent="0.25">
      <c r="B381" s="28">
        <v>6.2</v>
      </c>
      <c r="C381" t="s">
        <v>349</v>
      </c>
      <c r="D381">
        <v>9.6999999999999993</v>
      </c>
      <c r="E381">
        <v>10.476000000000001</v>
      </c>
      <c r="F381" t="s">
        <v>396</v>
      </c>
      <c r="G381" t="s">
        <v>399</v>
      </c>
      <c r="H381" s="27">
        <v>0</v>
      </c>
    </row>
    <row r="382" spans="1:8" x14ac:dyDescent="0.25">
      <c r="B382" s="28">
        <v>7.2</v>
      </c>
      <c r="C382" t="s">
        <v>350</v>
      </c>
      <c r="D382">
        <v>9.6999999999999993</v>
      </c>
      <c r="E382">
        <v>10.476000000000001</v>
      </c>
      <c r="F382" t="s">
        <v>396</v>
      </c>
      <c r="G382" t="s">
        <v>400</v>
      </c>
      <c r="H382" s="27">
        <v>0</v>
      </c>
    </row>
    <row r="383" spans="1:8" x14ac:dyDescent="0.25">
      <c r="B383" s="28">
        <v>8.1999999999999993</v>
      </c>
      <c r="C383" t="s">
        <v>351</v>
      </c>
      <c r="D383">
        <v>9.6999999999999993</v>
      </c>
      <c r="E383">
        <v>10.476000000000001</v>
      </c>
      <c r="F383" t="s">
        <v>396</v>
      </c>
      <c r="G383" t="s">
        <v>401</v>
      </c>
      <c r="H383" s="27">
        <v>0</v>
      </c>
    </row>
    <row r="384" spans="1:8" x14ac:dyDescent="0.25">
      <c r="A384" t="s">
        <v>757</v>
      </c>
      <c r="B384" s="28">
        <v>4.2</v>
      </c>
      <c r="C384" t="s">
        <v>347</v>
      </c>
      <c r="D384">
        <v>9.6999999999999993</v>
      </c>
      <c r="E384">
        <v>10.476000000000001</v>
      </c>
      <c r="F384" t="s">
        <v>396</v>
      </c>
      <c r="G384" t="s">
        <v>395</v>
      </c>
      <c r="H384" s="27">
        <v>0</v>
      </c>
    </row>
    <row r="385" spans="1:8" x14ac:dyDescent="0.25">
      <c r="B385" s="28">
        <v>5.2</v>
      </c>
      <c r="C385" t="s">
        <v>348</v>
      </c>
      <c r="D385">
        <v>9.6999999999999993</v>
      </c>
      <c r="E385">
        <v>10.476000000000001</v>
      </c>
      <c r="F385" t="s">
        <v>396</v>
      </c>
      <c r="G385" t="s">
        <v>398</v>
      </c>
      <c r="H385" s="27">
        <v>0</v>
      </c>
    </row>
    <row r="386" spans="1:8" x14ac:dyDescent="0.25">
      <c r="B386" s="28">
        <v>6.2</v>
      </c>
      <c r="C386" t="s">
        <v>349</v>
      </c>
      <c r="D386">
        <v>9.6999999999999993</v>
      </c>
      <c r="E386">
        <v>10.476000000000001</v>
      </c>
      <c r="F386" t="s">
        <v>396</v>
      </c>
      <c r="G386" t="s">
        <v>399</v>
      </c>
      <c r="H386" s="27">
        <v>0</v>
      </c>
    </row>
    <row r="387" spans="1:8" x14ac:dyDescent="0.25">
      <c r="B387" s="28">
        <v>7.2</v>
      </c>
      <c r="C387" t="s">
        <v>350</v>
      </c>
      <c r="D387">
        <v>9.6999999999999993</v>
      </c>
      <c r="E387">
        <v>10.476000000000001</v>
      </c>
      <c r="F387" t="s">
        <v>396</v>
      </c>
      <c r="G387" t="s">
        <v>400</v>
      </c>
      <c r="H387" s="27">
        <v>0</v>
      </c>
    </row>
    <row r="388" spans="1:8" x14ac:dyDescent="0.25">
      <c r="B388" s="28">
        <v>8.1999999999999993</v>
      </c>
      <c r="C388" t="s">
        <v>351</v>
      </c>
      <c r="D388">
        <v>9.6999999999999993</v>
      </c>
      <c r="E388">
        <v>10.476000000000001</v>
      </c>
      <c r="F388" t="s">
        <v>396</v>
      </c>
      <c r="G388" t="s">
        <v>401</v>
      </c>
      <c r="H388" s="27">
        <v>0</v>
      </c>
    </row>
    <row r="389" spans="1:8" x14ac:dyDescent="0.25">
      <c r="A389" t="s">
        <v>758</v>
      </c>
      <c r="B389" s="28">
        <v>4.2</v>
      </c>
      <c r="C389" t="s">
        <v>347</v>
      </c>
      <c r="D389">
        <v>9.6999999999999993</v>
      </c>
      <c r="E389">
        <v>10.476000000000001</v>
      </c>
      <c r="F389" t="s">
        <v>396</v>
      </c>
      <c r="G389" t="s">
        <v>395</v>
      </c>
      <c r="H389" s="27">
        <v>0</v>
      </c>
    </row>
    <row r="390" spans="1:8" x14ac:dyDescent="0.25">
      <c r="B390" s="28">
        <v>5.2</v>
      </c>
      <c r="C390" t="s">
        <v>348</v>
      </c>
      <c r="D390">
        <v>9.6999999999999993</v>
      </c>
      <c r="E390">
        <v>10.476000000000001</v>
      </c>
      <c r="F390" t="s">
        <v>396</v>
      </c>
      <c r="G390" t="s">
        <v>398</v>
      </c>
      <c r="H390" s="27">
        <v>15</v>
      </c>
    </row>
    <row r="391" spans="1:8" x14ac:dyDescent="0.25">
      <c r="B391" s="28">
        <v>6.2</v>
      </c>
      <c r="C391" t="s">
        <v>349</v>
      </c>
      <c r="D391">
        <v>9.6999999999999993</v>
      </c>
      <c r="E391">
        <v>10.476000000000001</v>
      </c>
      <c r="F391" t="s">
        <v>396</v>
      </c>
      <c r="G391" t="s">
        <v>399</v>
      </c>
      <c r="H391" s="27">
        <v>0</v>
      </c>
    </row>
    <row r="392" spans="1:8" x14ac:dyDescent="0.25">
      <c r="B392" s="28">
        <v>7.2</v>
      </c>
      <c r="C392" t="s">
        <v>350</v>
      </c>
      <c r="D392">
        <v>9.6999999999999993</v>
      </c>
      <c r="E392">
        <v>10.476000000000001</v>
      </c>
      <c r="F392" t="s">
        <v>396</v>
      </c>
      <c r="G392" t="s">
        <v>400</v>
      </c>
      <c r="H392" s="27">
        <v>0</v>
      </c>
    </row>
    <row r="393" spans="1:8" x14ac:dyDescent="0.25">
      <c r="B393" s="28">
        <v>8.1999999999999993</v>
      </c>
      <c r="C393" t="s">
        <v>351</v>
      </c>
      <c r="D393">
        <v>9.6999999999999993</v>
      </c>
      <c r="E393">
        <v>10.476000000000001</v>
      </c>
      <c r="F393" t="s">
        <v>396</v>
      </c>
      <c r="G393" t="s">
        <v>401</v>
      </c>
      <c r="H393" s="27">
        <v>0</v>
      </c>
    </row>
    <row r="394" spans="1:8" x14ac:dyDescent="0.25">
      <c r="A394" t="s">
        <v>759</v>
      </c>
      <c r="B394" s="28">
        <v>4.2</v>
      </c>
      <c r="C394" t="s">
        <v>347</v>
      </c>
      <c r="D394">
        <v>9.6999999999999993</v>
      </c>
      <c r="E394">
        <v>10.476000000000001</v>
      </c>
      <c r="F394" t="s">
        <v>396</v>
      </c>
      <c r="G394" t="s">
        <v>395</v>
      </c>
      <c r="H394" s="27">
        <v>75</v>
      </c>
    </row>
    <row r="395" spans="1:8" x14ac:dyDescent="0.25">
      <c r="B395" s="28">
        <v>5.2</v>
      </c>
      <c r="C395" t="s">
        <v>348</v>
      </c>
      <c r="D395">
        <v>9.6999999999999993</v>
      </c>
      <c r="E395">
        <v>10.476000000000001</v>
      </c>
      <c r="F395" t="s">
        <v>396</v>
      </c>
      <c r="G395" t="s">
        <v>398</v>
      </c>
      <c r="H395" s="27">
        <v>75</v>
      </c>
    </row>
    <row r="396" spans="1:8" x14ac:dyDescent="0.25">
      <c r="B396" s="28">
        <v>6.2</v>
      </c>
      <c r="C396" t="s">
        <v>349</v>
      </c>
      <c r="D396">
        <v>9.6999999999999993</v>
      </c>
      <c r="E396">
        <v>10.476000000000001</v>
      </c>
      <c r="F396" t="s">
        <v>396</v>
      </c>
      <c r="G396" t="s">
        <v>399</v>
      </c>
      <c r="H396" s="27">
        <v>75</v>
      </c>
    </row>
    <row r="397" spans="1:8" x14ac:dyDescent="0.25">
      <c r="B397" s="28">
        <v>7.2</v>
      </c>
      <c r="C397" t="s">
        <v>350</v>
      </c>
      <c r="D397">
        <v>9.6999999999999993</v>
      </c>
      <c r="E397">
        <v>10.476000000000001</v>
      </c>
      <c r="F397" t="s">
        <v>396</v>
      </c>
      <c r="G397" t="s">
        <v>400</v>
      </c>
      <c r="H397" s="27">
        <v>0</v>
      </c>
    </row>
    <row r="398" spans="1:8" x14ac:dyDescent="0.25">
      <c r="B398" s="28">
        <v>8.1999999999999993</v>
      </c>
      <c r="C398" t="s">
        <v>351</v>
      </c>
      <c r="D398">
        <v>9.6999999999999993</v>
      </c>
      <c r="E398">
        <v>10.476000000000001</v>
      </c>
      <c r="F398" t="s">
        <v>396</v>
      </c>
      <c r="G398" t="s">
        <v>401</v>
      </c>
      <c r="H398" s="27">
        <v>8</v>
      </c>
    </row>
    <row r="399" spans="1:8" x14ac:dyDescent="0.25">
      <c r="A399" t="s">
        <v>760</v>
      </c>
      <c r="B399" s="28">
        <v>4.2</v>
      </c>
      <c r="C399" t="s">
        <v>347</v>
      </c>
      <c r="D399">
        <v>9.6999999999999993</v>
      </c>
      <c r="E399">
        <v>10.476000000000001</v>
      </c>
      <c r="F399" t="s">
        <v>396</v>
      </c>
      <c r="G399" t="s">
        <v>395</v>
      </c>
      <c r="H399" s="27">
        <v>38</v>
      </c>
    </row>
    <row r="400" spans="1:8" x14ac:dyDescent="0.25">
      <c r="B400" s="28">
        <v>5.2</v>
      </c>
      <c r="C400" t="s">
        <v>348</v>
      </c>
      <c r="D400">
        <v>9.6999999999999993</v>
      </c>
      <c r="E400">
        <v>10.476000000000001</v>
      </c>
      <c r="F400" t="s">
        <v>396</v>
      </c>
      <c r="G400" t="s">
        <v>398</v>
      </c>
      <c r="H400" s="27">
        <v>7</v>
      </c>
    </row>
    <row r="401" spans="1:8" x14ac:dyDescent="0.25">
      <c r="B401" s="28">
        <v>6.2</v>
      </c>
      <c r="C401" t="s">
        <v>349</v>
      </c>
      <c r="D401">
        <v>9.6999999999999993</v>
      </c>
      <c r="E401">
        <v>10.476000000000001</v>
      </c>
      <c r="F401" t="s">
        <v>396</v>
      </c>
      <c r="G401" t="s">
        <v>399</v>
      </c>
      <c r="H401" s="27">
        <v>22</v>
      </c>
    </row>
    <row r="402" spans="1:8" x14ac:dyDescent="0.25">
      <c r="B402" s="28">
        <v>7.2</v>
      </c>
      <c r="C402" t="s">
        <v>350</v>
      </c>
      <c r="D402">
        <v>9.6999999999999993</v>
      </c>
      <c r="E402">
        <v>10.476000000000001</v>
      </c>
      <c r="F402" t="s">
        <v>396</v>
      </c>
      <c r="G402" t="s">
        <v>400</v>
      </c>
      <c r="H402" s="27">
        <v>7</v>
      </c>
    </row>
    <row r="403" spans="1:8" x14ac:dyDescent="0.25">
      <c r="B403" s="28">
        <v>8.1999999999999993</v>
      </c>
      <c r="C403" t="s">
        <v>351</v>
      </c>
      <c r="D403">
        <v>9.6999999999999993</v>
      </c>
      <c r="E403">
        <v>10.476000000000001</v>
      </c>
      <c r="F403" t="s">
        <v>396</v>
      </c>
      <c r="G403" t="s">
        <v>401</v>
      </c>
      <c r="H403" s="27">
        <v>8</v>
      </c>
    </row>
    <row r="404" spans="1:8" x14ac:dyDescent="0.25">
      <c r="A404" t="s">
        <v>761</v>
      </c>
      <c r="B404" s="28">
        <v>4.2</v>
      </c>
      <c r="C404" t="s">
        <v>347</v>
      </c>
      <c r="D404">
        <v>9.6999999999999993</v>
      </c>
      <c r="E404">
        <v>10.476000000000001</v>
      </c>
      <c r="F404" t="s">
        <v>396</v>
      </c>
      <c r="G404" t="s">
        <v>395</v>
      </c>
      <c r="H404" s="27">
        <v>112</v>
      </c>
    </row>
    <row r="405" spans="1:8" x14ac:dyDescent="0.25">
      <c r="B405" s="28">
        <v>5.2</v>
      </c>
      <c r="C405" t="s">
        <v>348</v>
      </c>
      <c r="D405">
        <v>9.6999999999999993</v>
      </c>
      <c r="E405">
        <v>10.476000000000001</v>
      </c>
      <c r="F405" t="s">
        <v>396</v>
      </c>
      <c r="G405" t="s">
        <v>398</v>
      </c>
      <c r="H405" s="27">
        <v>75</v>
      </c>
    </row>
    <row r="406" spans="1:8" x14ac:dyDescent="0.25">
      <c r="B406" s="28">
        <v>6.2</v>
      </c>
      <c r="C406" t="s">
        <v>349</v>
      </c>
      <c r="D406">
        <v>9.6999999999999993</v>
      </c>
      <c r="E406">
        <v>10.476000000000001</v>
      </c>
      <c r="F406" t="s">
        <v>396</v>
      </c>
      <c r="G406" t="s">
        <v>399</v>
      </c>
      <c r="H406" s="27">
        <v>225</v>
      </c>
    </row>
    <row r="407" spans="1:8" x14ac:dyDescent="0.25">
      <c r="B407" s="28">
        <v>7.2</v>
      </c>
      <c r="C407" t="s">
        <v>350</v>
      </c>
      <c r="D407">
        <v>9.6999999999999993</v>
      </c>
      <c r="E407">
        <v>10.476000000000001</v>
      </c>
      <c r="F407" t="s">
        <v>396</v>
      </c>
      <c r="G407" t="s">
        <v>400</v>
      </c>
      <c r="H407" s="27">
        <v>0</v>
      </c>
    </row>
    <row r="408" spans="1:8" x14ac:dyDescent="0.25">
      <c r="B408" s="28">
        <v>8.1999999999999993</v>
      </c>
      <c r="C408" t="s">
        <v>351</v>
      </c>
      <c r="D408">
        <v>9.6999999999999993</v>
      </c>
      <c r="E408">
        <v>10.476000000000001</v>
      </c>
      <c r="F408" t="s">
        <v>396</v>
      </c>
      <c r="G408" t="s">
        <v>401</v>
      </c>
      <c r="H408" s="27">
        <v>0</v>
      </c>
    </row>
    <row r="409" spans="1:8" x14ac:dyDescent="0.25">
      <c r="A409" t="s">
        <v>762</v>
      </c>
      <c r="B409" s="28">
        <v>4.2</v>
      </c>
      <c r="C409" t="s">
        <v>347</v>
      </c>
      <c r="D409">
        <v>9.6999999999999993</v>
      </c>
      <c r="E409">
        <v>10.476000000000001</v>
      </c>
      <c r="F409" t="s">
        <v>396</v>
      </c>
      <c r="G409" t="s">
        <v>395</v>
      </c>
      <c r="H409" s="27">
        <v>0</v>
      </c>
    </row>
    <row r="410" spans="1:8" x14ac:dyDescent="0.25">
      <c r="B410" s="28">
        <v>5.2</v>
      </c>
      <c r="C410" t="s">
        <v>348</v>
      </c>
      <c r="D410">
        <v>9.6999999999999993</v>
      </c>
      <c r="E410">
        <v>10.476000000000001</v>
      </c>
      <c r="F410" t="s">
        <v>396</v>
      </c>
      <c r="G410" t="s">
        <v>398</v>
      </c>
      <c r="H410" s="27">
        <v>0</v>
      </c>
    </row>
    <row r="411" spans="1:8" x14ac:dyDescent="0.25">
      <c r="B411" s="28">
        <v>6.2</v>
      </c>
      <c r="C411" t="s">
        <v>349</v>
      </c>
      <c r="D411">
        <v>9.6999999999999993</v>
      </c>
      <c r="E411">
        <v>10.476000000000001</v>
      </c>
      <c r="F411" t="s">
        <v>396</v>
      </c>
      <c r="G411" t="s">
        <v>399</v>
      </c>
      <c r="H411" s="27">
        <v>0</v>
      </c>
    </row>
    <row r="412" spans="1:8" x14ac:dyDescent="0.25">
      <c r="B412" s="28">
        <v>7.2</v>
      </c>
      <c r="C412" t="s">
        <v>350</v>
      </c>
      <c r="D412">
        <v>9.6999999999999993</v>
      </c>
      <c r="E412">
        <v>10.476000000000001</v>
      </c>
      <c r="F412" t="s">
        <v>396</v>
      </c>
      <c r="G412" t="s">
        <v>400</v>
      </c>
      <c r="H412" s="27">
        <v>0</v>
      </c>
    </row>
    <row r="413" spans="1:8" x14ac:dyDescent="0.25">
      <c r="B413" s="28">
        <v>8.1999999999999993</v>
      </c>
      <c r="C413" t="s">
        <v>351</v>
      </c>
      <c r="D413">
        <v>9.6999999999999993</v>
      </c>
      <c r="E413">
        <v>10.476000000000001</v>
      </c>
      <c r="F413" t="s">
        <v>396</v>
      </c>
      <c r="G413" t="s">
        <v>401</v>
      </c>
      <c r="H413" s="27">
        <v>0</v>
      </c>
    </row>
    <row r="414" spans="1:8" x14ac:dyDescent="0.25">
      <c r="A414" t="s">
        <v>763</v>
      </c>
      <c r="B414" s="28">
        <v>4.2</v>
      </c>
      <c r="C414" t="s">
        <v>347</v>
      </c>
      <c r="D414">
        <v>9.6999999999999993</v>
      </c>
      <c r="E414">
        <v>10.476000000000001</v>
      </c>
      <c r="F414" t="s">
        <v>396</v>
      </c>
      <c r="G414" t="s">
        <v>395</v>
      </c>
      <c r="H414" s="27">
        <v>0</v>
      </c>
    </row>
    <row r="415" spans="1:8" x14ac:dyDescent="0.25">
      <c r="B415" s="28">
        <v>5.2</v>
      </c>
      <c r="C415" t="s">
        <v>348</v>
      </c>
      <c r="D415">
        <v>9.6999999999999993</v>
      </c>
      <c r="E415">
        <v>10.476000000000001</v>
      </c>
      <c r="F415" t="s">
        <v>396</v>
      </c>
      <c r="G415" t="s">
        <v>398</v>
      </c>
      <c r="H415" s="27">
        <v>0</v>
      </c>
    </row>
    <row r="416" spans="1:8" x14ac:dyDescent="0.25">
      <c r="B416" s="28">
        <v>6.2</v>
      </c>
      <c r="C416" t="s">
        <v>349</v>
      </c>
      <c r="D416">
        <v>9.6999999999999993</v>
      </c>
      <c r="E416">
        <v>10.476000000000001</v>
      </c>
      <c r="F416" t="s">
        <v>396</v>
      </c>
      <c r="G416" t="s">
        <v>399</v>
      </c>
      <c r="H416" s="27">
        <v>0</v>
      </c>
    </row>
    <row r="417" spans="1:8" x14ac:dyDescent="0.25">
      <c r="B417" s="28">
        <v>7.2</v>
      </c>
      <c r="C417" t="s">
        <v>350</v>
      </c>
      <c r="D417">
        <v>9.6999999999999993</v>
      </c>
      <c r="E417">
        <v>10.476000000000001</v>
      </c>
      <c r="F417" t="s">
        <v>396</v>
      </c>
      <c r="G417" t="s">
        <v>400</v>
      </c>
      <c r="H417" s="27">
        <v>0</v>
      </c>
    </row>
    <row r="418" spans="1:8" x14ac:dyDescent="0.25">
      <c r="B418" s="28">
        <v>8.1999999999999993</v>
      </c>
      <c r="C418" t="s">
        <v>351</v>
      </c>
      <c r="D418">
        <v>9.6999999999999993</v>
      </c>
      <c r="E418">
        <v>10.476000000000001</v>
      </c>
      <c r="F418" t="s">
        <v>396</v>
      </c>
      <c r="G418" t="s">
        <v>401</v>
      </c>
      <c r="H418" s="27">
        <v>0</v>
      </c>
    </row>
    <row r="419" spans="1:8" x14ac:dyDescent="0.25">
      <c r="A419" t="s">
        <v>764</v>
      </c>
      <c r="B419" s="28">
        <v>4.2</v>
      </c>
      <c r="C419" t="s">
        <v>347</v>
      </c>
      <c r="D419">
        <v>9.6999999999999993</v>
      </c>
      <c r="E419">
        <v>10.476000000000001</v>
      </c>
      <c r="F419" t="s">
        <v>396</v>
      </c>
      <c r="G419" t="s">
        <v>395</v>
      </c>
      <c r="H419" s="27">
        <v>0</v>
      </c>
    </row>
    <row r="420" spans="1:8" x14ac:dyDescent="0.25">
      <c r="B420" s="28">
        <v>5.2</v>
      </c>
      <c r="C420" t="s">
        <v>348</v>
      </c>
      <c r="D420">
        <v>9.6999999999999993</v>
      </c>
      <c r="E420">
        <v>10.476000000000001</v>
      </c>
      <c r="F420" t="s">
        <v>396</v>
      </c>
      <c r="G420" t="s">
        <v>398</v>
      </c>
      <c r="H420" s="27">
        <v>0</v>
      </c>
    </row>
    <row r="421" spans="1:8" x14ac:dyDescent="0.25">
      <c r="B421" s="28">
        <v>6.2</v>
      </c>
      <c r="C421" t="s">
        <v>349</v>
      </c>
      <c r="D421">
        <v>9.6999999999999993</v>
      </c>
      <c r="E421">
        <v>10.476000000000001</v>
      </c>
      <c r="F421" t="s">
        <v>396</v>
      </c>
      <c r="G421" t="s">
        <v>399</v>
      </c>
      <c r="H421" s="27">
        <v>0</v>
      </c>
    </row>
    <row r="422" spans="1:8" x14ac:dyDescent="0.25">
      <c r="B422" s="28">
        <v>7.2</v>
      </c>
      <c r="C422" t="s">
        <v>350</v>
      </c>
      <c r="D422">
        <v>9.6999999999999993</v>
      </c>
      <c r="E422">
        <v>10.476000000000001</v>
      </c>
      <c r="F422" t="s">
        <v>396</v>
      </c>
      <c r="G422" t="s">
        <v>400</v>
      </c>
      <c r="H422" s="27">
        <v>0</v>
      </c>
    </row>
    <row r="423" spans="1:8" x14ac:dyDescent="0.25">
      <c r="B423" s="28">
        <v>8.1999999999999993</v>
      </c>
      <c r="C423" t="s">
        <v>351</v>
      </c>
      <c r="D423">
        <v>9.6999999999999993</v>
      </c>
      <c r="E423">
        <v>10.476000000000001</v>
      </c>
      <c r="F423" t="s">
        <v>396</v>
      </c>
      <c r="G423" t="s">
        <v>401</v>
      </c>
      <c r="H423" s="27">
        <v>0</v>
      </c>
    </row>
    <row r="424" spans="1:8" x14ac:dyDescent="0.25">
      <c r="A424" t="s">
        <v>765</v>
      </c>
      <c r="B424" s="28">
        <v>4.2</v>
      </c>
      <c r="C424" t="s">
        <v>347</v>
      </c>
      <c r="D424">
        <v>9.6999999999999993</v>
      </c>
      <c r="E424">
        <v>10.476000000000001</v>
      </c>
      <c r="F424" t="s">
        <v>396</v>
      </c>
      <c r="G424" t="s">
        <v>395</v>
      </c>
      <c r="H424" s="27">
        <v>0</v>
      </c>
    </row>
    <row r="425" spans="1:8" x14ac:dyDescent="0.25">
      <c r="B425" s="28">
        <v>5.2</v>
      </c>
      <c r="C425" t="s">
        <v>348</v>
      </c>
      <c r="D425">
        <v>9.6999999999999993</v>
      </c>
      <c r="E425">
        <v>10.476000000000001</v>
      </c>
      <c r="F425" t="s">
        <v>396</v>
      </c>
      <c r="G425" t="s">
        <v>398</v>
      </c>
      <c r="H425" s="27">
        <v>0</v>
      </c>
    </row>
    <row r="426" spans="1:8" x14ac:dyDescent="0.25">
      <c r="B426" s="28">
        <v>6.2</v>
      </c>
      <c r="C426" t="s">
        <v>349</v>
      </c>
      <c r="D426">
        <v>9.6999999999999993</v>
      </c>
      <c r="E426">
        <v>10.476000000000001</v>
      </c>
      <c r="F426" t="s">
        <v>396</v>
      </c>
      <c r="G426" t="s">
        <v>399</v>
      </c>
      <c r="H426" s="27">
        <v>0</v>
      </c>
    </row>
    <row r="427" spans="1:8" x14ac:dyDescent="0.25">
      <c r="B427" s="28">
        <v>7.2</v>
      </c>
      <c r="C427" t="s">
        <v>350</v>
      </c>
      <c r="D427">
        <v>9.6999999999999993</v>
      </c>
      <c r="E427">
        <v>10.476000000000001</v>
      </c>
      <c r="F427" t="s">
        <v>396</v>
      </c>
      <c r="G427" t="s">
        <v>400</v>
      </c>
      <c r="H427" s="27">
        <v>0</v>
      </c>
    </row>
    <row r="428" spans="1:8" x14ac:dyDescent="0.25">
      <c r="B428" s="28">
        <v>8.1999999999999993</v>
      </c>
      <c r="C428" t="s">
        <v>351</v>
      </c>
      <c r="D428">
        <v>9.6999999999999993</v>
      </c>
      <c r="E428">
        <v>10.476000000000001</v>
      </c>
      <c r="F428" t="s">
        <v>396</v>
      </c>
      <c r="G428" t="s">
        <v>401</v>
      </c>
      <c r="H428" s="27">
        <v>0</v>
      </c>
    </row>
    <row r="429" spans="1:8" x14ac:dyDescent="0.25">
      <c r="A429" t="s">
        <v>766</v>
      </c>
      <c r="B429" s="28">
        <v>4.2</v>
      </c>
      <c r="C429" t="s">
        <v>347</v>
      </c>
      <c r="D429">
        <v>9.6999999999999993</v>
      </c>
      <c r="E429">
        <v>10.476000000000001</v>
      </c>
      <c r="F429" t="s">
        <v>396</v>
      </c>
      <c r="G429" t="s">
        <v>395</v>
      </c>
      <c r="H429" s="27">
        <v>45</v>
      </c>
    </row>
    <row r="430" spans="1:8" x14ac:dyDescent="0.25">
      <c r="B430" s="28">
        <v>5.2</v>
      </c>
      <c r="C430" t="s">
        <v>348</v>
      </c>
      <c r="D430">
        <v>9.6999999999999993</v>
      </c>
      <c r="E430">
        <v>10.476000000000001</v>
      </c>
      <c r="F430" t="s">
        <v>396</v>
      </c>
      <c r="G430" t="s">
        <v>398</v>
      </c>
      <c r="H430" s="27">
        <v>0</v>
      </c>
    </row>
    <row r="431" spans="1:8" x14ac:dyDescent="0.25">
      <c r="B431" s="28">
        <v>6.2</v>
      </c>
      <c r="C431" t="s">
        <v>349</v>
      </c>
      <c r="D431">
        <v>9.6999999999999993</v>
      </c>
      <c r="E431">
        <v>10.476000000000001</v>
      </c>
      <c r="F431" t="s">
        <v>396</v>
      </c>
      <c r="G431" t="s">
        <v>399</v>
      </c>
      <c r="H431" s="27">
        <v>0</v>
      </c>
    </row>
    <row r="432" spans="1:8" x14ac:dyDescent="0.25">
      <c r="B432" s="28">
        <v>7.2</v>
      </c>
      <c r="C432" t="s">
        <v>350</v>
      </c>
      <c r="D432">
        <v>9.6999999999999993</v>
      </c>
      <c r="E432">
        <v>10.476000000000001</v>
      </c>
      <c r="F432" t="s">
        <v>396</v>
      </c>
      <c r="G432" t="s">
        <v>400</v>
      </c>
      <c r="H432" s="27">
        <v>0</v>
      </c>
    </row>
    <row r="433" spans="1:8" x14ac:dyDescent="0.25">
      <c r="B433" s="28">
        <v>8.1999999999999993</v>
      </c>
      <c r="C433" t="s">
        <v>351</v>
      </c>
      <c r="D433">
        <v>9.6999999999999993</v>
      </c>
      <c r="E433">
        <v>10.476000000000001</v>
      </c>
      <c r="F433" t="s">
        <v>396</v>
      </c>
      <c r="G433" t="s">
        <v>401</v>
      </c>
      <c r="H433" s="27">
        <v>0</v>
      </c>
    </row>
    <row r="434" spans="1:8" x14ac:dyDescent="0.25">
      <c r="A434" t="s">
        <v>767</v>
      </c>
      <c r="B434" s="28">
        <v>4.2</v>
      </c>
      <c r="C434" t="s">
        <v>347</v>
      </c>
      <c r="D434">
        <v>9.6999999999999993</v>
      </c>
      <c r="E434">
        <v>10.476000000000001</v>
      </c>
      <c r="F434" t="s">
        <v>396</v>
      </c>
      <c r="G434" t="s">
        <v>395</v>
      </c>
      <c r="H434" s="27">
        <v>15</v>
      </c>
    </row>
    <row r="435" spans="1:8" x14ac:dyDescent="0.25">
      <c r="B435" s="28">
        <v>5.2</v>
      </c>
      <c r="C435" t="s">
        <v>348</v>
      </c>
      <c r="D435">
        <v>9.6999999999999993</v>
      </c>
      <c r="E435">
        <v>10.476000000000001</v>
      </c>
      <c r="F435" t="s">
        <v>396</v>
      </c>
      <c r="G435" t="s">
        <v>398</v>
      </c>
      <c r="H435" s="27">
        <v>0</v>
      </c>
    </row>
    <row r="436" spans="1:8" x14ac:dyDescent="0.25">
      <c r="B436" s="28">
        <v>6.2</v>
      </c>
      <c r="C436" t="s">
        <v>349</v>
      </c>
      <c r="D436">
        <v>9.6999999999999993</v>
      </c>
      <c r="E436">
        <v>10.476000000000001</v>
      </c>
      <c r="F436" t="s">
        <v>396</v>
      </c>
      <c r="G436" t="s">
        <v>399</v>
      </c>
      <c r="H436" s="27">
        <v>0</v>
      </c>
    </row>
    <row r="437" spans="1:8" x14ac:dyDescent="0.25">
      <c r="B437" s="28">
        <v>7.2</v>
      </c>
      <c r="C437" t="s">
        <v>350</v>
      </c>
      <c r="D437">
        <v>9.6999999999999993</v>
      </c>
      <c r="E437">
        <v>10.476000000000001</v>
      </c>
      <c r="F437" t="s">
        <v>396</v>
      </c>
      <c r="G437" t="s">
        <v>400</v>
      </c>
      <c r="H437" s="27">
        <v>0</v>
      </c>
    </row>
    <row r="438" spans="1:8" x14ac:dyDescent="0.25">
      <c r="B438" s="28">
        <v>8.1999999999999993</v>
      </c>
      <c r="C438" t="s">
        <v>351</v>
      </c>
      <c r="D438">
        <v>9.6999999999999993</v>
      </c>
      <c r="E438">
        <v>10.476000000000001</v>
      </c>
      <c r="F438" t="s">
        <v>396</v>
      </c>
      <c r="G438" t="s">
        <v>401</v>
      </c>
      <c r="H438" s="2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sqref="A1:O2"/>
    </sheetView>
  </sheetViews>
  <sheetFormatPr defaultColWidth="18.42578125" defaultRowHeight="15" x14ac:dyDescent="0.25"/>
  <cols>
    <col min="1" max="2" width="18.42578125" style="31"/>
    <col min="3" max="3" width="8" style="43" customWidth="1"/>
    <col min="4" max="8" width="18.42578125" style="31"/>
    <col min="9" max="9" width="18.42578125" style="34"/>
    <col min="10" max="10" width="18.42578125" style="31"/>
    <col min="11" max="11" width="18.42578125" style="34"/>
    <col min="12" max="16384" width="18.42578125" style="31"/>
  </cols>
  <sheetData>
    <row r="1" spans="1:15" x14ac:dyDescent="0.25">
      <c r="A1" s="44"/>
      <c r="B1" s="44"/>
      <c r="C1" s="64"/>
      <c r="D1" s="44"/>
      <c r="E1" s="44"/>
      <c r="F1" s="44"/>
      <c r="G1" s="44"/>
      <c r="H1" s="44"/>
      <c r="I1" s="44"/>
      <c r="J1" s="44"/>
      <c r="K1" s="45"/>
      <c r="L1" s="92"/>
      <c r="M1" s="93"/>
      <c r="N1" s="44"/>
      <c r="O1" s="44"/>
    </row>
    <row r="2" spans="1:15" x14ac:dyDescent="0.25">
      <c r="A2" s="44"/>
      <c r="B2" s="44"/>
      <c r="C2" s="6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45" x14ac:dyDescent="0.25">
      <c r="A3" s="61" t="s">
        <v>769</v>
      </c>
      <c r="B3" s="48" t="s">
        <v>768</v>
      </c>
      <c r="C3" s="96" t="s">
        <v>384</v>
      </c>
      <c r="D3" s="48" t="s">
        <v>388</v>
      </c>
      <c r="E3" s="48" t="s">
        <v>770</v>
      </c>
      <c r="F3" s="48" t="s">
        <v>771</v>
      </c>
      <c r="G3" s="48" t="s">
        <v>389</v>
      </c>
      <c r="H3" s="48" t="s">
        <v>390</v>
      </c>
      <c r="I3" s="48" t="s">
        <v>772</v>
      </c>
      <c r="J3" s="48" t="s">
        <v>773</v>
      </c>
      <c r="K3" s="48" t="s">
        <v>774</v>
      </c>
      <c r="L3" s="48" t="s">
        <v>393</v>
      </c>
      <c r="M3" s="48" t="s">
        <v>387</v>
      </c>
      <c r="N3" s="67" t="s">
        <v>1332</v>
      </c>
      <c r="O3" s="67" t="s">
        <v>1333</v>
      </c>
    </row>
    <row r="4" spans="1:15" s="32" customFormat="1" ht="30" x14ac:dyDescent="0.25">
      <c r="A4" s="50" t="s">
        <v>775</v>
      </c>
      <c r="B4" s="53" t="s">
        <v>430</v>
      </c>
      <c r="C4" s="94">
        <v>28.2</v>
      </c>
      <c r="D4" s="53" t="s">
        <v>371</v>
      </c>
      <c r="E4" s="53">
        <v>375</v>
      </c>
      <c r="F4" s="53">
        <f>Таблица2[[#This Row],[Cantitatea solicitată]]*Таблица2[[#This Row],[Preţ unitar (cu TVA)]]</f>
        <v>3132</v>
      </c>
      <c r="G4" s="53">
        <v>6.96</v>
      </c>
      <c r="H4" s="53">
        <v>8.3520000000000003</v>
      </c>
      <c r="I4" s="53">
        <v>375</v>
      </c>
      <c r="J4" s="53">
        <f>Таблица2[[#This Row],[Cantitatea real contractată]]*Таблица2[[#This Row],[Preţ unitar (fără TVA)]]</f>
        <v>2610</v>
      </c>
      <c r="K4" s="53">
        <f>Таблица2[[#This Row],[Cantitatea real contractată]]*Таблица2[[#This Row],[Preţ unitar (cu TVA)]]</f>
        <v>3132</v>
      </c>
      <c r="L4" s="53" t="s">
        <v>408</v>
      </c>
      <c r="M4" s="53" t="s">
        <v>406</v>
      </c>
      <c r="N4" s="68">
        <v>44783</v>
      </c>
      <c r="O4" s="42" t="s">
        <v>1334</v>
      </c>
    </row>
    <row r="5" spans="1:15" s="32" customFormat="1" ht="30" x14ac:dyDescent="0.25">
      <c r="A5" s="50" t="s">
        <v>777</v>
      </c>
      <c r="B5" s="53" t="s">
        <v>452</v>
      </c>
      <c r="C5" s="94">
        <v>28.2</v>
      </c>
      <c r="D5" s="53" t="s">
        <v>371</v>
      </c>
      <c r="E5" s="53">
        <v>75</v>
      </c>
      <c r="F5" s="53">
        <f>Таблица2[[#This Row],[Cantitatea solicitată]]*Таблица2[[#This Row],[Preţ unitar (cu TVA)]]</f>
        <v>626.4</v>
      </c>
      <c r="G5" s="53">
        <v>6.96</v>
      </c>
      <c r="H5" s="53">
        <v>8.3520000000000003</v>
      </c>
      <c r="I5" s="53">
        <v>75</v>
      </c>
      <c r="J5" s="53">
        <f>Таблица2[[#This Row],[Cantitatea real contractată]]*Таблица2[[#This Row],[Preţ unitar (fără TVA)]]</f>
        <v>522</v>
      </c>
      <c r="K5" s="53">
        <f>Таблица2[[#This Row],[Cantitatea real contractată]]*Таблица2[[#This Row],[Preţ unitar (cu TVA)]]</f>
        <v>626.4</v>
      </c>
      <c r="L5" s="53" t="s">
        <v>408</v>
      </c>
      <c r="M5" s="53" t="s">
        <v>406</v>
      </c>
      <c r="N5" s="68">
        <v>44790</v>
      </c>
      <c r="O5" s="69" t="s">
        <v>1324</v>
      </c>
    </row>
    <row r="6" spans="1:15" s="32" customFormat="1" ht="30" x14ac:dyDescent="0.25">
      <c r="A6" s="50" t="s">
        <v>776</v>
      </c>
      <c r="B6" s="53" t="s">
        <v>463</v>
      </c>
      <c r="C6" s="94">
        <v>28.2</v>
      </c>
      <c r="D6" s="53" t="s">
        <v>371</v>
      </c>
      <c r="E6" s="53">
        <v>15</v>
      </c>
      <c r="F6" s="53">
        <f>Таблица2[[#This Row],[Cantitatea solicitată]]*Таблица2[[#This Row],[Preţ unitar (cu TVA)]]</f>
        <v>125.28</v>
      </c>
      <c r="G6" s="53">
        <v>6.96</v>
      </c>
      <c r="H6" s="53">
        <v>8.3520000000000003</v>
      </c>
      <c r="I6" s="53">
        <v>15</v>
      </c>
      <c r="J6" s="53">
        <f>Таблица2[[#This Row],[Cantitatea real contractată]]*Таблица2[[#This Row],[Preţ unitar (fără TVA)]]</f>
        <v>104.4</v>
      </c>
      <c r="K6" s="53">
        <f>Таблица2[[#This Row],[Cantitatea real contractată]]*Таблица2[[#This Row],[Preţ unitar (cu TVA)]]</f>
        <v>125.28</v>
      </c>
      <c r="L6" s="53" t="s">
        <v>408</v>
      </c>
      <c r="M6" s="53" t="s">
        <v>406</v>
      </c>
      <c r="N6" s="68">
        <v>44790</v>
      </c>
      <c r="O6" s="42" t="s">
        <v>1324</v>
      </c>
    </row>
    <row r="7" spans="1:15" s="32" customFormat="1" ht="30" x14ac:dyDescent="0.25">
      <c r="A7" s="50" t="s">
        <v>778</v>
      </c>
      <c r="B7" s="53" t="s">
        <v>465</v>
      </c>
      <c r="C7" s="94">
        <v>28.2</v>
      </c>
      <c r="D7" s="53" t="s">
        <v>371</v>
      </c>
      <c r="E7" s="53">
        <v>1500</v>
      </c>
      <c r="F7" s="53">
        <f>Таблица2[[#This Row],[Cantitatea solicitată]]*Таблица2[[#This Row],[Preţ unitar (cu TVA)]]</f>
        <v>12528</v>
      </c>
      <c r="G7" s="53">
        <v>6.96</v>
      </c>
      <c r="H7" s="53">
        <v>8.3520000000000003</v>
      </c>
      <c r="I7" s="53">
        <v>1500</v>
      </c>
      <c r="J7" s="53">
        <f>Таблица2[[#This Row],[Cantitatea real contractată]]*Таблица2[[#This Row],[Preţ unitar (fără TVA)]]</f>
        <v>10440</v>
      </c>
      <c r="K7" s="53">
        <f>Таблица2[[#This Row],[Cantitatea real contractată]]*Таблица2[[#This Row],[Preţ unitar (cu TVA)]]</f>
        <v>12528</v>
      </c>
      <c r="L7" s="53" t="s">
        <v>408</v>
      </c>
      <c r="M7" s="53" t="s">
        <v>406</v>
      </c>
      <c r="N7" s="68">
        <v>44783</v>
      </c>
      <c r="O7" s="42" t="s">
        <v>1334</v>
      </c>
    </row>
    <row r="8" spans="1:15" ht="30" x14ac:dyDescent="0.25">
      <c r="A8" s="38" t="s">
        <v>779</v>
      </c>
      <c r="B8" s="46" t="s">
        <v>582</v>
      </c>
      <c r="C8" s="47">
        <v>28.2</v>
      </c>
      <c r="D8" s="46" t="s">
        <v>371</v>
      </c>
      <c r="E8" s="46">
        <v>375</v>
      </c>
      <c r="F8" s="46">
        <f>Таблица2[[#This Row],[Cantitatea solicitată]]*Таблица2[[#This Row],[Preţ unitar (cu TVA)]]</f>
        <v>3132</v>
      </c>
      <c r="G8" s="46">
        <v>6.96</v>
      </c>
      <c r="H8" s="46">
        <v>8.3520000000000003</v>
      </c>
      <c r="I8" s="70">
        <v>375</v>
      </c>
      <c r="J8" s="46">
        <f>Таблица2[[#This Row],[Cantitatea real contractată]]*Таблица2[[#This Row],[Preţ unitar (fără TVA)]]</f>
        <v>2610</v>
      </c>
      <c r="K8" s="70">
        <f>Таблица2[[#This Row],[Cantitatea real contractată]]*Таблица2[[#This Row],[Preţ unitar (cu TVA)]]</f>
        <v>3132</v>
      </c>
      <c r="L8" s="46" t="s">
        <v>408</v>
      </c>
      <c r="M8" s="46" t="s">
        <v>406</v>
      </c>
      <c r="N8" s="49"/>
      <c r="O8" s="39" t="s">
        <v>1335</v>
      </c>
    </row>
    <row r="9" spans="1:15" s="32" customFormat="1" ht="30" x14ac:dyDescent="0.25">
      <c r="A9" s="50" t="s">
        <v>780</v>
      </c>
      <c r="B9" s="53" t="s">
        <v>705</v>
      </c>
      <c r="C9" s="94">
        <v>28.2</v>
      </c>
      <c r="D9" s="53" t="s">
        <v>371</v>
      </c>
      <c r="E9" s="53">
        <v>225</v>
      </c>
      <c r="F9" s="53">
        <f>Таблица2[[#This Row],[Cantitatea solicitată]]*Таблица2[[#This Row],[Preţ unitar (cu TVA)]]</f>
        <v>1879.2</v>
      </c>
      <c r="G9" s="53">
        <v>6.96</v>
      </c>
      <c r="H9" s="53">
        <v>8.3520000000000003</v>
      </c>
      <c r="I9" s="53">
        <v>225</v>
      </c>
      <c r="J9" s="53">
        <f>Таблица2[[#This Row],[Cantitatea real contractată]]*Таблица2[[#This Row],[Preţ unitar (fără TVA)]]</f>
        <v>1566</v>
      </c>
      <c r="K9" s="53">
        <f>Таблица2[[#This Row],[Cantitatea real contractată]]*Таблица2[[#This Row],[Preţ unitar (cu TVA)]]</f>
        <v>1879.2</v>
      </c>
      <c r="L9" s="53" t="s">
        <v>408</v>
      </c>
      <c r="M9" s="53" t="s">
        <v>406</v>
      </c>
      <c r="N9" s="68">
        <v>44783</v>
      </c>
      <c r="O9" s="42" t="s">
        <v>1334</v>
      </c>
    </row>
    <row r="10" spans="1:15" s="32" customFormat="1" ht="30" x14ac:dyDescent="0.25">
      <c r="A10" s="50" t="s">
        <v>781</v>
      </c>
      <c r="B10" s="53" t="s">
        <v>706</v>
      </c>
      <c r="C10" s="94">
        <v>28.2</v>
      </c>
      <c r="D10" s="53" t="s">
        <v>371</v>
      </c>
      <c r="E10" s="53">
        <v>3000</v>
      </c>
      <c r="F10" s="53">
        <f>Таблица2[[#This Row],[Cantitatea solicitată]]*Таблица2[[#This Row],[Preţ unitar (cu TVA)]]</f>
        <v>25056</v>
      </c>
      <c r="G10" s="53">
        <v>6.96</v>
      </c>
      <c r="H10" s="53">
        <v>8.3520000000000003</v>
      </c>
      <c r="I10" s="53">
        <v>3000</v>
      </c>
      <c r="J10" s="53">
        <f>Таблица2[[#This Row],[Cantitatea real contractată]]*Таблица2[[#This Row],[Preţ unitar (fără TVA)]]</f>
        <v>20880</v>
      </c>
      <c r="K10" s="53">
        <f>Таблица2[[#This Row],[Cantitatea real contractată]]*Таблица2[[#This Row],[Preţ unitar (cu TVA)]]</f>
        <v>25056</v>
      </c>
      <c r="L10" s="53" t="s">
        <v>408</v>
      </c>
      <c r="M10" s="53" t="s">
        <v>406</v>
      </c>
      <c r="N10" s="68">
        <v>44774</v>
      </c>
      <c r="O10" s="69" t="s">
        <v>1324</v>
      </c>
    </row>
    <row r="11" spans="1:15" s="32" customFormat="1" ht="30" x14ac:dyDescent="0.25">
      <c r="A11" s="50" t="s">
        <v>782</v>
      </c>
      <c r="B11" s="53" t="s">
        <v>715</v>
      </c>
      <c r="C11" s="94">
        <v>28.2</v>
      </c>
      <c r="D11" s="53" t="s">
        <v>371</v>
      </c>
      <c r="E11" s="53">
        <v>150</v>
      </c>
      <c r="F11" s="53">
        <f>Таблица2[[#This Row],[Cantitatea solicitată]]*Таблица2[[#This Row],[Preţ unitar (cu TVA)]]</f>
        <v>1252.8</v>
      </c>
      <c r="G11" s="53">
        <v>6.96</v>
      </c>
      <c r="H11" s="53">
        <v>8.3520000000000003</v>
      </c>
      <c r="I11" s="53">
        <v>150</v>
      </c>
      <c r="J11" s="53">
        <f>Таблица2[[#This Row],[Cantitatea real contractată]]*Таблица2[[#This Row],[Preţ unitar (fără TVA)]]</f>
        <v>1044</v>
      </c>
      <c r="K11" s="53">
        <f>Таблица2[[#This Row],[Cantitatea real contractată]]*Таблица2[[#This Row],[Preţ unitar (cu TVA)]]</f>
        <v>1252.8</v>
      </c>
      <c r="L11" s="53" t="s">
        <v>408</v>
      </c>
      <c r="M11" s="53" t="s">
        <v>406</v>
      </c>
      <c r="N11" s="68">
        <v>44783</v>
      </c>
      <c r="O11" s="42" t="s">
        <v>1334</v>
      </c>
    </row>
    <row r="12" spans="1:15" s="32" customFormat="1" ht="30" x14ac:dyDescent="0.25">
      <c r="A12" s="50" t="s">
        <v>783</v>
      </c>
      <c r="B12" s="53" t="s">
        <v>719</v>
      </c>
      <c r="C12" s="94">
        <v>28.2</v>
      </c>
      <c r="D12" s="53" t="s">
        <v>371</v>
      </c>
      <c r="E12" s="53">
        <v>1875</v>
      </c>
      <c r="F12" s="53">
        <f>Таблица2[[#This Row],[Cantitatea solicitată]]*Таблица2[[#This Row],[Preţ unitar (cu TVA)]]</f>
        <v>15660</v>
      </c>
      <c r="G12" s="53">
        <v>6.96</v>
      </c>
      <c r="H12" s="53">
        <v>8.3520000000000003</v>
      </c>
      <c r="I12" s="53">
        <v>1875</v>
      </c>
      <c r="J12" s="53">
        <f>Таблица2[[#This Row],[Cantitatea real contractată]]*Таблица2[[#This Row],[Preţ unitar (fără TVA)]]</f>
        <v>13050</v>
      </c>
      <c r="K12" s="53">
        <f>Таблица2[[#This Row],[Cantitatea real contractată]]*Таблица2[[#This Row],[Preţ unitar (cu TVA)]]</f>
        <v>15660</v>
      </c>
      <c r="L12" s="53" t="s">
        <v>408</v>
      </c>
      <c r="M12" s="53" t="s">
        <v>406</v>
      </c>
      <c r="N12" s="68">
        <v>44783</v>
      </c>
      <c r="O12" s="42" t="s">
        <v>1334</v>
      </c>
    </row>
    <row r="13" spans="1:15" ht="30" x14ac:dyDescent="0.25">
      <c r="A13" s="38" t="s">
        <v>784</v>
      </c>
      <c r="B13" s="46" t="s">
        <v>723</v>
      </c>
      <c r="C13" s="47">
        <v>28.2</v>
      </c>
      <c r="D13" s="46" t="s">
        <v>371</v>
      </c>
      <c r="E13" s="46">
        <v>263</v>
      </c>
      <c r="F13" s="46">
        <f>Таблица2[[#This Row],[Cantitatea solicitată]]*Таблица2[[#This Row],[Preţ unitar (cu TVA)]]</f>
        <v>2196.576</v>
      </c>
      <c r="G13" s="46">
        <v>6.96</v>
      </c>
      <c r="H13" s="46">
        <v>8.3520000000000003</v>
      </c>
      <c r="I13" s="70">
        <v>263</v>
      </c>
      <c r="J13" s="46">
        <f>Таблица2[[#This Row],[Cantitatea real contractată]]*Таблица2[[#This Row],[Preţ unitar (fără TVA)]]</f>
        <v>1830.48</v>
      </c>
      <c r="K13" s="70">
        <f>Таблица2[[#This Row],[Cantitatea real contractată]]*Таблица2[[#This Row],[Preţ unitar (cu TVA)]]</f>
        <v>2196.576</v>
      </c>
      <c r="L13" s="46" t="s">
        <v>408</v>
      </c>
      <c r="M13" s="46" t="s">
        <v>406</v>
      </c>
      <c r="N13" s="49"/>
      <c r="O13" s="39" t="s">
        <v>1335</v>
      </c>
    </row>
    <row r="14" spans="1:15" s="32" customFormat="1" ht="30" x14ac:dyDescent="0.25">
      <c r="A14" s="50" t="s">
        <v>785</v>
      </c>
      <c r="B14" s="53" t="s">
        <v>726</v>
      </c>
      <c r="C14" s="94">
        <v>28.2</v>
      </c>
      <c r="D14" s="53" t="s">
        <v>371</v>
      </c>
      <c r="E14" s="53">
        <v>75</v>
      </c>
      <c r="F14" s="53">
        <f>Таблица2[[#This Row],[Cantitatea solicitată]]*Таблица2[[#This Row],[Preţ unitar (cu TVA)]]</f>
        <v>626.4</v>
      </c>
      <c r="G14" s="53">
        <v>6.96</v>
      </c>
      <c r="H14" s="53">
        <v>8.3520000000000003</v>
      </c>
      <c r="I14" s="53">
        <v>75</v>
      </c>
      <c r="J14" s="53">
        <f>Таблица2[[#This Row],[Cantitatea real contractată]]*Таблица2[[#This Row],[Preţ unitar (fără TVA)]]</f>
        <v>522</v>
      </c>
      <c r="K14" s="53">
        <f>Таблица2[[#This Row],[Cantitatea real contractată]]*Таблица2[[#This Row],[Preţ unitar (cu TVA)]]</f>
        <v>626.4</v>
      </c>
      <c r="L14" s="53" t="s">
        <v>408</v>
      </c>
      <c r="M14" s="53" t="s">
        <v>406</v>
      </c>
      <c r="N14" s="68">
        <v>44783</v>
      </c>
      <c r="O14" s="42" t="s">
        <v>1334</v>
      </c>
    </row>
    <row r="15" spans="1:15" s="32" customFormat="1" ht="30" x14ac:dyDescent="0.25">
      <c r="A15" s="50" t="s">
        <v>786</v>
      </c>
      <c r="B15" s="53" t="s">
        <v>729</v>
      </c>
      <c r="C15" s="94">
        <v>28.2</v>
      </c>
      <c r="D15" s="53" t="s">
        <v>371</v>
      </c>
      <c r="E15" s="53">
        <v>38</v>
      </c>
      <c r="F15" s="53">
        <f>Таблица2[[#This Row],[Cantitatea solicitată]]*Таблица2[[#This Row],[Preţ unitar (cu TVA)]]</f>
        <v>317.37600000000003</v>
      </c>
      <c r="G15" s="53">
        <v>6.96</v>
      </c>
      <c r="H15" s="53">
        <v>8.3520000000000003</v>
      </c>
      <c r="I15" s="53">
        <v>38</v>
      </c>
      <c r="J15" s="53">
        <f>Таблица2[[#This Row],[Cantitatea real contractată]]*Таблица2[[#This Row],[Preţ unitar (fără TVA)]]</f>
        <v>264.48</v>
      </c>
      <c r="K15" s="53">
        <f>Таблица2[[#This Row],[Cantitatea real contractată]]*Таблица2[[#This Row],[Preţ unitar (cu TVA)]]</f>
        <v>317.37600000000003</v>
      </c>
      <c r="L15" s="53" t="s">
        <v>408</v>
      </c>
      <c r="M15" s="53" t="s">
        <v>406</v>
      </c>
      <c r="N15" s="68">
        <v>44789</v>
      </c>
      <c r="O15" s="69" t="s">
        <v>1324</v>
      </c>
    </row>
    <row r="16" spans="1:15" s="32" customFormat="1" ht="30" x14ac:dyDescent="0.25">
      <c r="A16" s="50" t="s">
        <v>787</v>
      </c>
      <c r="B16" s="53" t="s">
        <v>742</v>
      </c>
      <c r="C16" s="94">
        <v>28.2</v>
      </c>
      <c r="D16" s="53" t="s">
        <v>371</v>
      </c>
      <c r="E16" s="53">
        <v>38</v>
      </c>
      <c r="F16" s="53">
        <f>Таблица2[[#This Row],[Cantitatea solicitată]]*Таблица2[[#This Row],[Preţ unitar (cu TVA)]]</f>
        <v>317.37600000000003</v>
      </c>
      <c r="G16" s="53">
        <v>6.96</v>
      </c>
      <c r="H16" s="53">
        <v>8.3520000000000003</v>
      </c>
      <c r="I16" s="53">
        <v>38</v>
      </c>
      <c r="J16" s="53">
        <f>Таблица2[[#This Row],[Cantitatea real contractată]]*Таблица2[[#This Row],[Preţ unitar (fără TVA)]]</f>
        <v>264.48</v>
      </c>
      <c r="K16" s="53">
        <f>Таблица2[[#This Row],[Cantitatea real contractată]]*Таблица2[[#This Row],[Preţ unitar (cu TVA)]]</f>
        <v>317.37600000000003</v>
      </c>
      <c r="L16" s="53" t="s">
        <v>408</v>
      </c>
      <c r="M16" s="53" t="s">
        <v>406</v>
      </c>
      <c r="N16" s="68">
        <v>44802</v>
      </c>
      <c r="O16" s="42" t="s">
        <v>1334</v>
      </c>
    </row>
    <row r="17" spans="1:15" s="32" customFormat="1" ht="30" x14ac:dyDescent="0.25">
      <c r="A17" s="50" t="s">
        <v>788</v>
      </c>
      <c r="B17" s="53" t="s">
        <v>752</v>
      </c>
      <c r="C17" s="94">
        <v>28.2</v>
      </c>
      <c r="D17" s="53" t="s">
        <v>371</v>
      </c>
      <c r="E17" s="53">
        <v>75</v>
      </c>
      <c r="F17" s="53">
        <f>Таблица2[[#This Row],[Cantitatea solicitată]]*Таблица2[[#This Row],[Preţ unitar (cu TVA)]]</f>
        <v>626.4</v>
      </c>
      <c r="G17" s="53">
        <v>6.96</v>
      </c>
      <c r="H17" s="53">
        <v>8.3520000000000003</v>
      </c>
      <c r="I17" s="53">
        <v>75</v>
      </c>
      <c r="J17" s="53">
        <f>Таблица2[[#This Row],[Cantitatea real contractată]]*Таблица2[[#This Row],[Preţ unitar (fără TVA)]]</f>
        <v>522</v>
      </c>
      <c r="K17" s="53">
        <f>Таблица2[[#This Row],[Cantitatea real contractată]]*Таблица2[[#This Row],[Preţ unitar (cu TVA)]]</f>
        <v>626.4</v>
      </c>
      <c r="L17" s="53" t="s">
        <v>408</v>
      </c>
      <c r="M17" s="53" t="s">
        <v>406</v>
      </c>
      <c r="N17" s="68">
        <v>44789</v>
      </c>
      <c r="O17" s="42" t="s">
        <v>1334</v>
      </c>
    </row>
    <row r="19" spans="1:15" x14ac:dyDescent="0.25">
      <c r="A19" s="32"/>
      <c r="B19" s="31" t="s">
        <v>1331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opLeftCell="B1" zoomScale="90" zoomScaleNormal="90" workbookViewId="0">
      <selection activeCell="F9" sqref="F9"/>
    </sheetView>
  </sheetViews>
  <sheetFormatPr defaultRowHeight="15" x14ac:dyDescent="0.25"/>
  <cols>
    <col min="1" max="1" width="12.42578125" style="31" hidden="1" customWidth="1"/>
    <col min="2" max="2" width="20.42578125" style="31" customWidth="1"/>
    <col min="3" max="3" width="21" style="31" customWidth="1"/>
    <col min="4" max="4" width="6.5703125" style="43" customWidth="1"/>
    <col min="5" max="5" width="16.85546875" style="31" customWidth="1"/>
    <col min="6" max="6" width="9.7109375" style="31" customWidth="1"/>
    <col min="7" max="7" width="11.85546875" style="31" customWidth="1"/>
    <col min="8" max="8" width="8.42578125" style="31" customWidth="1"/>
    <col min="9" max="9" width="7.42578125" style="31" customWidth="1"/>
    <col min="10" max="10" width="8.28515625" style="44" customWidth="1"/>
    <col min="11" max="11" width="8.85546875" style="31" customWidth="1"/>
    <col min="12" max="12" width="13.85546875" style="34" customWidth="1"/>
    <col min="13" max="13" width="48" style="31" customWidth="1"/>
    <col min="14" max="14" width="13.5703125" style="31" customWidth="1"/>
    <col min="15" max="15" width="16.28515625" style="31" customWidth="1"/>
    <col min="16" max="16" width="12.28515625" style="31" customWidth="1"/>
    <col min="17" max="16384" width="9.140625" style="31"/>
  </cols>
  <sheetData>
    <row r="1" spans="1:16" x14ac:dyDescent="0.25">
      <c r="C1" s="44"/>
      <c r="D1" s="64"/>
      <c r="E1" s="44"/>
      <c r="F1" s="44"/>
      <c r="G1" s="44"/>
      <c r="H1" s="44"/>
      <c r="I1" s="44"/>
      <c r="K1" s="44"/>
      <c r="L1" s="45"/>
      <c r="M1" s="92"/>
      <c r="N1" s="93"/>
      <c r="O1" s="44"/>
      <c r="P1" s="44"/>
    </row>
    <row r="2" spans="1:16" x14ac:dyDescent="0.25">
      <c r="C2" s="44"/>
      <c r="D2" s="64"/>
      <c r="E2" s="44"/>
      <c r="F2" s="44"/>
      <c r="G2" s="44"/>
      <c r="H2" s="44"/>
      <c r="I2" s="44"/>
      <c r="K2" s="44"/>
      <c r="L2" s="44"/>
      <c r="M2" s="44"/>
      <c r="N2" s="44"/>
      <c r="O2" s="44"/>
      <c r="P2" s="44"/>
    </row>
    <row r="3" spans="1:16" ht="60" x14ac:dyDescent="0.25">
      <c r="A3" s="31" t="s">
        <v>817</v>
      </c>
      <c r="B3" s="62" t="s">
        <v>769</v>
      </c>
      <c r="C3" s="63" t="s">
        <v>768</v>
      </c>
      <c r="D3" s="47" t="s">
        <v>384</v>
      </c>
      <c r="E3" s="46" t="s">
        <v>388</v>
      </c>
      <c r="F3" s="46" t="s">
        <v>770</v>
      </c>
      <c r="G3" s="46" t="s">
        <v>771</v>
      </c>
      <c r="H3" s="46" t="s">
        <v>389</v>
      </c>
      <c r="I3" s="46" t="s">
        <v>390</v>
      </c>
      <c r="J3" s="48" t="s">
        <v>772</v>
      </c>
      <c r="K3" s="46" t="s">
        <v>773</v>
      </c>
      <c r="L3" s="48" t="s">
        <v>774</v>
      </c>
      <c r="M3" s="46" t="s">
        <v>393</v>
      </c>
      <c r="N3" s="46" t="s">
        <v>387</v>
      </c>
      <c r="O3" s="49" t="s">
        <v>1323</v>
      </c>
      <c r="P3" s="49" t="s">
        <v>1325</v>
      </c>
    </row>
    <row r="4" spans="1:16" s="32" customFormat="1" ht="45" x14ac:dyDescent="0.25">
      <c r="B4" s="50" t="s">
        <v>789</v>
      </c>
      <c r="C4" s="50" t="s">
        <v>425</v>
      </c>
      <c r="D4" s="51">
        <v>34.200000000000003</v>
      </c>
      <c r="E4" s="50" t="s">
        <v>377</v>
      </c>
      <c r="F4" s="50">
        <v>262</v>
      </c>
      <c r="G4" s="50">
        <f>Таблица3[[#This Row],[Cantitatea solicitată]]*Таблица3[[#This Row],[Preţ unitar (cu TVA)]]</f>
        <v>3615.3379999999997</v>
      </c>
      <c r="H4" s="50">
        <v>11.499000000000001</v>
      </c>
      <c r="I4" s="50">
        <v>13.798999999999999</v>
      </c>
      <c r="J4" s="50">
        <v>262</v>
      </c>
      <c r="K4" s="50">
        <f>Таблица3[[#This Row],[Cantitatea real contractată]]*Таблица3[[#This Row],[Preţ unitar (fără TVA)]]</f>
        <v>3012.7380000000003</v>
      </c>
      <c r="L4" s="50">
        <f>Таблица3[[#This Row],[Cantitatea real contractată]]*Таблица3[[#This Row],[Preţ unitar (cu TVA)]]</f>
        <v>3615.3379999999997</v>
      </c>
      <c r="M4" s="50" t="s">
        <v>418</v>
      </c>
      <c r="N4" s="50" t="s">
        <v>412</v>
      </c>
      <c r="O4" s="54">
        <v>44764</v>
      </c>
      <c r="P4" s="50" t="s">
        <v>1324</v>
      </c>
    </row>
    <row r="5" spans="1:16" s="44" customFormat="1" ht="45" x14ac:dyDescent="0.25">
      <c r="A5" s="32"/>
      <c r="B5" s="50" t="s">
        <v>790</v>
      </c>
      <c r="C5" s="50" t="s">
        <v>512</v>
      </c>
      <c r="D5" s="51">
        <v>34.200000000000003</v>
      </c>
      <c r="E5" s="50" t="s">
        <v>377</v>
      </c>
      <c r="F5" s="50">
        <v>113</v>
      </c>
      <c r="G5" s="50">
        <f>Таблица3[[#This Row],[Cantitatea solicitată]]*Таблица3[[#This Row],[Preţ unitar (cu TVA)]]</f>
        <v>1559.287</v>
      </c>
      <c r="H5" s="50">
        <v>11.499000000000001</v>
      </c>
      <c r="I5" s="50">
        <v>13.798999999999999</v>
      </c>
      <c r="J5" s="50">
        <v>113</v>
      </c>
      <c r="K5" s="50">
        <f>Таблица3[[#This Row],[Cantitatea real contractată]]*Таблица3[[#This Row],[Preţ unitar (fără TVA)]]</f>
        <v>1299.3870000000002</v>
      </c>
      <c r="L5" s="50">
        <f>Таблица3[[#This Row],[Cantitatea real contractată]]*Таблица3[[#This Row],[Preţ unitar (cu TVA)]]</f>
        <v>1559.287</v>
      </c>
      <c r="M5" s="50" t="s">
        <v>418</v>
      </c>
      <c r="N5" s="50" t="s">
        <v>412</v>
      </c>
      <c r="O5" s="54">
        <v>44791</v>
      </c>
      <c r="P5" s="50" t="s">
        <v>1334</v>
      </c>
    </row>
    <row r="6" spans="1:16" s="33" customFormat="1" ht="30" x14ac:dyDescent="0.25">
      <c r="B6" s="53" t="s">
        <v>791</v>
      </c>
      <c r="C6" s="53" t="s">
        <v>543</v>
      </c>
      <c r="D6" s="94">
        <v>34.200000000000003</v>
      </c>
      <c r="E6" s="53" t="s">
        <v>377</v>
      </c>
      <c r="F6" s="53">
        <v>150</v>
      </c>
      <c r="G6" s="53">
        <f>Таблица3[[#This Row],[Cantitatea solicitată]]*Таблица3[[#This Row],[Preţ unitar (cu TVA)]]</f>
        <v>2069.85</v>
      </c>
      <c r="H6" s="53">
        <v>11.499000000000001</v>
      </c>
      <c r="I6" s="53">
        <v>13.798999999999999</v>
      </c>
      <c r="J6" s="53">
        <v>150</v>
      </c>
      <c r="K6" s="53">
        <f>Таблица3[[#This Row],[Cantitatea real contractată]]*Таблица3[[#This Row],[Preţ unitar (fără TVA)]]</f>
        <v>1724.8500000000001</v>
      </c>
      <c r="L6" s="53">
        <f>Таблица3[[#This Row],[Cantitatea real contractată]]*Таблица3[[#This Row],[Preţ unitar (cu TVA)]]</f>
        <v>2069.85</v>
      </c>
      <c r="M6" s="53" t="s">
        <v>418</v>
      </c>
      <c r="N6" s="53" t="s">
        <v>412</v>
      </c>
      <c r="O6" s="71">
        <v>44796</v>
      </c>
      <c r="P6" s="50" t="s">
        <v>1334</v>
      </c>
    </row>
    <row r="7" spans="1:16" s="32" customFormat="1" ht="30" x14ac:dyDescent="0.25">
      <c r="B7" s="50" t="s">
        <v>792</v>
      </c>
      <c r="C7" s="50" t="s">
        <v>563</v>
      </c>
      <c r="D7" s="51">
        <v>34.200000000000003</v>
      </c>
      <c r="E7" s="50" t="s">
        <v>377</v>
      </c>
      <c r="F7" s="50">
        <v>225</v>
      </c>
      <c r="G7" s="50">
        <f>Таблица3[[#This Row],[Cantitatea solicitată]]*Таблица3[[#This Row],[Preţ unitar (cu TVA)]]</f>
        <v>3104.7750000000001</v>
      </c>
      <c r="H7" s="50">
        <v>11.499000000000001</v>
      </c>
      <c r="I7" s="50">
        <v>13.798999999999999</v>
      </c>
      <c r="J7" s="50">
        <v>225</v>
      </c>
      <c r="K7" s="50">
        <f>Таблица3[[#This Row],[Cantitatea real contractată]]*Таблица3[[#This Row],[Preţ unitar (fără TVA)]]</f>
        <v>2587.2750000000001</v>
      </c>
      <c r="L7" s="50">
        <f>Таблица3[[#This Row],[Cantitatea real contractată]]*Таблица3[[#This Row],[Preţ unitar (cu TVA)]]</f>
        <v>3104.7750000000001</v>
      </c>
      <c r="M7" s="50" t="s">
        <v>418</v>
      </c>
      <c r="N7" s="50" t="s">
        <v>412</v>
      </c>
      <c r="O7" s="54">
        <v>44784</v>
      </c>
      <c r="P7" s="50" t="s">
        <v>1334</v>
      </c>
    </row>
    <row r="8" spans="1:16" s="32" customFormat="1" ht="30" x14ac:dyDescent="0.25">
      <c r="B8" s="50" t="s">
        <v>793</v>
      </c>
      <c r="C8" s="50" t="s">
        <v>574</v>
      </c>
      <c r="D8" s="51">
        <v>34.200000000000003</v>
      </c>
      <c r="E8" s="50" t="s">
        <v>377</v>
      </c>
      <c r="F8" s="50">
        <v>375</v>
      </c>
      <c r="G8" s="50">
        <f>Таблица3[[#This Row],[Cantitatea solicitată]]*Таблица3[[#This Row],[Preţ unitar (cu TVA)]]</f>
        <v>5174.625</v>
      </c>
      <c r="H8" s="50">
        <v>11.499000000000001</v>
      </c>
      <c r="I8" s="50">
        <v>13.798999999999999</v>
      </c>
      <c r="J8" s="50">
        <v>375</v>
      </c>
      <c r="K8" s="50">
        <f>Таблица3[[#This Row],[Cantitatea real contractată]]*Таблица3[[#This Row],[Preţ unitar (fără TVA)]]</f>
        <v>4312.125</v>
      </c>
      <c r="L8" s="50">
        <f>Таблица3[[#This Row],[Cantitatea real contractată]]*Таблица3[[#This Row],[Preţ unitar (cu TVA)]]</f>
        <v>5174.625</v>
      </c>
      <c r="M8" s="50" t="s">
        <v>418</v>
      </c>
      <c r="N8" s="50" t="s">
        <v>412</v>
      </c>
      <c r="O8" s="54">
        <v>44784</v>
      </c>
      <c r="P8" s="50" t="s">
        <v>1334</v>
      </c>
    </row>
    <row r="9" spans="1:16" s="32" customFormat="1" ht="30" x14ac:dyDescent="0.25">
      <c r="B9" s="50" t="s">
        <v>794</v>
      </c>
      <c r="C9" s="50" t="s">
        <v>584</v>
      </c>
      <c r="D9" s="51">
        <v>34.200000000000003</v>
      </c>
      <c r="E9" s="50" t="s">
        <v>377</v>
      </c>
      <c r="F9" s="50">
        <v>75</v>
      </c>
      <c r="G9" s="50">
        <f>Таблица3[[#This Row],[Cantitatea solicitată]]*Таблица3[[#This Row],[Preţ unitar (cu TVA)]]</f>
        <v>1034.925</v>
      </c>
      <c r="H9" s="50">
        <v>11.499000000000001</v>
      </c>
      <c r="I9" s="50">
        <v>13.798999999999999</v>
      </c>
      <c r="J9" s="50">
        <v>75</v>
      </c>
      <c r="K9" s="50">
        <f>Таблица3[[#This Row],[Cantitatea real contractată]]*Таблица3[[#This Row],[Preţ unitar (fără TVA)]]</f>
        <v>862.42500000000007</v>
      </c>
      <c r="L9" s="50">
        <f>Таблица3[[#This Row],[Cantitatea real contractată]]*Таблица3[[#This Row],[Preţ unitar (cu TVA)]]</f>
        <v>1034.925</v>
      </c>
      <c r="M9" s="50" t="s">
        <v>418</v>
      </c>
      <c r="N9" s="50" t="s">
        <v>412</v>
      </c>
      <c r="O9" s="54">
        <v>44784</v>
      </c>
      <c r="P9" s="50" t="s">
        <v>1334</v>
      </c>
    </row>
    <row r="10" spans="1:16" s="32" customFormat="1" ht="30" x14ac:dyDescent="0.25">
      <c r="B10" s="50" t="s">
        <v>795</v>
      </c>
      <c r="C10" s="50" t="s">
        <v>635</v>
      </c>
      <c r="D10" s="51">
        <v>34.200000000000003</v>
      </c>
      <c r="E10" s="50" t="s">
        <v>377</v>
      </c>
      <c r="F10" s="50">
        <v>375</v>
      </c>
      <c r="G10" s="50">
        <f>Таблица3[[#This Row],[Cantitatea solicitată]]*Таблица3[[#This Row],[Preţ unitar (cu TVA)]]</f>
        <v>5174.625</v>
      </c>
      <c r="H10" s="50">
        <v>11.499000000000001</v>
      </c>
      <c r="I10" s="50">
        <v>13.798999999999999</v>
      </c>
      <c r="J10" s="50">
        <v>375</v>
      </c>
      <c r="K10" s="50">
        <f>Таблица3[[#This Row],[Cantitatea real contractată]]*Таблица3[[#This Row],[Preţ unitar (fără TVA)]]</f>
        <v>4312.125</v>
      </c>
      <c r="L10" s="50">
        <f>Таблица3[[#This Row],[Cantitatea real contractată]]*Таблица3[[#This Row],[Preţ unitar (cu TVA)]]</f>
        <v>5174.625</v>
      </c>
      <c r="M10" s="50" t="s">
        <v>418</v>
      </c>
      <c r="N10" s="50" t="s">
        <v>412</v>
      </c>
      <c r="O10" s="54">
        <v>44784</v>
      </c>
      <c r="P10" s="50" t="s">
        <v>1334</v>
      </c>
    </row>
    <row r="11" spans="1:16" s="32" customFormat="1" ht="30" x14ac:dyDescent="0.25">
      <c r="B11" s="50" t="s">
        <v>796</v>
      </c>
      <c r="C11" s="50" t="s">
        <v>640</v>
      </c>
      <c r="D11" s="51">
        <v>34.200000000000003</v>
      </c>
      <c r="E11" s="50" t="s">
        <v>377</v>
      </c>
      <c r="F11" s="50">
        <v>225</v>
      </c>
      <c r="G11" s="50">
        <f>Таблица3[[#This Row],[Cantitatea solicitată]]*Таблица3[[#This Row],[Preţ unitar (cu TVA)]]</f>
        <v>3104.7750000000001</v>
      </c>
      <c r="H11" s="50">
        <v>11.499000000000001</v>
      </c>
      <c r="I11" s="50">
        <v>13.798999999999999</v>
      </c>
      <c r="J11" s="50">
        <v>225</v>
      </c>
      <c r="K11" s="50">
        <f>Таблица3[[#This Row],[Cantitatea real contractată]]*Таблица3[[#This Row],[Preţ unitar (fără TVA)]]</f>
        <v>2587.2750000000001</v>
      </c>
      <c r="L11" s="50">
        <f>Таблица3[[#This Row],[Cantitatea real contractată]]*Таблица3[[#This Row],[Preţ unitar (cu TVA)]]</f>
        <v>3104.7750000000001</v>
      </c>
      <c r="M11" s="50" t="s">
        <v>418</v>
      </c>
      <c r="N11" s="50" t="s">
        <v>412</v>
      </c>
      <c r="O11" s="54">
        <v>44784</v>
      </c>
      <c r="P11" s="50" t="s">
        <v>1334</v>
      </c>
    </row>
    <row r="12" spans="1:16" s="32" customFormat="1" ht="30" x14ac:dyDescent="0.25">
      <c r="B12" s="50" t="s">
        <v>797</v>
      </c>
      <c r="C12" s="50" t="s">
        <v>704</v>
      </c>
      <c r="D12" s="51">
        <v>34.200000000000003</v>
      </c>
      <c r="E12" s="50" t="s">
        <v>377</v>
      </c>
      <c r="F12" s="50">
        <v>375</v>
      </c>
      <c r="G12" s="50">
        <f>Таблица3[[#This Row],[Cantitatea solicitată]]*Таблица3[[#This Row],[Preţ unitar (cu TVA)]]</f>
        <v>5174.625</v>
      </c>
      <c r="H12" s="50">
        <v>11.499000000000001</v>
      </c>
      <c r="I12" s="50">
        <v>13.798999999999999</v>
      </c>
      <c r="J12" s="50">
        <v>375</v>
      </c>
      <c r="K12" s="50">
        <f>Таблица3[[#This Row],[Cantitatea real contractată]]*Таблица3[[#This Row],[Preţ unitar (fără TVA)]]</f>
        <v>4312.125</v>
      </c>
      <c r="L12" s="50">
        <f>Таблица3[[#This Row],[Cantitatea real contractată]]*Таблица3[[#This Row],[Preţ unitar (cu TVA)]]</f>
        <v>5174.625</v>
      </c>
      <c r="M12" s="50" t="s">
        <v>418</v>
      </c>
      <c r="N12" s="50" t="s">
        <v>412</v>
      </c>
      <c r="O12" s="54">
        <v>44784</v>
      </c>
      <c r="P12" s="50" t="s">
        <v>1334</v>
      </c>
    </row>
    <row r="13" spans="1:16" s="32" customFormat="1" ht="30" x14ac:dyDescent="0.25">
      <c r="B13" s="50" t="s">
        <v>798</v>
      </c>
      <c r="C13" s="50" t="s">
        <v>705</v>
      </c>
      <c r="D13" s="51">
        <v>34.200000000000003</v>
      </c>
      <c r="E13" s="50" t="s">
        <v>377</v>
      </c>
      <c r="F13" s="50">
        <v>300</v>
      </c>
      <c r="G13" s="50">
        <f>Таблица3[[#This Row],[Cantitatea solicitată]]*Таблица3[[#This Row],[Preţ unitar (cu TVA)]]</f>
        <v>4139.7</v>
      </c>
      <c r="H13" s="50">
        <v>11.499000000000001</v>
      </c>
      <c r="I13" s="50">
        <v>13.798999999999999</v>
      </c>
      <c r="J13" s="50">
        <v>300</v>
      </c>
      <c r="K13" s="50">
        <f>Таблица3[[#This Row],[Cantitatea real contractată]]*Таблица3[[#This Row],[Preţ unitar (fără TVA)]]</f>
        <v>3449.7000000000003</v>
      </c>
      <c r="L13" s="50">
        <f>Таблица3[[#This Row],[Cantitatea real contractată]]*Таблица3[[#This Row],[Preţ unitar (cu TVA)]]</f>
        <v>4139.7</v>
      </c>
      <c r="M13" s="50" t="s">
        <v>418</v>
      </c>
      <c r="N13" s="50" t="s">
        <v>412</v>
      </c>
      <c r="O13" s="54">
        <v>44784</v>
      </c>
      <c r="P13" s="50" t="s">
        <v>1334</v>
      </c>
    </row>
    <row r="14" spans="1:16" s="32" customFormat="1" ht="30" x14ac:dyDescent="0.25">
      <c r="B14" s="50" t="s">
        <v>799</v>
      </c>
      <c r="C14" s="50" t="s">
        <v>706</v>
      </c>
      <c r="D14" s="51">
        <v>34.200000000000003</v>
      </c>
      <c r="E14" s="50" t="s">
        <v>377</v>
      </c>
      <c r="F14" s="50">
        <v>9000</v>
      </c>
      <c r="G14" s="50">
        <f>Таблица3[[#This Row],[Cantitatea solicitată]]*Таблица3[[#This Row],[Preţ unitar (cu TVA)]]</f>
        <v>124191</v>
      </c>
      <c r="H14" s="50">
        <v>11.499000000000001</v>
      </c>
      <c r="I14" s="50">
        <v>13.798999999999999</v>
      </c>
      <c r="J14" s="50">
        <v>9000</v>
      </c>
      <c r="K14" s="50">
        <f>Таблица3[[#This Row],[Cantitatea real contractată]]*Таблица3[[#This Row],[Preţ unitar (fără TVA)]]</f>
        <v>103491</v>
      </c>
      <c r="L14" s="50">
        <f>Таблица3[[#This Row],[Cantitatea real contractată]]*Таблица3[[#This Row],[Preţ unitar (cu TVA)]]</f>
        <v>124191</v>
      </c>
      <c r="M14" s="50" t="s">
        <v>418</v>
      </c>
      <c r="N14" s="50" t="s">
        <v>412</v>
      </c>
      <c r="O14" s="54">
        <v>44784</v>
      </c>
      <c r="P14" s="50" t="s">
        <v>1334</v>
      </c>
    </row>
    <row r="15" spans="1:16" ht="45" x14ac:dyDescent="0.25">
      <c r="B15" s="38" t="s">
        <v>800</v>
      </c>
      <c r="C15" s="38" t="s">
        <v>722</v>
      </c>
      <c r="D15" s="56">
        <v>34.200000000000003</v>
      </c>
      <c r="E15" s="38" t="s">
        <v>377</v>
      </c>
      <c r="F15" s="38">
        <v>38</v>
      </c>
      <c r="G15" s="38">
        <f>Таблица3[[#This Row],[Cantitatea solicitată]]*Таблица3[[#This Row],[Preţ unitar (cu TVA)]]</f>
        <v>524.36199999999997</v>
      </c>
      <c r="H15" s="38">
        <v>11.499000000000001</v>
      </c>
      <c r="I15" s="38">
        <v>13.798999999999999</v>
      </c>
      <c r="J15" s="55">
        <v>38</v>
      </c>
      <c r="K15" s="38">
        <f>Таблица3[[#This Row],[Cantitatea real contractată]]*Таблица3[[#This Row],[Preţ unitar (fără TVA)]]</f>
        <v>436.96200000000005</v>
      </c>
      <c r="L15" s="38">
        <f>Таблица3[[#This Row],[Cantitatea real contractată]]*Таблица3[[#This Row],[Preţ unitar (cu TVA)]]</f>
        <v>524.36199999999997</v>
      </c>
      <c r="M15" s="38" t="s">
        <v>418</v>
      </c>
      <c r="N15" s="38" t="s">
        <v>412</v>
      </c>
      <c r="O15" s="38">
        <v>44784</v>
      </c>
      <c r="P15" s="39" t="s">
        <v>1335</v>
      </c>
    </row>
    <row r="16" spans="1:16" s="32" customFormat="1" ht="30" x14ac:dyDescent="0.25">
      <c r="B16" s="50" t="s">
        <v>801</v>
      </c>
      <c r="C16" s="50" t="s">
        <v>723</v>
      </c>
      <c r="D16" s="51">
        <v>34.200000000000003</v>
      </c>
      <c r="E16" s="50" t="s">
        <v>377</v>
      </c>
      <c r="F16" s="50">
        <v>150</v>
      </c>
      <c r="G16" s="50">
        <f>Таблица3[[#This Row],[Cantitatea solicitată]]*Таблица3[[#This Row],[Preţ unitar (cu TVA)]]</f>
        <v>2069.85</v>
      </c>
      <c r="H16" s="50">
        <v>11.499000000000001</v>
      </c>
      <c r="I16" s="50">
        <v>13.798999999999999</v>
      </c>
      <c r="J16" s="50">
        <v>150</v>
      </c>
      <c r="K16" s="50">
        <f>Таблица3[[#This Row],[Cantitatea real contractată]]*Таблица3[[#This Row],[Preţ unitar (fără TVA)]]</f>
        <v>1724.8500000000001</v>
      </c>
      <c r="L16" s="50">
        <f>Таблица3[[#This Row],[Cantitatea real contractată]]*Таблица3[[#This Row],[Preţ unitar (cu TVA)]]</f>
        <v>2069.85</v>
      </c>
      <c r="M16" s="50" t="s">
        <v>418</v>
      </c>
      <c r="N16" s="50" t="s">
        <v>412</v>
      </c>
      <c r="O16" s="54">
        <v>44784</v>
      </c>
      <c r="P16" s="50" t="s">
        <v>1334</v>
      </c>
    </row>
    <row r="17" spans="2:16" s="32" customFormat="1" ht="30" x14ac:dyDescent="0.25">
      <c r="B17" s="50" t="s">
        <v>802</v>
      </c>
      <c r="C17" s="50" t="s">
        <v>724</v>
      </c>
      <c r="D17" s="51">
        <v>34.200000000000003</v>
      </c>
      <c r="E17" s="50" t="s">
        <v>377</v>
      </c>
      <c r="F17" s="50">
        <v>75</v>
      </c>
      <c r="G17" s="50">
        <f>Таблица3[[#This Row],[Cantitatea solicitată]]*Таблица3[[#This Row],[Preţ unitar (cu TVA)]]</f>
        <v>1034.925</v>
      </c>
      <c r="H17" s="50">
        <v>11.499000000000001</v>
      </c>
      <c r="I17" s="50">
        <v>13.798999999999999</v>
      </c>
      <c r="J17" s="50">
        <v>75</v>
      </c>
      <c r="K17" s="50">
        <f>Таблица3[[#This Row],[Cantitatea real contractată]]*Таблица3[[#This Row],[Preţ unitar (fără TVA)]]</f>
        <v>862.42500000000007</v>
      </c>
      <c r="L17" s="50">
        <f>Таблица3[[#This Row],[Cantitatea real contractată]]*Таблица3[[#This Row],[Preţ unitar (cu TVA)]]</f>
        <v>1034.925</v>
      </c>
      <c r="M17" s="50" t="s">
        <v>418</v>
      </c>
      <c r="N17" s="50" t="s">
        <v>412</v>
      </c>
      <c r="O17" s="54">
        <v>44784</v>
      </c>
      <c r="P17" s="50" t="s">
        <v>1334</v>
      </c>
    </row>
    <row r="18" spans="2:16" s="32" customFormat="1" ht="30" x14ac:dyDescent="0.25">
      <c r="B18" s="50" t="s">
        <v>803</v>
      </c>
      <c r="C18" s="50" t="s">
        <v>726</v>
      </c>
      <c r="D18" s="51">
        <v>34.200000000000003</v>
      </c>
      <c r="E18" s="50" t="s">
        <v>377</v>
      </c>
      <c r="F18" s="50">
        <v>7</v>
      </c>
      <c r="G18" s="50">
        <f>Таблица3[[#This Row],[Cantitatea solicitată]]*Таблица3[[#This Row],[Preţ unitar (cu TVA)]]</f>
        <v>96.592999999999989</v>
      </c>
      <c r="H18" s="50">
        <v>11.499000000000001</v>
      </c>
      <c r="I18" s="50">
        <v>13.798999999999999</v>
      </c>
      <c r="J18" s="50">
        <v>7</v>
      </c>
      <c r="K18" s="50">
        <f>Таблица3[[#This Row],[Cantitatea real contractată]]*Таблица3[[#This Row],[Preţ unitar (fără TVA)]]</f>
        <v>80.493000000000009</v>
      </c>
      <c r="L18" s="50">
        <f>Таблица3[[#This Row],[Cantitatea real contractată]]*Таблица3[[#This Row],[Preţ unitar (cu TVA)]]</f>
        <v>96.592999999999989</v>
      </c>
      <c r="M18" s="50" t="s">
        <v>418</v>
      </c>
      <c r="N18" s="50" t="s">
        <v>412</v>
      </c>
      <c r="O18" s="54">
        <v>44784</v>
      </c>
      <c r="P18" s="50" t="s">
        <v>1334</v>
      </c>
    </row>
    <row r="19" spans="2:16" s="32" customFormat="1" ht="30" x14ac:dyDescent="0.25">
      <c r="B19" s="50" t="s">
        <v>804</v>
      </c>
      <c r="C19" s="50" t="s">
        <v>729</v>
      </c>
      <c r="D19" s="51">
        <v>34.200000000000003</v>
      </c>
      <c r="E19" s="50" t="s">
        <v>377</v>
      </c>
      <c r="F19" s="50">
        <v>300</v>
      </c>
      <c r="G19" s="50">
        <f>Таблица3[[#This Row],[Cantitatea solicitată]]*Таблица3[[#This Row],[Preţ unitar (cu TVA)]]</f>
        <v>4139.7</v>
      </c>
      <c r="H19" s="50">
        <v>11.499000000000001</v>
      </c>
      <c r="I19" s="50">
        <v>13.798999999999999</v>
      </c>
      <c r="J19" s="50">
        <v>300</v>
      </c>
      <c r="K19" s="50">
        <f>Таблица3[[#This Row],[Cantitatea real contractată]]*Таблица3[[#This Row],[Preţ unitar (fără TVA)]]</f>
        <v>3449.7000000000003</v>
      </c>
      <c r="L19" s="50">
        <f>Таблица3[[#This Row],[Cantitatea real contractată]]*Таблица3[[#This Row],[Preţ unitar (cu TVA)]]</f>
        <v>4139.7</v>
      </c>
      <c r="M19" s="50" t="s">
        <v>418</v>
      </c>
      <c r="N19" s="50" t="s">
        <v>412</v>
      </c>
      <c r="O19" s="54">
        <v>44784</v>
      </c>
      <c r="P19" s="50" t="s">
        <v>1324</v>
      </c>
    </row>
    <row r="20" spans="2:16" s="32" customFormat="1" ht="30" x14ac:dyDescent="0.25">
      <c r="B20" s="50" t="s">
        <v>805</v>
      </c>
      <c r="C20" s="50" t="s">
        <v>734</v>
      </c>
      <c r="D20" s="51">
        <v>34.200000000000003</v>
      </c>
      <c r="E20" s="50" t="s">
        <v>377</v>
      </c>
      <c r="F20" s="50">
        <v>375</v>
      </c>
      <c r="G20" s="50">
        <f>Таблица3[[#This Row],[Cantitatea solicitată]]*Таблица3[[#This Row],[Preţ unitar (cu TVA)]]</f>
        <v>5174.625</v>
      </c>
      <c r="H20" s="50">
        <v>11.499000000000001</v>
      </c>
      <c r="I20" s="50">
        <v>13.798999999999999</v>
      </c>
      <c r="J20" s="50">
        <v>375</v>
      </c>
      <c r="K20" s="50">
        <f>Таблица3[[#This Row],[Cantitatea real contractată]]*Таблица3[[#This Row],[Preţ unitar (fără TVA)]]</f>
        <v>4312.125</v>
      </c>
      <c r="L20" s="50">
        <f>Таблица3[[#This Row],[Cantitatea real contractată]]*Таблица3[[#This Row],[Preţ unitar (cu TVA)]]</f>
        <v>5174.625</v>
      </c>
      <c r="M20" s="50" t="s">
        <v>418</v>
      </c>
      <c r="N20" s="50" t="s">
        <v>412</v>
      </c>
      <c r="O20" s="54">
        <v>44784</v>
      </c>
      <c r="P20" s="50" t="s">
        <v>1334</v>
      </c>
    </row>
    <row r="21" spans="2:16" s="32" customFormat="1" ht="30" x14ac:dyDescent="0.25">
      <c r="B21" s="50" t="s">
        <v>806</v>
      </c>
      <c r="C21" s="50" t="s">
        <v>736</v>
      </c>
      <c r="D21" s="51">
        <v>34.200000000000003</v>
      </c>
      <c r="E21" s="50" t="s">
        <v>377</v>
      </c>
      <c r="F21" s="50">
        <v>75</v>
      </c>
      <c r="G21" s="50">
        <f>Таблица3[[#This Row],[Cantitatea solicitată]]*Таблица3[[#This Row],[Preţ unitar (cu TVA)]]</f>
        <v>1034.925</v>
      </c>
      <c r="H21" s="50">
        <v>11.499000000000001</v>
      </c>
      <c r="I21" s="50">
        <v>13.798999999999999</v>
      </c>
      <c r="J21" s="50">
        <v>75</v>
      </c>
      <c r="K21" s="50">
        <f>Таблица3[[#This Row],[Cantitatea real contractată]]*Таблица3[[#This Row],[Preţ unitar (fără TVA)]]</f>
        <v>862.42500000000007</v>
      </c>
      <c r="L21" s="50">
        <f>Таблица3[[#This Row],[Cantitatea real contractată]]*Таблица3[[#This Row],[Preţ unitar (cu TVA)]]</f>
        <v>1034.925</v>
      </c>
      <c r="M21" s="50" t="s">
        <v>418</v>
      </c>
      <c r="N21" s="50" t="s">
        <v>412</v>
      </c>
      <c r="O21" s="54">
        <v>44784</v>
      </c>
      <c r="P21" s="50" t="s">
        <v>1334</v>
      </c>
    </row>
    <row r="22" spans="2:16" s="32" customFormat="1" ht="30" x14ac:dyDescent="0.25">
      <c r="B22" s="50" t="s">
        <v>807</v>
      </c>
      <c r="C22" s="50" t="s">
        <v>737</v>
      </c>
      <c r="D22" s="51">
        <v>34.200000000000003</v>
      </c>
      <c r="E22" s="50" t="s">
        <v>377</v>
      </c>
      <c r="F22" s="50">
        <v>487</v>
      </c>
      <c r="G22" s="50">
        <f>Таблица3[[#This Row],[Cantitatea solicitată]]*Таблица3[[#This Row],[Preţ unitar (cu TVA)]]</f>
        <v>6720.1129999999994</v>
      </c>
      <c r="H22" s="50">
        <v>11.499000000000001</v>
      </c>
      <c r="I22" s="50">
        <v>13.798999999999999</v>
      </c>
      <c r="J22" s="50">
        <v>488</v>
      </c>
      <c r="K22" s="50">
        <f>Таблица3[[#This Row],[Cantitatea real contractată]]*Таблица3[[#This Row],[Preţ unitar (fără TVA)]]</f>
        <v>5611.5120000000006</v>
      </c>
      <c r="L22" s="50">
        <f>Таблица3[[#This Row],[Cantitatea real contractată]]*Таблица3[[#This Row],[Preţ unitar (cu TVA)]]</f>
        <v>6733.9119999999994</v>
      </c>
      <c r="M22" s="50" t="s">
        <v>418</v>
      </c>
      <c r="N22" s="50" t="s">
        <v>412</v>
      </c>
      <c r="O22" s="54">
        <v>44784</v>
      </c>
      <c r="P22" s="50" t="s">
        <v>1334</v>
      </c>
    </row>
    <row r="23" spans="2:16" ht="30" x14ac:dyDescent="0.25">
      <c r="B23" s="38" t="s">
        <v>808</v>
      </c>
      <c r="C23" s="38" t="s">
        <v>739</v>
      </c>
      <c r="D23" s="56">
        <v>34.200000000000003</v>
      </c>
      <c r="E23" s="38" t="s">
        <v>377</v>
      </c>
      <c r="F23" s="38">
        <v>8</v>
      </c>
      <c r="G23" s="38">
        <f>Таблица3[[#This Row],[Cantitatea solicitată]]*Таблица3[[#This Row],[Preţ unitar (cu TVA)]]</f>
        <v>110.392</v>
      </c>
      <c r="H23" s="38">
        <v>11.499000000000001</v>
      </c>
      <c r="I23" s="38">
        <v>13.798999999999999</v>
      </c>
      <c r="J23" s="55">
        <v>8</v>
      </c>
      <c r="K23" s="38">
        <f>Таблица3[[#This Row],[Cantitatea real contractată]]*Таблица3[[#This Row],[Preţ unitar (fără TVA)]]</f>
        <v>91.992000000000004</v>
      </c>
      <c r="L23" s="38">
        <f>Таблица3[[#This Row],[Cantitatea real contractată]]*Таблица3[[#This Row],[Preţ unitar (cu TVA)]]</f>
        <v>110.392</v>
      </c>
      <c r="M23" s="38" t="s">
        <v>418</v>
      </c>
      <c r="N23" s="38" t="s">
        <v>412</v>
      </c>
      <c r="O23" s="38">
        <v>44784</v>
      </c>
      <c r="P23" s="39" t="s">
        <v>1335</v>
      </c>
    </row>
    <row r="24" spans="2:16" s="32" customFormat="1" ht="30" x14ac:dyDescent="0.25">
      <c r="B24" s="50" t="s">
        <v>809</v>
      </c>
      <c r="C24" s="50" t="s">
        <v>740</v>
      </c>
      <c r="D24" s="51">
        <v>34.200000000000003</v>
      </c>
      <c r="E24" s="50" t="s">
        <v>377</v>
      </c>
      <c r="F24" s="50">
        <v>38</v>
      </c>
      <c r="G24" s="50">
        <f>Таблица3[[#This Row],[Cantitatea solicitată]]*Таблица3[[#This Row],[Preţ unitar (cu TVA)]]</f>
        <v>524.36199999999997</v>
      </c>
      <c r="H24" s="50">
        <v>11.499000000000001</v>
      </c>
      <c r="I24" s="50">
        <v>13.798999999999999</v>
      </c>
      <c r="J24" s="50">
        <v>38</v>
      </c>
      <c r="K24" s="50">
        <f>Таблица3[[#This Row],[Cantitatea real contractată]]*Таблица3[[#This Row],[Preţ unitar (fără TVA)]]</f>
        <v>436.96200000000005</v>
      </c>
      <c r="L24" s="50">
        <f>Таблица3[[#This Row],[Cantitatea real contractată]]*Таблица3[[#This Row],[Preţ unitar (cu TVA)]]</f>
        <v>524.36199999999997</v>
      </c>
      <c r="M24" s="50" t="s">
        <v>418</v>
      </c>
      <c r="N24" s="50" t="s">
        <v>412</v>
      </c>
      <c r="O24" s="54">
        <v>44784</v>
      </c>
      <c r="P24" s="50" t="s">
        <v>1334</v>
      </c>
    </row>
    <row r="25" spans="2:16" ht="30" x14ac:dyDescent="0.25">
      <c r="B25" s="38" t="s">
        <v>810</v>
      </c>
      <c r="C25" s="38" t="s">
        <v>744</v>
      </c>
      <c r="D25" s="56">
        <v>34.200000000000003</v>
      </c>
      <c r="E25" s="38" t="s">
        <v>377</v>
      </c>
      <c r="F25" s="38">
        <v>30</v>
      </c>
      <c r="G25" s="38">
        <f>Таблица3[[#This Row],[Cantitatea solicitată]]*Таблица3[[#This Row],[Preţ unitar (cu TVA)]]</f>
        <v>413.96999999999997</v>
      </c>
      <c r="H25" s="38">
        <v>11.499000000000001</v>
      </c>
      <c r="I25" s="38">
        <v>13.798999999999999</v>
      </c>
      <c r="J25" s="55">
        <v>30</v>
      </c>
      <c r="K25" s="38">
        <f>Таблица3[[#This Row],[Cantitatea real contractată]]*Таблица3[[#This Row],[Preţ unitar (fără TVA)]]</f>
        <v>344.97</v>
      </c>
      <c r="L25" s="38">
        <f>Таблица3[[#This Row],[Cantitatea real contractată]]*Таблица3[[#This Row],[Preţ unitar (cu TVA)]]</f>
        <v>413.96999999999997</v>
      </c>
      <c r="M25" s="38" t="s">
        <v>418</v>
      </c>
      <c r="N25" s="38" t="s">
        <v>412</v>
      </c>
      <c r="O25" s="38">
        <v>44784</v>
      </c>
      <c r="P25" s="39" t="s">
        <v>1335</v>
      </c>
    </row>
    <row r="26" spans="2:16" s="32" customFormat="1" ht="30" x14ac:dyDescent="0.25">
      <c r="B26" s="50" t="s">
        <v>811</v>
      </c>
      <c r="C26" s="50" t="s">
        <v>747</v>
      </c>
      <c r="D26" s="51">
        <v>34.200000000000003</v>
      </c>
      <c r="E26" s="50" t="s">
        <v>377</v>
      </c>
      <c r="F26" s="50">
        <v>150</v>
      </c>
      <c r="G26" s="50">
        <f>Таблица3[[#This Row],[Cantitatea solicitată]]*Таблица3[[#This Row],[Preţ unitar (cu TVA)]]</f>
        <v>2069.85</v>
      </c>
      <c r="H26" s="50">
        <v>11.499000000000001</v>
      </c>
      <c r="I26" s="50">
        <v>13.798999999999999</v>
      </c>
      <c r="J26" s="50">
        <v>150</v>
      </c>
      <c r="K26" s="50">
        <f>Таблица3[[#This Row],[Cantitatea real contractată]]*Таблица3[[#This Row],[Preţ unitar (fără TVA)]]</f>
        <v>1724.8500000000001</v>
      </c>
      <c r="L26" s="50">
        <f>Таблица3[[#This Row],[Cantitatea real contractată]]*Таблица3[[#This Row],[Preţ unitar (cu TVA)]]</f>
        <v>2069.85</v>
      </c>
      <c r="M26" s="50" t="s">
        <v>418</v>
      </c>
      <c r="N26" s="50" t="s">
        <v>412</v>
      </c>
      <c r="O26" s="54">
        <v>44784</v>
      </c>
      <c r="P26" s="50" t="s">
        <v>1334</v>
      </c>
    </row>
    <row r="27" spans="2:16" s="32" customFormat="1" ht="30" x14ac:dyDescent="0.25">
      <c r="B27" s="50" t="s">
        <v>812</v>
      </c>
      <c r="C27" s="50" t="s">
        <v>752</v>
      </c>
      <c r="D27" s="51">
        <v>34.200000000000003</v>
      </c>
      <c r="E27" s="50" t="s">
        <v>377</v>
      </c>
      <c r="F27" s="50">
        <v>23</v>
      </c>
      <c r="G27" s="50">
        <f>Таблица3[[#This Row],[Cantitatea solicitată]]*Таблица3[[#This Row],[Preţ unitar (cu TVA)]]</f>
        <v>317.37700000000001</v>
      </c>
      <c r="H27" s="50">
        <v>11.499000000000001</v>
      </c>
      <c r="I27" s="50">
        <v>13.798999999999999</v>
      </c>
      <c r="J27" s="50">
        <v>23</v>
      </c>
      <c r="K27" s="50">
        <f>Таблица3[[#This Row],[Cantitatea real contractată]]*Таблица3[[#This Row],[Preţ unitar (fără TVA)]]</f>
        <v>264.47700000000003</v>
      </c>
      <c r="L27" s="50">
        <f>Таблица3[[#This Row],[Cantitatea real contractată]]*Таблица3[[#This Row],[Preţ unitar (cu TVA)]]</f>
        <v>317.37700000000001</v>
      </c>
      <c r="M27" s="50" t="s">
        <v>418</v>
      </c>
      <c r="N27" s="50" t="s">
        <v>412</v>
      </c>
      <c r="O27" s="54">
        <v>44784</v>
      </c>
      <c r="P27" s="50" t="s">
        <v>1334</v>
      </c>
    </row>
    <row r="28" spans="2:16" s="32" customFormat="1" ht="30" x14ac:dyDescent="0.25">
      <c r="B28" s="50" t="s">
        <v>813</v>
      </c>
      <c r="C28" s="50" t="s">
        <v>754</v>
      </c>
      <c r="D28" s="51">
        <v>34.200000000000003</v>
      </c>
      <c r="E28" s="50" t="s">
        <v>377</v>
      </c>
      <c r="F28" s="50">
        <v>19</v>
      </c>
      <c r="G28" s="50">
        <f>Таблица3[[#This Row],[Cantitatea solicitată]]*Таблица3[[#This Row],[Preţ unitar (cu TVA)]]</f>
        <v>262.18099999999998</v>
      </c>
      <c r="H28" s="50">
        <v>11.499000000000001</v>
      </c>
      <c r="I28" s="50">
        <v>13.798999999999999</v>
      </c>
      <c r="J28" s="50">
        <v>19</v>
      </c>
      <c r="K28" s="50">
        <f>Таблица3[[#This Row],[Cantitatea real contractată]]*Таблица3[[#This Row],[Preţ unitar (fără TVA)]]</f>
        <v>218.48100000000002</v>
      </c>
      <c r="L28" s="50">
        <f>Таблица3[[#This Row],[Cantitatea real contractată]]*Таблица3[[#This Row],[Preţ unitar (cu TVA)]]</f>
        <v>262.18099999999998</v>
      </c>
      <c r="M28" s="50" t="s">
        <v>418</v>
      </c>
      <c r="N28" s="50" t="s">
        <v>412</v>
      </c>
      <c r="O28" s="54">
        <v>44784</v>
      </c>
      <c r="P28" s="50" t="s">
        <v>1334</v>
      </c>
    </row>
    <row r="29" spans="2:16" s="32" customFormat="1" ht="30" x14ac:dyDescent="0.25">
      <c r="B29" s="50" t="s">
        <v>814</v>
      </c>
      <c r="C29" s="50" t="s">
        <v>759</v>
      </c>
      <c r="D29" s="51">
        <v>34.200000000000003</v>
      </c>
      <c r="E29" s="50" t="s">
        <v>377</v>
      </c>
      <c r="F29" s="50">
        <v>112</v>
      </c>
      <c r="G29" s="50">
        <f>Таблица3[[#This Row],[Cantitatea solicitată]]*Таблица3[[#This Row],[Preţ unitar (cu TVA)]]</f>
        <v>1545.4879999999998</v>
      </c>
      <c r="H29" s="50">
        <v>11.499000000000001</v>
      </c>
      <c r="I29" s="50">
        <v>13.798999999999999</v>
      </c>
      <c r="J29" s="50">
        <v>113</v>
      </c>
      <c r="K29" s="50">
        <f>Таблица3[[#This Row],[Cantitatea real contractată]]*Таблица3[[#This Row],[Preţ unitar (fără TVA)]]</f>
        <v>1299.3870000000002</v>
      </c>
      <c r="L29" s="50">
        <f>Таблица3[[#This Row],[Cantitatea real contractată]]*Таблица3[[#This Row],[Preţ unitar (cu TVA)]]</f>
        <v>1559.287</v>
      </c>
      <c r="M29" s="50" t="s">
        <v>418</v>
      </c>
      <c r="N29" s="50" t="s">
        <v>412</v>
      </c>
      <c r="O29" s="54">
        <v>44784</v>
      </c>
      <c r="P29" s="50" t="s">
        <v>1334</v>
      </c>
    </row>
    <row r="30" spans="2:16" s="32" customFormat="1" ht="30" x14ac:dyDescent="0.25">
      <c r="B30" s="50" t="s">
        <v>815</v>
      </c>
      <c r="C30" s="50" t="s">
        <v>761</v>
      </c>
      <c r="D30" s="51">
        <v>34.200000000000003</v>
      </c>
      <c r="E30" s="50" t="s">
        <v>377</v>
      </c>
      <c r="F30" s="50">
        <v>15</v>
      </c>
      <c r="G30" s="50">
        <f>Таблица3[[#This Row],[Cantitatea solicitată]]*Таблица3[[#This Row],[Preţ unitar (cu TVA)]]</f>
        <v>206.98499999999999</v>
      </c>
      <c r="H30" s="50">
        <v>11.499000000000001</v>
      </c>
      <c r="I30" s="50">
        <v>13.798999999999999</v>
      </c>
      <c r="J30" s="50">
        <v>15</v>
      </c>
      <c r="K30" s="50">
        <f>Таблица3[[#This Row],[Cantitatea real contractată]]*Таблица3[[#This Row],[Preţ unitar (fără TVA)]]</f>
        <v>172.48500000000001</v>
      </c>
      <c r="L30" s="50">
        <f>Таблица3[[#This Row],[Cantitatea real contractată]]*Таблица3[[#This Row],[Preţ unitar (cu TVA)]]</f>
        <v>206.98499999999999</v>
      </c>
      <c r="M30" s="50" t="s">
        <v>418</v>
      </c>
      <c r="N30" s="50" t="s">
        <v>412</v>
      </c>
      <c r="O30" s="54">
        <v>44784</v>
      </c>
      <c r="P30" s="50" t="s">
        <v>1334</v>
      </c>
    </row>
    <row r="31" spans="2:16" s="32" customFormat="1" ht="30" x14ac:dyDescent="0.25">
      <c r="B31" s="50" t="s">
        <v>816</v>
      </c>
      <c r="C31" s="50" t="s">
        <v>763</v>
      </c>
      <c r="D31" s="51">
        <v>34.200000000000003</v>
      </c>
      <c r="E31" s="50" t="s">
        <v>377</v>
      </c>
      <c r="F31" s="50">
        <v>8</v>
      </c>
      <c r="G31" s="50">
        <f>Таблица3[[#This Row],[Cantitatea solicitată]]*Таблица3[[#This Row],[Preţ unitar (cu TVA)]]</f>
        <v>110.392</v>
      </c>
      <c r="H31" s="50">
        <v>11.499000000000001</v>
      </c>
      <c r="I31" s="50">
        <v>13.798999999999999</v>
      </c>
      <c r="J31" s="50">
        <v>8</v>
      </c>
      <c r="K31" s="50">
        <f>Таблица3[[#This Row],[Cantitatea real contractată]]*Таблица3[[#This Row],[Preţ unitar (fără TVA)]]</f>
        <v>91.992000000000004</v>
      </c>
      <c r="L31" s="50">
        <f>Таблица3[[#This Row],[Cantitatea real contractată]]*Таблица3[[#This Row],[Preţ unitar (cu TVA)]]</f>
        <v>110.392</v>
      </c>
      <c r="M31" s="50" t="s">
        <v>418</v>
      </c>
      <c r="N31" s="50" t="s">
        <v>412</v>
      </c>
      <c r="O31" s="54">
        <v>44784</v>
      </c>
      <c r="P31" s="50" t="s">
        <v>1334</v>
      </c>
    </row>
    <row r="32" spans="2:16" x14ac:dyDescent="0.25">
      <c r="L32" s="44"/>
    </row>
    <row r="33" spans="2:12" x14ac:dyDescent="0.25">
      <c r="L33" s="44"/>
    </row>
    <row r="34" spans="2:12" x14ac:dyDescent="0.25">
      <c r="B34" s="32"/>
      <c r="C34" s="31" t="s">
        <v>1331</v>
      </c>
      <c r="L34" s="44"/>
    </row>
    <row r="35" spans="2:12" x14ac:dyDescent="0.25">
      <c r="L35" s="44"/>
    </row>
    <row r="36" spans="2:12" x14ac:dyDescent="0.25">
      <c r="L36" s="44"/>
    </row>
    <row r="37" spans="2:12" x14ac:dyDescent="0.25">
      <c r="L37" s="44"/>
    </row>
    <row r="38" spans="2:12" x14ac:dyDescent="0.25">
      <c r="L38" s="44"/>
    </row>
    <row r="39" spans="2:12" x14ac:dyDescent="0.25">
      <c r="L39" s="44"/>
    </row>
    <row r="40" spans="2:12" x14ac:dyDescent="0.25">
      <c r="L40" s="44"/>
    </row>
    <row r="41" spans="2:12" x14ac:dyDescent="0.25">
      <c r="L41" s="44"/>
    </row>
    <row r="42" spans="2:12" x14ac:dyDescent="0.25">
      <c r="L42" s="44"/>
    </row>
    <row r="43" spans="2:12" x14ac:dyDescent="0.25">
      <c r="L43" s="44"/>
    </row>
    <row r="44" spans="2:12" x14ac:dyDescent="0.25">
      <c r="L44" s="44"/>
    </row>
    <row r="45" spans="2:12" x14ac:dyDescent="0.25">
      <c r="L45" s="44"/>
    </row>
    <row r="46" spans="2:12" x14ac:dyDescent="0.25">
      <c r="L46" s="44"/>
    </row>
    <row r="47" spans="2:12" x14ac:dyDescent="0.25">
      <c r="L47" s="44"/>
    </row>
    <row r="48" spans="2:12" x14ac:dyDescent="0.25">
      <c r="L48" s="44"/>
    </row>
    <row r="49" spans="12:12" x14ac:dyDescent="0.25">
      <c r="L49" s="44"/>
    </row>
    <row r="50" spans="12:12" x14ac:dyDescent="0.25">
      <c r="L50" s="44"/>
    </row>
    <row r="51" spans="12:12" x14ac:dyDescent="0.25">
      <c r="L51" s="44"/>
    </row>
    <row r="52" spans="12:12" x14ac:dyDescent="0.25">
      <c r="L52" s="44"/>
    </row>
    <row r="53" spans="12:12" x14ac:dyDescent="0.25">
      <c r="L53" s="44"/>
    </row>
    <row r="54" spans="12:12" x14ac:dyDescent="0.25">
      <c r="L54" s="44"/>
    </row>
    <row r="55" spans="12:12" x14ac:dyDescent="0.25">
      <c r="L55" s="44"/>
    </row>
    <row r="56" spans="12:12" x14ac:dyDescent="0.25">
      <c r="L56" s="44"/>
    </row>
    <row r="57" spans="12:12" x14ac:dyDescent="0.25">
      <c r="L57" s="44"/>
    </row>
    <row r="58" spans="12:12" x14ac:dyDescent="0.25">
      <c r="L58" s="44"/>
    </row>
    <row r="59" spans="12:12" x14ac:dyDescent="0.25">
      <c r="L59" s="44"/>
    </row>
    <row r="60" spans="12:12" x14ac:dyDescent="0.25">
      <c r="L60" s="44"/>
    </row>
    <row r="61" spans="12:12" x14ac:dyDescent="0.25">
      <c r="L61" s="44"/>
    </row>
    <row r="62" spans="12:12" x14ac:dyDescent="0.25">
      <c r="L62" s="44"/>
    </row>
    <row r="63" spans="12:12" x14ac:dyDescent="0.25">
      <c r="L63" s="44"/>
    </row>
    <row r="64" spans="12:12" x14ac:dyDescent="0.25">
      <c r="L64" s="44"/>
    </row>
    <row r="65" spans="12:12" x14ac:dyDescent="0.25">
      <c r="L65" s="44"/>
    </row>
    <row r="66" spans="12:12" x14ac:dyDescent="0.25">
      <c r="L66" s="44"/>
    </row>
    <row r="67" spans="12:12" x14ac:dyDescent="0.25">
      <c r="L67" s="44"/>
    </row>
    <row r="68" spans="12:12" x14ac:dyDescent="0.25">
      <c r="L68" s="44"/>
    </row>
    <row r="69" spans="12:12" x14ac:dyDescent="0.25">
      <c r="L69" s="44"/>
    </row>
    <row r="70" spans="12:12" x14ac:dyDescent="0.25">
      <c r="L70" s="44"/>
    </row>
    <row r="71" spans="12:12" x14ac:dyDescent="0.25">
      <c r="L71" s="44"/>
    </row>
    <row r="72" spans="12:12" x14ac:dyDescent="0.25">
      <c r="L72" s="44"/>
    </row>
    <row r="73" spans="12:12" x14ac:dyDescent="0.25">
      <c r="L73" s="44"/>
    </row>
    <row r="74" spans="12:12" x14ac:dyDescent="0.25">
      <c r="L74" s="44"/>
    </row>
    <row r="75" spans="12:12" x14ac:dyDescent="0.25">
      <c r="L75" s="44"/>
    </row>
    <row r="76" spans="12:12" x14ac:dyDescent="0.25">
      <c r="L76" s="44"/>
    </row>
    <row r="77" spans="12:12" x14ac:dyDescent="0.25">
      <c r="L77" s="44"/>
    </row>
    <row r="78" spans="12:12" x14ac:dyDescent="0.25">
      <c r="L78" s="44"/>
    </row>
    <row r="79" spans="12:12" x14ac:dyDescent="0.25">
      <c r="L79" s="44"/>
    </row>
    <row r="80" spans="12:12" x14ac:dyDescent="0.25">
      <c r="L80" s="44"/>
    </row>
    <row r="81" spans="12:12" x14ac:dyDescent="0.25">
      <c r="L81" s="44"/>
    </row>
    <row r="82" spans="12:12" x14ac:dyDescent="0.25">
      <c r="L82" s="44"/>
    </row>
    <row r="83" spans="12:12" x14ac:dyDescent="0.25">
      <c r="L83" s="44"/>
    </row>
    <row r="84" spans="12:12" x14ac:dyDescent="0.25">
      <c r="L84" s="44"/>
    </row>
    <row r="85" spans="12:12" x14ac:dyDescent="0.25">
      <c r="L85" s="44"/>
    </row>
    <row r="86" spans="12:12" x14ac:dyDescent="0.25">
      <c r="L86" s="44"/>
    </row>
    <row r="87" spans="12:12" x14ac:dyDescent="0.25">
      <c r="L87" s="44"/>
    </row>
    <row r="88" spans="12:12" x14ac:dyDescent="0.25">
      <c r="L88" s="44"/>
    </row>
    <row r="89" spans="12:12" x14ac:dyDescent="0.25">
      <c r="L89" s="44"/>
    </row>
    <row r="90" spans="12:12" x14ac:dyDescent="0.25">
      <c r="L90" s="44"/>
    </row>
    <row r="91" spans="12:12" x14ac:dyDescent="0.25">
      <c r="L91" s="44"/>
    </row>
    <row r="92" spans="12:12" x14ac:dyDescent="0.25">
      <c r="L92" s="44"/>
    </row>
    <row r="93" spans="12:12" x14ac:dyDescent="0.25">
      <c r="L93" s="44"/>
    </row>
    <row r="94" spans="12:12" x14ac:dyDescent="0.25">
      <c r="L94" s="44"/>
    </row>
    <row r="95" spans="12:12" x14ac:dyDescent="0.25">
      <c r="L95" s="44"/>
    </row>
    <row r="96" spans="12:12" x14ac:dyDescent="0.25">
      <c r="L96" s="44"/>
    </row>
    <row r="97" spans="12:12" x14ac:dyDescent="0.25">
      <c r="L97" s="44"/>
    </row>
    <row r="98" spans="12:12" x14ac:dyDescent="0.25">
      <c r="L98" s="44"/>
    </row>
    <row r="99" spans="12:12" x14ac:dyDescent="0.25">
      <c r="L99" s="44"/>
    </row>
    <row r="100" spans="12:12" x14ac:dyDescent="0.25">
      <c r="L100" s="44"/>
    </row>
    <row r="101" spans="12:12" x14ac:dyDescent="0.25">
      <c r="L101" s="44"/>
    </row>
    <row r="102" spans="12:12" x14ac:dyDescent="0.25">
      <c r="L102" s="44"/>
    </row>
    <row r="103" spans="12:12" x14ac:dyDescent="0.25">
      <c r="L103" s="44"/>
    </row>
    <row r="104" spans="12:12" x14ac:dyDescent="0.25">
      <c r="L104" s="44"/>
    </row>
    <row r="105" spans="12:12" x14ac:dyDescent="0.25">
      <c r="L105" s="44"/>
    </row>
    <row r="106" spans="12:12" x14ac:dyDescent="0.25">
      <c r="L106" s="44"/>
    </row>
    <row r="107" spans="12:12" x14ac:dyDescent="0.25">
      <c r="L107" s="44"/>
    </row>
    <row r="108" spans="12:12" x14ac:dyDescent="0.25">
      <c r="L108" s="44"/>
    </row>
    <row r="109" spans="12:12" x14ac:dyDescent="0.25">
      <c r="L109" s="44"/>
    </row>
    <row r="110" spans="12:12" x14ac:dyDescent="0.25">
      <c r="L110" s="44"/>
    </row>
    <row r="111" spans="12:12" x14ac:dyDescent="0.25">
      <c r="L111" s="44"/>
    </row>
    <row r="112" spans="12:12" x14ac:dyDescent="0.25">
      <c r="L112" s="44"/>
    </row>
    <row r="113" spans="12:12" x14ac:dyDescent="0.25">
      <c r="L113" s="44"/>
    </row>
    <row r="114" spans="12:12" x14ac:dyDescent="0.25">
      <c r="L114" s="44"/>
    </row>
    <row r="115" spans="12:12" x14ac:dyDescent="0.25">
      <c r="L115" s="44"/>
    </row>
    <row r="116" spans="12:12" x14ac:dyDescent="0.25">
      <c r="L116" s="44"/>
    </row>
    <row r="117" spans="12:12" x14ac:dyDescent="0.25">
      <c r="L117" s="44"/>
    </row>
    <row r="118" spans="12:12" x14ac:dyDescent="0.25">
      <c r="L118" s="44"/>
    </row>
    <row r="119" spans="12:12" x14ac:dyDescent="0.25">
      <c r="L119" s="44"/>
    </row>
    <row r="120" spans="12:12" x14ac:dyDescent="0.25">
      <c r="L120" s="44"/>
    </row>
    <row r="121" spans="12:12" x14ac:dyDescent="0.25">
      <c r="L121" s="44"/>
    </row>
    <row r="122" spans="12:12" x14ac:dyDescent="0.25">
      <c r="L122" s="44"/>
    </row>
    <row r="123" spans="12:12" x14ac:dyDescent="0.25">
      <c r="L123" s="44"/>
    </row>
    <row r="124" spans="12:12" x14ac:dyDescent="0.25">
      <c r="L124" s="44"/>
    </row>
    <row r="125" spans="12:12" x14ac:dyDescent="0.25">
      <c r="L125" s="44"/>
    </row>
    <row r="126" spans="12:12" x14ac:dyDescent="0.25">
      <c r="L126" s="44"/>
    </row>
    <row r="127" spans="12:12" x14ac:dyDescent="0.25">
      <c r="L127" s="44"/>
    </row>
    <row r="128" spans="12:12" x14ac:dyDescent="0.25">
      <c r="L128" s="44"/>
    </row>
    <row r="129" spans="12:12" x14ac:dyDescent="0.25">
      <c r="L129" s="44"/>
    </row>
    <row r="130" spans="12:12" x14ac:dyDescent="0.25">
      <c r="L130" s="44"/>
    </row>
    <row r="131" spans="12:12" x14ac:dyDescent="0.25">
      <c r="L131" s="44"/>
    </row>
    <row r="132" spans="12:12" x14ac:dyDescent="0.25">
      <c r="L132" s="44"/>
    </row>
    <row r="133" spans="12:12" x14ac:dyDescent="0.25">
      <c r="L133" s="44"/>
    </row>
    <row r="134" spans="12:12" x14ac:dyDescent="0.25">
      <c r="L134" s="44"/>
    </row>
    <row r="135" spans="12:12" x14ac:dyDescent="0.25">
      <c r="L135" s="44"/>
    </row>
    <row r="136" spans="12:12" x14ac:dyDescent="0.25">
      <c r="L136" s="44"/>
    </row>
    <row r="137" spans="12:12" x14ac:dyDescent="0.25">
      <c r="L137" s="44"/>
    </row>
    <row r="138" spans="12:12" x14ac:dyDescent="0.25">
      <c r="L138" s="44"/>
    </row>
    <row r="139" spans="12:12" x14ac:dyDescent="0.25">
      <c r="L139" s="44"/>
    </row>
    <row r="140" spans="12:12" x14ac:dyDescent="0.25">
      <c r="L140" s="44"/>
    </row>
    <row r="141" spans="12:12" x14ac:dyDescent="0.25">
      <c r="L141" s="44"/>
    </row>
    <row r="142" spans="12:12" x14ac:dyDescent="0.25">
      <c r="L142" s="44"/>
    </row>
    <row r="143" spans="12:12" x14ac:dyDescent="0.25">
      <c r="L143" s="44"/>
    </row>
    <row r="144" spans="12:12" x14ac:dyDescent="0.25">
      <c r="L144" s="44"/>
    </row>
    <row r="145" spans="12:12" x14ac:dyDescent="0.25">
      <c r="L145" s="44"/>
    </row>
    <row r="146" spans="12:12" x14ac:dyDescent="0.25">
      <c r="L146" s="44"/>
    </row>
    <row r="147" spans="12:12" x14ac:dyDescent="0.25">
      <c r="L147" s="44"/>
    </row>
    <row r="148" spans="12:12" x14ac:dyDescent="0.25">
      <c r="L148" s="44"/>
    </row>
    <row r="149" spans="12:12" x14ac:dyDescent="0.25">
      <c r="L149" s="44"/>
    </row>
    <row r="150" spans="12:12" x14ac:dyDescent="0.25">
      <c r="L150" s="44"/>
    </row>
    <row r="151" spans="12:12" x14ac:dyDescent="0.25">
      <c r="L151" s="44"/>
    </row>
    <row r="152" spans="12:12" x14ac:dyDescent="0.25">
      <c r="L152" s="44"/>
    </row>
    <row r="153" spans="12:12" x14ac:dyDescent="0.25">
      <c r="L153" s="44"/>
    </row>
    <row r="154" spans="12:12" x14ac:dyDescent="0.25">
      <c r="L154" s="44"/>
    </row>
    <row r="155" spans="12:12" x14ac:dyDescent="0.25">
      <c r="L155" s="44"/>
    </row>
    <row r="156" spans="12:12" x14ac:dyDescent="0.25">
      <c r="L156" s="44"/>
    </row>
    <row r="157" spans="12:12" x14ac:dyDescent="0.25">
      <c r="L157" s="44"/>
    </row>
    <row r="158" spans="12:12" x14ac:dyDescent="0.25">
      <c r="L158" s="44"/>
    </row>
    <row r="159" spans="12:12" x14ac:dyDescent="0.25">
      <c r="L159" s="44"/>
    </row>
    <row r="160" spans="12:12" x14ac:dyDescent="0.25">
      <c r="L160" s="44"/>
    </row>
    <row r="161" spans="12:12" x14ac:dyDescent="0.25">
      <c r="L161" s="44"/>
    </row>
    <row r="162" spans="12:12" x14ac:dyDescent="0.25">
      <c r="L162" s="44"/>
    </row>
    <row r="163" spans="12:12" x14ac:dyDescent="0.25">
      <c r="L163" s="44"/>
    </row>
    <row r="164" spans="12:12" x14ac:dyDescent="0.25">
      <c r="L164" s="44"/>
    </row>
    <row r="165" spans="12:12" x14ac:dyDescent="0.25">
      <c r="L165" s="44"/>
    </row>
    <row r="166" spans="12:12" x14ac:dyDescent="0.25">
      <c r="L166" s="44"/>
    </row>
    <row r="167" spans="12:12" x14ac:dyDescent="0.25">
      <c r="L167" s="44"/>
    </row>
    <row r="168" spans="12:12" x14ac:dyDescent="0.25">
      <c r="L168" s="44"/>
    </row>
    <row r="169" spans="12:12" x14ac:dyDescent="0.25">
      <c r="L169" s="44"/>
    </row>
    <row r="170" spans="12:12" x14ac:dyDescent="0.25">
      <c r="L170" s="44"/>
    </row>
    <row r="171" spans="12:12" x14ac:dyDescent="0.25">
      <c r="L171" s="44"/>
    </row>
    <row r="172" spans="12:12" x14ac:dyDescent="0.25">
      <c r="L172" s="44"/>
    </row>
    <row r="173" spans="12:12" x14ac:dyDescent="0.25">
      <c r="L173" s="4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3"/>
  <sheetViews>
    <sheetView topLeftCell="A349" zoomScaleNormal="100" workbookViewId="0">
      <selection sqref="A1:O2"/>
    </sheetView>
  </sheetViews>
  <sheetFormatPr defaultColWidth="13" defaultRowHeight="15" x14ac:dyDescent="0.25"/>
  <cols>
    <col min="1" max="1" width="17.28515625" style="31" customWidth="1"/>
    <col min="2" max="2" width="21.7109375" style="31" customWidth="1"/>
    <col min="3" max="3" width="7.7109375" style="43" customWidth="1"/>
    <col min="4" max="4" width="30.7109375" style="31" customWidth="1"/>
    <col min="5" max="8" width="13" style="31"/>
    <col min="9" max="9" width="13" style="44"/>
    <col min="10" max="10" width="13" style="31"/>
    <col min="11" max="11" width="13" style="44"/>
    <col min="12" max="12" width="31.5703125" style="31" customWidth="1"/>
    <col min="13" max="13" width="13" style="31"/>
    <col min="14" max="14" width="15" style="31" customWidth="1"/>
    <col min="15" max="15" width="19.140625" style="31" customWidth="1"/>
    <col min="16" max="57" width="13" style="44"/>
    <col min="58" max="16384" width="13" style="31"/>
  </cols>
  <sheetData>
    <row r="1" spans="1:57" x14ac:dyDescent="0.25">
      <c r="A1" s="44"/>
      <c r="B1" s="44"/>
      <c r="C1" s="64"/>
      <c r="D1" s="44"/>
      <c r="E1" s="44"/>
      <c r="F1" s="44"/>
      <c r="G1" s="44"/>
      <c r="H1" s="44"/>
      <c r="J1" s="44"/>
      <c r="K1" s="45"/>
      <c r="L1" s="92"/>
      <c r="M1" s="93"/>
      <c r="N1" s="44"/>
      <c r="O1" s="44"/>
    </row>
    <row r="2" spans="1:57" x14ac:dyDescent="0.25">
      <c r="A2" s="44"/>
      <c r="B2" s="44"/>
      <c r="C2" s="64"/>
      <c r="D2" s="44"/>
      <c r="E2" s="44"/>
      <c r="F2" s="44"/>
      <c r="G2" s="44"/>
      <c r="H2" s="44"/>
      <c r="J2" s="44"/>
      <c r="L2" s="44"/>
      <c r="M2" s="44"/>
      <c r="N2" s="44"/>
      <c r="O2" s="44"/>
    </row>
    <row r="3" spans="1:57" ht="45" x14ac:dyDescent="0.25">
      <c r="A3" s="62" t="s">
        <v>769</v>
      </c>
      <c r="B3" s="63" t="s">
        <v>768</v>
      </c>
      <c r="C3" s="47" t="s">
        <v>384</v>
      </c>
      <c r="D3" s="46" t="s">
        <v>388</v>
      </c>
      <c r="E3" s="46" t="s">
        <v>770</v>
      </c>
      <c r="F3" s="46" t="s">
        <v>771</v>
      </c>
      <c r="G3" s="46" t="s">
        <v>389</v>
      </c>
      <c r="H3" s="48" t="s">
        <v>390</v>
      </c>
      <c r="I3" s="48" t="s">
        <v>772</v>
      </c>
      <c r="J3" s="48" t="s">
        <v>773</v>
      </c>
      <c r="K3" s="48" t="s">
        <v>774</v>
      </c>
      <c r="L3" s="48" t="s">
        <v>393</v>
      </c>
      <c r="M3" s="46" t="s">
        <v>387</v>
      </c>
      <c r="N3" s="49" t="s">
        <v>1323</v>
      </c>
      <c r="O3" s="49" t="s">
        <v>1328</v>
      </c>
    </row>
    <row r="4" spans="1:57" s="32" customFormat="1" x14ac:dyDescent="0.25">
      <c r="A4" s="50" t="s">
        <v>818</v>
      </c>
      <c r="B4" s="50" t="s">
        <v>427</v>
      </c>
      <c r="C4" s="51"/>
      <c r="D4" s="50"/>
      <c r="E4" s="52"/>
      <c r="F4" s="50">
        <f>Таблица4[[#This Row],[Cantitatea solicitată]]*Таблица4[[#This Row],[Preţ unitar (cu TVA)]]</f>
        <v>0</v>
      </c>
      <c r="G4" s="50"/>
      <c r="H4" s="50"/>
      <c r="I4" s="50"/>
      <c r="J4" s="53">
        <f>SUM(J5:J5)</f>
        <v>49875</v>
      </c>
      <c r="K4" s="53">
        <f>SUM(K5:K5)</f>
        <v>59850</v>
      </c>
      <c r="L4" s="50"/>
      <c r="M4" s="50"/>
      <c r="N4" s="54">
        <v>44802</v>
      </c>
      <c r="O4" s="50" t="s">
        <v>1334</v>
      </c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ht="60" x14ac:dyDescent="0.25">
      <c r="A5" s="50"/>
      <c r="B5" s="50"/>
      <c r="C5" s="51">
        <v>38.200000000000003</v>
      </c>
      <c r="D5" s="50" t="s">
        <v>381</v>
      </c>
      <c r="E5" s="52">
        <v>10500</v>
      </c>
      <c r="F5" s="50">
        <f>Таблица4[[#This Row],[Cantitatea solicitată]]*Таблица4[[#This Row],[Preţ unitar (cu TVA)]]</f>
        <v>59850</v>
      </c>
      <c r="G5" s="50">
        <v>4.75</v>
      </c>
      <c r="H5" s="50">
        <v>5.7</v>
      </c>
      <c r="I5" s="50">
        <v>10500</v>
      </c>
      <c r="J5" s="50">
        <f>Таблица4[[#This Row],[Cantitatea real contractată]]*Таблица4[[#This Row],[Preţ unitar (fără TVA)]]</f>
        <v>49875</v>
      </c>
      <c r="K5" s="50">
        <f>Таблица4[[#This Row],[Cantitatea real contractată]]*Таблица4[[#This Row],[Preţ unitar (cu TVA)]]</f>
        <v>59850</v>
      </c>
      <c r="L5" s="50" t="s">
        <v>419</v>
      </c>
      <c r="M5" s="50" t="s">
        <v>414</v>
      </c>
      <c r="N5" s="50"/>
      <c r="O5" s="50"/>
    </row>
    <row r="6" spans="1:57" s="32" customFormat="1" x14ac:dyDescent="0.25">
      <c r="A6" s="50" t="s">
        <v>819</v>
      </c>
      <c r="B6" s="50" t="s">
        <v>428</v>
      </c>
      <c r="C6" s="51"/>
      <c r="D6" s="50"/>
      <c r="E6" s="52"/>
      <c r="F6" s="50">
        <f>Таблица4[[#This Row],[Cantitatea solicitată]]*Таблица4[[#This Row],[Preţ unitar (cu TVA)]]</f>
        <v>0</v>
      </c>
      <c r="G6" s="50"/>
      <c r="H6" s="50"/>
      <c r="I6" s="50"/>
      <c r="J6" s="53">
        <f>SUM(J7:J8)</f>
        <v>71402</v>
      </c>
      <c r="K6" s="53">
        <f>K7+K8</f>
        <v>85664.16</v>
      </c>
      <c r="L6" s="50"/>
      <c r="M6" s="50"/>
      <c r="N6" s="54">
        <v>44769</v>
      </c>
      <c r="O6" s="50" t="s">
        <v>1334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ht="30" x14ac:dyDescent="0.25">
      <c r="A7" s="50"/>
      <c r="B7" s="50"/>
      <c r="C7" s="51">
        <v>30.2</v>
      </c>
      <c r="D7" s="50" t="s">
        <v>373</v>
      </c>
      <c r="E7" s="52">
        <v>37.5</v>
      </c>
      <c r="F7" s="50">
        <f>Таблица4[[#This Row],[Cantitatea solicitată]]*Таблица4[[#This Row],[Preţ unitar (cu TVA)]]</f>
        <v>162</v>
      </c>
      <c r="G7" s="50">
        <v>4</v>
      </c>
      <c r="H7" s="50">
        <v>4.32</v>
      </c>
      <c r="I7" s="50">
        <v>38</v>
      </c>
      <c r="J7" s="50">
        <f>Таблица4[[#This Row],[Cantitatea real contractată]]*Таблица4[[#This Row],[Preţ unitar (fără TVA)]]</f>
        <v>152</v>
      </c>
      <c r="K7" s="50">
        <f>Таблица4[[#This Row],[Cantitatea real contractată]]*Таблица4[[#This Row],[Preţ unitar (cu TVA)]]</f>
        <v>164.16000000000003</v>
      </c>
      <c r="L7" s="50" t="s">
        <v>417</v>
      </c>
      <c r="M7" s="50" t="s">
        <v>410</v>
      </c>
      <c r="N7" s="50"/>
      <c r="O7" s="50"/>
    </row>
    <row r="8" spans="1:57" ht="45" x14ac:dyDescent="0.25">
      <c r="A8" s="50"/>
      <c r="B8" s="50"/>
      <c r="C8" s="51">
        <v>38.200000000000003</v>
      </c>
      <c r="D8" s="50" t="s">
        <v>381</v>
      </c>
      <c r="E8" s="52">
        <v>15000</v>
      </c>
      <c r="F8" s="50">
        <f>Таблица4[[#This Row],[Cantitatea solicitată]]*Таблица4[[#This Row],[Preţ unitar (cu TVA)]]</f>
        <v>85500</v>
      </c>
      <c r="G8" s="50">
        <v>4.75</v>
      </c>
      <c r="H8" s="50">
        <v>5.7</v>
      </c>
      <c r="I8" s="50">
        <v>15000</v>
      </c>
      <c r="J8" s="50">
        <f>Таблица4[[#This Row],[Cantitatea real contractată]]*Таблица4[[#This Row],[Preţ unitar (fără TVA)]]</f>
        <v>71250</v>
      </c>
      <c r="K8" s="50">
        <f>Таблица4[[#This Row],[Cantitatea real contractată]]*Таблица4[[#This Row],[Preţ unitar (cu TVA)]]</f>
        <v>85500</v>
      </c>
      <c r="L8" s="50" t="s">
        <v>419</v>
      </c>
      <c r="M8" s="50" t="s">
        <v>414</v>
      </c>
      <c r="N8" s="50"/>
      <c r="O8" s="50"/>
    </row>
    <row r="9" spans="1:57" s="32" customFormat="1" x14ac:dyDescent="0.25">
      <c r="A9" s="50" t="s">
        <v>820</v>
      </c>
      <c r="B9" s="50" t="s">
        <v>429</v>
      </c>
      <c r="C9" s="51"/>
      <c r="D9" s="50"/>
      <c r="E9" s="52"/>
      <c r="F9" s="50">
        <f>Таблица4[[#This Row],[Cantitatea solicitată]]*Таблица4[[#This Row],[Preţ unitar (cu TVA)]]</f>
        <v>0</v>
      </c>
      <c r="G9" s="50"/>
      <c r="H9" s="50"/>
      <c r="I9" s="50"/>
      <c r="J9" s="53">
        <f>SUM(J10:J10)</f>
        <v>17812.5</v>
      </c>
      <c r="K9" s="53">
        <f>SUM(K10:K10)</f>
        <v>21375</v>
      </c>
      <c r="L9" s="50"/>
      <c r="M9" s="50"/>
      <c r="N9" s="54">
        <v>44782</v>
      </c>
      <c r="O9" s="50" t="s">
        <v>1334</v>
      </c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45" x14ac:dyDescent="0.25">
      <c r="A10" s="50"/>
      <c r="B10" s="50"/>
      <c r="C10" s="51">
        <v>38.200000000000003</v>
      </c>
      <c r="D10" s="50" t="s">
        <v>381</v>
      </c>
      <c r="E10" s="52">
        <v>3750</v>
      </c>
      <c r="F10" s="50">
        <f>Таблица4[[#This Row],[Cantitatea solicitată]]*Таблица4[[#This Row],[Preţ unitar (cu TVA)]]</f>
        <v>21375</v>
      </c>
      <c r="G10" s="50">
        <v>4.75</v>
      </c>
      <c r="H10" s="50">
        <v>5.7</v>
      </c>
      <c r="I10" s="50">
        <v>3750</v>
      </c>
      <c r="J10" s="50">
        <f>Таблица4[[#This Row],[Cantitatea real contractată]]*Таблица4[[#This Row],[Preţ unitar (fără TVA)]]</f>
        <v>17812.5</v>
      </c>
      <c r="K10" s="50">
        <f>Таблица4[[#This Row],[Cantitatea real contractată]]*Таблица4[[#This Row],[Preţ unitar (cu TVA)]]</f>
        <v>21375</v>
      </c>
      <c r="L10" s="50" t="s">
        <v>419</v>
      </c>
      <c r="M10" s="50" t="s">
        <v>414</v>
      </c>
      <c r="N10" s="50"/>
      <c r="O10" s="50"/>
    </row>
    <row r="11" spans="1:57" s="32" customFormat="1" x14ac:dyDescent="0.25">
      <c r="A11" s="50" t="s">
        <v>821</v>
      </c>
      <c r="B11" s="50" t="s">
        <v>430</v>
      </c>
      <c r="C11" s="51"/>
      <c r="D11" s="50"/>
      <c r="E11" s="52"/>
      <c r="F11" s="50">
        <f>Таблица4[[#This Row],[Cantitatea solicitată]]*Таблица4[[#This Row],[Preţ unitar (cu TVA)]]</f>
        <v>0</v>
      </c>
      <c r="G11" s="50"/>
      <c r="H11" s="50"/>
      <c r="I11" s="50"/>
      <c r="J11" s="53">
        <f>SUM(J12:J12)</f>
        <v>3562.5</v>
      </c>
      <c r="K11" s="53">
        <f>SUM(K12:K12)</f>
        <v>4275</v>
      </c>
      <c r="L11" s="50"/>
      <c r="M11" s="50"/>
      <c r="N11" s="54">
        <v>44769</v>
      </c>
      <c r="O11" s="50" t="s">
        <v>1334</v>
      </c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ht="45" x14ac:dyDescent="0.25">
      <c r="A12" s="50"/>
      <c r="B12" s="50"/>
      <c r="C12" s="51">
        <v>38.200000000000003</v>
      </c>
      <c r="D12" s="50" t="s">
        <v>381</v>
      </c>
      <c r="E12" s="52">
        <v>750</v>
      </c>
      <c r="F12" s="50">
        <f>Таблица4[[#This Row],[Cantitatea solicitată]]*Таблица4[[#This Row],[Preţ unitar (cu TVA)]]</f>
        <v>4275</v>
      </c>
      <c r="G12" s="50">
        <v>4.75</v>
      </c>
      <c r="H12" s="50">
        <v>5.7</v>
      </c>
      <c r="I12" s="50">
        <v>750</v>
      </c>
      <c r="J12" s="50">
        <f>Таблица4[[#This Row],[Cantitatea real contractată]]*Таблица4[[#This Row],[Preţ unitar (fără TVA)]]</f>
        <v>3562.5</v>
      </c>
      <c r="K12" s="50">
        <f>Таблица4[[#This Row],[Cantitatea real contractată]]*Таблица4[[#This Row],[Preţ unitar (cu TVA)]]</f>
        <v>4275</v>
      </c>
      <c r="L12" s="50" t="s">
        <v>419</v>
      </c>
      <c r="M12" s="50" t="s">
        <v>414</v>
      </c>
      <c r="N12" s="50"/>
      <c r="O12" s="50"/>
    </row>
    <row r="13" spans="1:57" s="32" customFormat="1" x14ac:dyDescent="0.25">
      <c r="A13" s="50" t="s">
        <v>822</v>
      </c>
      <c r="B13" s="50" t="s">
        <v>432</v>
      </c>
      <c r="C13" s="51"/>
      <c r="D13" s="50"/>
      <c r="E13" s="52"/>
      <c r="F13" s="50">
        <f>Таблица4[[#This Row],[Cantitatea solicitată]]*Таблица4[[#This Row],[Preţ unitar (cu TVA)]]</f>
        <v>0</v>
      </c>
      <c r="G13" s="50"/>
      <c r="H13" s="50"/>
      <c r="I13" s="50"/>
      <c r="J13" s="53">
        <f>SUM(J14:J14)</f>
        <v>712.5</v>
      </c>
      <c r="K13" s="53">
        <f>SUM(K14:K14)</f>
        <v>855</v>
      </c>
      <c r="L13" s="50"/>
      <c r="M13" s="50"/>
      <c r="N13" s="54">
        <v>44771</v>
      </c>
      <c r="O13" s="50" t="s">
        <v>1327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ht="45" x14ac:dyDescent="0.25">
      <c r="A14" s="50"/>
      <c r="B14" s="50"/>
      <c r="C14" s="51">
        <v>38.200000000000003</v>
      </c>
      <c r="D14" s="50" t="s">
        <v>381</v>
      </c>
      <c r="E14" s="52">
        <v>150</v>
      </c>
      <c r="F14" s="50">
        <f>Таблица4[[#This Row],[Cantitatea solicitată]]*Таблица4[[#This Row],[Preţ unitar (cu TVA)]]</f>
        <v>855</v>
      </c>
      <c r="G14" s="50">
        <v>4.75</v>
      </c>
      <c r="H14" s="50">
        <v>5.7</v>
      </c>
      <c r="I14" s="50">
        <v>150</v>
      </c>
      <c r="J14" s="50">
        <f>Таблица4[[#This Row],[Cantitatea real contractată]]*Таблица4[[#This Row],[Preţ unitar (fără TVA)]]</f>
        <v>712.5</v>
      </c>
      <c r="K14" s="50">
        <f>Таблица4[[#This Row],[Cantitatea real contractată]]*Таблица4[[#This Row],[Preţ unitar (cu TVA)]]</f>
        <v>855</v>
      </c>
      <c r="L14" s="50" t="s">
        <v>419</v>
      </c>
      <c r="M14" s="50" t="s">
        <v>414</v>
      </c>
      <c r="N14" s="50"/>
      <c r="O14" s="50"/>
    </row>
    <row r="15" spans="1:57" s="44" customFormat="1" ht="30" x14ac:dyDescent="0.25">
      <c r="A15" s="55" t="s">
        <v>823</v>
      </c>
      <c r="B15" s="55" t="s">
        <v>436</v>
      </c>
      <c r="C15" s="58"/>
      <c r="D15" s="55"/>
      <c r="E15" s="59"/>
      <c r="F15" s="55">
        <f>Таблица4[[#This Row],[Cantitatea solicitată]]*Таблица4[[#This Row],[Preţ unitar (cu TVA)]]</f>
        <v>0</v>
      </c>
      <c r="G15" s="55"/>
      <c r="H15" s="55"/>
      <c r="I15" s="55"/>
      <c r="J15" s="60">
        <f>SUM(J16:J16)</f>
        <v>180.5</v>
      </c>
      <c r="K15" s="60">
        <f>SUM(K16:K16)</f>
        <v>216.6</v>
      </c>
      <c r="L15" s="55"/>
      <c r="M15" s="55"/>
      <c r="N15" s="55"/>
      <c r="O15" s="41" t="s">
        <v>1335</v>
      </c>
    </row>
    <row r="16" spans="1:57" ht="45" x14ac:dyDescent="0.25">
      <c r="A16" s="38"/>
      <c r="B16" s="38"/>
      <c r="C16" s="56">
        <v>38.200000000000003</v>
      </c>
      <c r="D16" s="38" t="s">
        <v>381</v>
      </c>
      <c r="E16" s="57">
        <v>38</v>
      </c>
      <c r="F16" s="38">
        <f>Таблица4[[#This Row],[Cantitatea solicitată]]*Таблица4[[#This Row],[Preţ unitar (cu TVA)]]</f>
        <v>216.6</v>
      </c>
      <c r="G16" s="38">
        <v>4.75</v>
      </c>
      <c r="H16" s="38">
        <v>5.7</v>
      </c>
      <c r="I16" s="55">
        <v>38</v>
      </c>
      <c r="J16" s="38">
        <f>Таблица4[[#This Row],[Cantitatea real contractată]]*Таблица4[[#This Row],[Preţ unitar (fără TVA)]]</f>
        <v>180.5</v>
      </c>
      <c r="K16" s="55">
        <f>Таблица4[[#This Row],[Cantitatea real contractată]]*Таблица4[[#This Row],[Preţ unitar (cu TVA)]]</f>
        <v>216.6</v>
      </c>
      <c r="L16" s="38" t="s">
        <v>419</v>
      </c>
      <c r="M16" s="38" t="s">
        <v>414</v>
      </c>
      <c r="N16" s="38"/>
      <c r="O16" s="38"/>
    </row>
    <row r="17" spans="1:57" s="32" customFormat="1" x14ac:dyDescent="0.25">
      <c r="A17" s="50" t="s">
        <v>824</v>
      </c>
      <c r="B17" s="50" t="s">
        <v>437</v>
      </c>
      <c r="C17" s="51"/>
      <c r="D17" s="50"/>
      <c r="E17" s="52"/>
      <c r="F17" s="50">
        <f>Таблица4[[#This Row],[Cantitatea solicitată]]*Таблица4[[#This Row],[Preţ unitar (cu TVA)]]</f>
        <v>0</v>
      </c>
      <c r="G17" s="50"/>
      <c r="H17" s="50"/>
      <c r="I17" s="50"/>
      <c r="J17" s="53">
        <f>SUM(J18:J18)</f>
        <v>180.5</v>
      </c>
      <c r="K17" s="53">
        <f>SUM(K18:K18)</f>
        <v>216.6</v>
      </c>
      <c r="L17" s="50"/>
      <c r="M17" s="50"/>
      <c r="N17" s="54">
        <v>44769</v>
      </c>
      <c r="O17" s="50" t="s">
        <v>1334</v>
      </c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45" x14ac:dyDescent="0.25">
      <c r="A18" s="50"/>
      <c r="B18" s="50"/>
      <c r="C18" s="51">
        <v>38.200000000000003</v>
      </c>
      <c r="D18" s="50" t="s">
        <v>381</v>
      </c>
      <c r="E18" s="52">
        <v>37</v>
      </c>
      <c r="F18" s="50">
        <f>Таблица4[[#This Row],[Cantitatea solicitată]]*Таблица4[[#This Row],[Preţ unitar (cu TVA)]]</f>
        <v>210.9</v>
      </c>
      <c r="G18" s="50">
        <v>4.75</v>
      </c>
      <c r="H18" s="50">
        <v>5.7</v>
      </c>
      <c r="I18" s="50">
        <v>38</v>
      </c>
      <c r="J18" s="50">
        <f>Таблица4[[#This Row],[Cantitatea real contractată]]*Таблица4[[#This Row],[Preţ unitar (fără TVA)]]</f>
        <v>180.5</v>
      </c>
      <c r="K18" s="50">
        <f>Таблица4[[#This Row],[Cantitatea real contractată]]*Таблица4[[#This Row],[Preţ unitar (cu TVA)]]</f>
        <v>216.6</v>
      </c>
      <c r="L18" s="50" t="s">
        <v>419</v>
      </c>
      <c r="M18" s="50" t="s">
        <v>414</v>
      </c>
      <c r="N18" s="50"/>
      <c r="O18" s="50"/>
    </row>
    <row r="19" spans="1:57" s="44" customFormat="1" ht="45" x14ac:dyDescent="0.25">
      <c r="A19" s="55" t="s">
        <v>825</v>
      </c>
      <c r="B19" s="55" t="s">
        <v>438</v>
      </c>
      <c r="C19" s="58"/>
      <c r="D19" s="55"/>
      <c r="E19" s="59"/>
      <c r="F19" s="55">
        <f>Таблица4[[#This Row],[Cantitatea solicitată]]*Таблица4[[#This Row],[Preţ unitar (cu TVA)]]</f>
        <v>0</v>
      </c>
      <c r="G19" s="55"/>
      <c r="H19" s="55"/>
      <c r="I19" s="55"/>
      <c r="J19" s="60">
        <f>SUM(J20:J21)</f>
        <v>362.25</v>
      </c>
      <c r="K19" s="60">
        <f>SUM(K20:K21)</f>
        <v>433.98</v>
      </c>
      <c r="L19" s="55"/>
      <c r="M19" s="55"/>
      <c r="N19" s="55"/>
      <c r="O19" s="41" t="s">
        <v>1335</v>
      </c>
    </row>
    <row r="20" spans="1:57" ht="30" x14ac:dyDescent="0.25">
      <c r="A20" s="38"/>
      <c r="B20" s="55"/>
      <c r="C20" s="58">
        <v>30.2</v>
      </c>
      <c r="D20" s="55" t="s">
        <v>373</v>
      </c>
      <c r="E20" s="59">
        <v>1.5</v>
      </c>
      <c r="F20" s="55">
        <f>Таблица4[[#This Row],[Cantitatea solicitată]]*Таблица4[[#This Row],[Preţ unitar (cu TVA)]]</f>
        <v>6.48</v>
      </c>
      <c r="G20" s="55">
        <v>4</v>
      </c>
      <c r="H20" s="55">
        <v>4.32</v>
      </c>
      <c r="I20" s="55">
        <v>1.5</v>
      </c>
      <c r="J20" s="55">
        <f>Таблица4[[#This Row],[Cantitatea real contractată]]*Таблица4[[#This Row],[Preţ unitar (fără TVA)]]</f>
        <v>6</v>
      </c>
      <c r="K20" s="55">
        <f>Таблица4[[#This Row],[Cantitatea real contractată]]*Таблица4[[#This Row],[Preţ unitar (cu TVA)]]</f>
        <v>6.48</v>
      </c>
      <c r="L20" s="55" t="s">
        <v>417</v>
      </c>
      <c r="M20" s="55" t="s">
        <v>410</v>
      </c>
      <c r="N20" s="55"/>
      <c r="O20" s="55"/>
    </row>
    <row r="21" spans="1:57" ht="45" x14ac:dyDescent="0.25">
      <c r="A21" s="38"/>
      <c r="B21" s="38"/>
      <c r="C21" s="56">
        <v>38.200000000000003</v>
      </c>
      <c r="D21" s="38" t="s">
        <v>381</v>
      </c>
      <c r="E21" s="57">
        <v>75</v>
      </c>
      <c r="F21" s="38">
        <f>Таблица4[[#This Row],[Cantitatea solicitată]]*Таблица4[[#This Row],[Preţ unitar (cu TVA)]]</f>
        <v>427.5</v>
      </c>
      <c r="G21" s="38">
        <v>4.75</v>
      </c>
      <c r="H21" s="38">
        <v>5.7</v>
      </c>
      <c r="I21" s="55">
        <v>75</v>
      </c>
      <c r="J21" s="38">
        <f>Таблица4[[#This Row],[Cantitatea real contractată]]*Таблица4[[#This Row],[Preţ unitar (fără TVA)]]</f>
        <v>356.25</v>
      </c>
      <c r="K21" s="55">
        <f>Таблица4[[#This Row],[Cantitatea real contractată]]*Таблица4[[#This Row],[Preţ unitar (cu TVA)]]</f>
        <v>427.5</v>
      </c>
      <c r="L21" s="38" t="s">
        <v>419</v>
      </c>
      <c r="M21" s="38" t="s">
        <v>414</v>
      </c>
      <c r="N21" s="38"/>
      <c r="O21" s="38"/>
    </row>
    <row r="22" spans="1:57" s="32" customFormat="1" x14ac:dyDescent="0.25">
      <c r="A22" s="50" t="s">
        <v>826</v>
      </c>
      <c r="B22" s="50" t="s">
        <v>439</v>
      </c>
      <c r="C22" s="51"/>
      <c r="D22" s="50"/>
      <c r="E22" s="52"/>
      <c r="F22" s="50">
        <f>Таблица4[[#This Row],[Cantitatea solicitată]]*Таблица4[[#This Row],[Preţ unitar (cu TVA)]]</f>
        <v>0</v>
      </c>
      <c r="G22" s="50"/>
      <c r="H22" s="50"/>
      <c r="I22" s="50"/>
      <c r="J22" s="53">
        <f>SUM(J23:J23)</f>
        <v>6</v>
      </c>
      <c r="K22" s="53">
        <f>SUM(K23:K23)</f>
        <v>6.48</v>
      </c>
      <c r="L22" s="50"/>
      <c r="M22" s="50"/>
      <c r="N22" s="54">
        <v>44769</v>
      </c>
      <c r="O22" s="50" t="s">
        <v>1334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30" x14ac:dyDescent="0.25">
      <c r="A23" s="50"/>
      <c r="B23" s="50"/>
      <c r="C23" s="51">
        <v>30.2</v>
      </c>
      <c r="D23" s="50" t="s">
        <v>373</v>
      </c>
      <c r="E23" s="52">
        <v>1.5</v>
      </c>
      <c r="F23" s="50">
        <f>Таблица4[[#This Row],[Cantitatea solicitată]]*Таблица4[[#This Row],[Preţ unitar (cu TVA)]]</f>
        <v>6.48</v>
      </c>
      <c r="G23" s="50">
        <v>4</v>
      </c>
      <c r="H23" s="50">
        <v>4.32</v>
      </c>
      <c r="I23" s="50">
        <v>1.5</v>
      </c>
      <c r="J23" s="50">
        <f>Таблица4[[#This Row],[Cantitatea real contractată]]*Таблица4[[#This Row],[Preţ unitar (fără TVA)]]</f>
        <v>6</v>
      </c>
      <c r="K23" s="50">
        <f>Таблица4[[#This Row],[Cantitatea real contractată]]*Таблица4[[#This Row],[Preţ unitar (cu TVA)]]</f>
        <v>6.48</v>
      </c>
      <c r="L23" s="50" t="s">
        <v>417</v>
      </c>
      <c r="M23" s="50" t="s">
        <v>410</v>
      </c>
      <c r="N23" s="50"/>
      <c r="O23" s="50"/>
    </row>
    <row r="24" spans="1:57" s="32" customFormat="1" x14ac:dyDescent="0.25">
      <c r="A24" s="50" t="s">
        <v>827</v>
      </c>
      <c r="B24" s="50" t="s">
        <v>441</v>
      </c>
      <c r="C24" s="51"/>
      <c r="D24" s="50"/>
      <c r="E24" s="52"/>
      <c r="F24" s="50">
        <f>Таблица4[[#This Row],[Cantitatea solicitată]]*Таблица4[[#This Row],[Preţ unitar (cu TVA)]]</f>
        <v>0</v>
      </c>
      <c r="G24" s="50"/>
      <c r="H24" s="50"/>
      <c r="I24" s="50"/>
      <c r="J24" s="53">
        <f>SUM(J25:J25)</f>
        <v>7125</v>
      </c>
      <c r="K24" s="53">
        <f>SUM(K25:K25)</f>
        <v>8550</v>
      </c>
      <c r="L24" s="50"/>
      <c r="M24" s="50"/>
      <c r="N24" s="54">
        <v>44782</v>
      </c>
      <c r="O24" s="50" t="s">
        <v>1334</v>
      </c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45" x14ac:dyDescent="0.25">
      <c r="A25" s="50"/>
      <c r="B25" s="50"/>
      <c r="C25" s="51">
        <v>38.200000000000003</v>
      </c>
      <c r="D25" s="50" t="s">
        <v>381</v>
      </c>
      <c r="E25" s="52">
        <v>1500</v>
      </c>
      <c r="F25" s="50">
        <f>Таблица4[[#This Row],[Cantitatea solicitată]]*Таблица4[[#This Row],[Preţ unitar (cu TVA)]]</f>
        <v>8550</v>
      </c>
      <c r="G25" s="50">
        <v>4.75</v>
      </c>
      <c r="H25" s="50">
        <v>5.7</v>
      </c>
      <c r="I25" s="50">
        <v>1500</v>
      </c>
      <c r="J25" s="50">
        <f>Таблица4[[#This Row],[Cantitatea real contractată]]*Таблица4[[#This Row],[Preţ unitar (fără TVA)]]</f>
        <v>7125</v>
      </c>
      <c r="K25" s="50">
        <f>Таблица4[[#This Row],[Cantitatea real contractată]]*Таблица4[[#This Row],[Preţ unitar (cu TVA)]]</f>
        <v>8550</v>
      </c>
      <c r="L25" s="50" t="s">
        <v>419</v>
      </c>
      <c r="M25" s="50" t="s">
        <v>414</v>
      </c>
      <c r="N25" s="50"/>
      <c r="O25" s="50"/>
    </row>
    <row r="26" spans="1:57" s="32" customFormat="1" x14ac:dyDescent="0.25">
      <c r="A26" s="50" t="s">
        <v>828</v>
      </c>
      <c r="B26" s="50" t="s">
        <v>445</v>
      </c>
      <c r="C26" s="51"/>
      <c r="D26" s="50"/>
      <c r="E26" s="52"/>
      <c r="F26" s="50">
        <f>Таблица4[[#This Row],[Cantitatea solicitată]]*Таблица4[[#This Row],[Preţ unitar (cu TVA)]]</f>
        <v>0</v>
      </c>
      <c r="G26" s="50"/>
      <c r="H26" s="50"/>
      <c r="I26" s="50"/>
      <c r="J26" s="53">
        <f>SUM(J27:J27)</f>
        <v>7125</v>
      </c>
      <c r="K26" s="53">
        <f>SUM(K27:K27)</f>
        <v>8550</v>
      </c>
      <c r="L26" s="50"/>
      <c r="M26" s="50"/>
      <c r="N26" s="54">
        <v>44769</v>
      </c>
      <c r="O26" s="50" t="s">
        <v>1334</v>
      </c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45" x14ac:dyDescent="0.25">
      <c r="A27" s="50"/>
      <c r="B27" s="50"/>
      <c r="C27" s="51">
        <v>38.200000000000003</v>
      </c>
      <c r="D27" s="50" t="s">
        <v>381</v>
      </c>
      <c r="E27" s="52">
        <v>1500</v>
      </c>
      <c r="F27" s="50">
        <f>Таблица4[[#This Row],[Cantitatea solicitată]]*Таблица4[[#This Row],[Preţ unitar (cu TVA)]]</f>
        <v>8550</v>
      </c>
      <c r="G27" s="50">
        <v>4.75</v>
      </c>
      <c r="H27" s="50">
        <v>5.7</v>
      </c>
      <c r="I27" s="50">
        <v>1500</v>
      </c>
      <c r="J27" s="50">
        <f>Таблица4[[#This Row],[Cantitatea real contractată]]*Таблица4[[#This Row],[Preţ unitar (fără TVA)]]</f>
        <v>7125</v>
      </c>
      <c r="K27" s="50">
        <f>Таблица4[[#This Row],[Cantitatea real contractată]]*Таблица4[[#This Row],[Preţ unitar (cu TVA)]]</f>
        <v>8550</v>
      </c>
      <c r="L27" s="50" t="s">
        <v>419</v>
      </c>
      <c r="M27" s="50" t="s">
        <v>414</v>
      </c>
      <c r="N27" s="50"/>
      <c r="O27" s="50"/>
    </row>
    <row r="28" spans="1:57" s="32" customFormat="1" x14ac:dyDescent="0.25">
      <c r="A28" s="50" t="s">
        <v>829</v>
      </c>
      <c r="B28" s="50" t="s">
        <v>446</v>
      </c>
      <c r="C28" s="51"/>
      <c r="D28" s="50"/>
      <c r="E28" s="52"/>
      <c r="F28" s="50">
        <f>Таблица4[[#This Row],[Cantitatea solicitată]]*Таблица4[[#This Row],[Preţ unitar (cu TVA)]]</f>
        <v>0</v>
      </c>
      <c r="G28" s="50"/>
      <c r="H28" s="50"/>
      <c r="I28" s="50"/>
      <c r="J28" s="53">
        <f>SUM(J29:J30)</f>
        <v>364.25</v>
      </c>
      <c r="K28" s="53">
        <f>SUM(K29:K30)</f>
        <v>436.14</v>
      </c>
      <c r="L28" s="50"/>
      <c r="M28" s="50"/>
      <c r="N28" s="54">
        <v>44769</v>
      </c>
      <c r="O28" s="50" t="s">
        <v>1334</v>
      </c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30" x14ac:dyDescent="0.25">
      <c r="A29" s="50"/>
      <c r="B29" s="50"/>
      <c r="C29" s="51">
        <v>30.2</v>
      </c>
      <c r="D29" s="50" t="s">
        <v>373</v>
      </c>
      <c r="E29" s="52">
        <v>1.5</v>
      </c>
      <c r="F29" s="50">
        <f>Таблица4[[#This Row],[Cantitatea solicitată]]*Таблица4[[#This Row],[Preţ unitar (cu TVA)]]</f>
        <v>6.48</v>
      </c>
      <c r="G29" s="50">
        <v>4</v>
      </c>
      <c r="H29" s="50">
        <v>4.32</v>
      </c>
      <c r="I29" s="50">
        <v>2</v>
      </c>
      <c r="J29" s="50">
        <f>Таблица4[[#This Row],[Cantitatea real contractată]]*Таблица4[[#This Row],[Preţ unitar (fără TVA)]]</f>
        <v>8</v>
      </c>
      <c r="K29" s="50">
        <f>Таблица4[[#This Row],[Cantitatea real contractată]]*Таблица4[[#This Row],[Preţ unitar (cu TVA)]]</f>
        <v>8.64</v>
      </c>
      <c r="L29" s="50" t="s">
        <v>417</v>
      </c>
      <c r="M29" s="50" t="s">
        <v>410</v>
      </c>
      <c r="N29" s="50"/>
      <c r="O29" s="50"/>
    </row>
    <row r="30" spans="1:57" ht="45" x14ac:dyDescent="0.25">
      <c r="A30" s="50"/>
      <c r="B30" s="50"/>
      <c r="C30" s="51">
        <v>38.200000000000003</v>
      </c>
      <c r="D30" s="50" t="s">
        <v>381</v>
      </c>
      <c r="E30" s="52">
        <v>75</v>
      </c>
      <c r="F30" s="50">
        <f>Таблица4[[#This Row],[Cantitatea solicitată]]*Таблица4[[#This Row],[Preţ unitar (cu TVA)]]</f>
        <v>427.5</v>
      </c>
      <c r="G30" s="50">
        <v>4.75</v>
      </c>
      <c r="H30" s="50">
        <v>5.7</v>
      </c>
      <c r="I30" s="50">
        <v>75</v>
      </c>
      <c r="J30" s="50">
        <f>Таблица4[[#This Row],[Cantitatea real contractată]]*Таблица4[[#This Row],[Preţ unitar (fără TVA)]]</f>
        <v>356.25</v>
      </c>
      <c r="K30" s="50">
        <f>Таблица4[[#This Row],[Cantitatea real contractată]]*Таблица4[[#This Row],[Preţ unitar (cu TVA)]]</f>
        <v>427.5</v>
      </c>
      <c r="L30" s="50" t="s">
        <v>419</v>
      </c>
      <c r="M30" s="50" t="s">
        <v>414</v>
      </c>
      <c r="N30" s="50"/>
      <c r="O30" s="50"/>
    </row>
    <row r="31" spans="1:57" s="32" customFormat="1" x14ac:dyDescent="0.25">
      <c r="A31" s="50" t="s">
        <v>830</v>
      </c>
      <c r="B31" s="50" t="s">
        <v>447</v>
      </c>
      <c r="C31" s="51"/>
      <c r="D31" s="50"/>
      <c r="E31" s="52"/>
      <c r="F31" s="50">
        <f>Таблица4[[#This Row],[Cantitatea solicitată]]*Таблица4[[#This Row],[Preţ unitar (cu TVA)]]</f>
        <v>0</v>
      </c>
      <c r="G31" s="50"/>
      <c r="H31" s="50"/>
      <c r="I31" s="50"/>
      <c r="J31" s="53">
        <f>SUM(J32:J32)</f>
        <v>536.75</v>
      </c>
      <c r="K31" s="53">
        <f>SUM(K32:K32)</f>
        <v>644.1</v>
      </c>
      <c r="L31" s="50"/>
      <c r="M31" s="50"/>
      <c r="N31" s="54">
        <v>44791</v>
      </c>
      <c r="O31" s="50" t="s">
        <v>1334</v>
      </c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45" x14ac:dyDescent="0.25">
      <c r="A32" s="50"/>
      <c r="B32" s="50"/>
      <c r="C32" s="51">
        <v>38.200000000000003</v>
      </c>
      <c r="D32" s="50" t="s">
        <v>381</v>
      </c>
      <c r="E32" s="52">
        <v>112</v>
      </c>
      <c r="F32" s="50">
        <f>Таблица4[[#This Row],[Cantitatea solicitată]]*Таблица4[[#This Row],[Preţ unitar (cu TVA)]]</f>
        <v>638.4</v>
      </c>
      <c r="G32" s="50">
        <v>4.75</v>
      </c>
      <c r="H32" s="50">
        <v>5.7</v>
      </c>
      <c r="I32" s="50">
        <v>113</v>
      </c>
      <c r="J32" s="50">
        <f>Таблица4[[#This Row],[Cantitatea real contractată]]*Таблица4[[#This Row],[Preţ unitar (fără TVA)]]</f>
        <v>536.75</v>
      </c>
      <c r="K32" s="50">
        <f>Таблица4[[#This Row],[Cantitatea real contractată]]*Таблица4[[#This Row],[Preţ unitar (cu TVA)]]</f>
        <v>644.1</v>
      </c>
      <c r="L32" s="50" t="s">
        <v>419</v>
      </c>
      <c r="M32" s="50" t="s">
        <v>414</v>
      </c>
      <c r="N32" s="50"/>
      <c r="O32" s="50"/>
    </row>
    <row r="33" spans="1:57" s="32" customFormat="1" x14ac:dyDescent="0.25">
      <c r="A33" s="50" t="s">
        <v>831</v>
      </c>
      <c r="B33" s="50" t="s">
        <v>448</v>
      </c>
      <c r="C33" s="51"/>
      <c r="D33" s="50"/>
      <c r="E33" s="52"/>
      <c r="F33" s="50">
        <f>Таблица4[[#This Row],[Cantitatea solicitată]]*Таблица4[[#This Row],[Preţ unitar (cu TVA)]]</f>
        <v>0</v>
      </c>
      <c r="G33" s="50"/>
      <c r="H33" s="50"/>
      <c r="I33" s="50"/>
      <c r="J33" s="53">
        <f>SUM(J34:J34)</f>
        <v>180.5</v>
      </c>
      <c r="K33" s="53">
        <f>SUM(K34:K34)</f>
        <v>216.6</v>
      </c>
      <c r="L33" s="50"/>
      <c r="M33" s="50"/>
      <c r="N33" s="54">
        <v>44803</v>
      </c>
      <c r="O33" s="50" t="s">
        <v>1334</v>
      </c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45" x14ac:dyDescent="0.25">
      <c r="A34" s="50"/>
      <c r="B34" s="50"/>
      <c r="C34" s="51">
        <v>38.200000000000003</v>
      </c>
      <c r="D34" s="50" t="s">
        <v>381</v>
      </c>
      <c r="E34" s="52">
        <v>38</v>
      </c>
      <c r="F34" s="50">
        <f>Таблица4[[#This Row],[Cantitatea solicitată]]*Таблица4[[#This Row],[Preţ unitar (cu TVA)]]</f>
        <v>216.6</v>
      </c>
      <c r="G34" s="50">
        <v>4.75</v>
      </c>
      <c r="H34" s="50">
        <v>5.7</v>
      </c>
      <c r="I34" s="50">
        <v>38</v>
      </c>
      <c r="J34" s="50">
        <f>Таблица4[[#This Row],[Cantitatea real contractată]]*Таблица4[[#This Row],[Preţ unitar (fără TVA)]]</f>
        <v>180.5</v>
      </c>
      <c r="K34" s="50">
        <f>Таблица4[[#This Row],[Cantitatea real contractată]]*Таблица4[[#This Row],[Preţ unitar (cu TVA)]]</f>
        <v>216.6</v>
      </c>
      <c r="L34" s="50" t="s">
        <v>419</v>
      </c>
      <c r="M34" s="50" t="s">
        <v>414</v>
      </c>
      <c r="N34" s="50"/>
      <c r="O34" s="50"/>
    </row>
    <row r="35" spans="1:57" s="44" customFormat="1" ht="30" x14ac:dyDescent="0.25">
      <c r="A35" s="55" t="s">
        <v>832</v>
      </c>
      <c r="B35" s="55" t="s">
        <v>449</v>
      </c>
      <c r="C35" s="58"/>
      <c r="D35" s="55"/>
      <c r="E35" s="59"/>
      <c r="F35" s="55">
        <f>Таблица4[[#This Row],[Cantitatea solicitată]]*Таблица4[[#This Row],[Preţ unitar (cu TVA)]]</f>
        <v>0</v>
      </c>
      <c r="G35" s="55"/>
      <c r="H35" s="55"/>
      <c r="I35" s="55"/>
      <c r="J35" s="60">
        <f>SUM(J36:J36)</f>
        <v>712.5</v>
      </c>
      <c r="K35" s="60">
        <f>SUM(K36:K36)</f>
        <v>855</v>
      </c>
      <c r="L35" s="55"/>
      <c r="M35" s="55"/>
      <c r="N35" s="55"/>
      <c r="O35" s="41" t="s">
        <v>1335</v>
      </c>
    </row>
    <row r="36" spans="1:57" ht="45" x14ac:dyDescent="0.25">
      <c r="A36" s="38"/>
      <c r="B36" s="38"/>
      <c r="C36" s="56">
        <v>38.200000000000003</v>
      </c>
      <c r="D36" s="38" t="s">
        <v>381</v>
      </c>
      <c r="E36" s="57">
        <v>150</v>
      </c>
      <c r="F36" s="38">
        <f>Таблица4[[#This Row],[Cantitatea solicitată]]*Таблица4[[#This Row],[Preţ unitar (cu TVA)]]</f>
        <v>855</v>
      </c>
      <c r="G36" s="38">
        <v>4.75</v>
      </c>
      <c r="H36" s="38">
        <v>5.7</v>
      </c>
      <c r="I36" s="55">
        <v>150</v>
      </c>
      <c r="J36" s="38">
        <f>Таблица4[[#This Row],[Cantitatea real contractată]]*Таблица4[[#This Row],[Preţ unitar (fără TVA)]]</f>
        <v>712.5</v>
      </c>
      <c r="K36" s="55">
        <f>Таблица4[[#This Row],[Cantitatea real contractată]]*Таблица4[[#This Row],[Preţ unitar (cu TVA)]]</f>
        <v>855</v>
      </c>
      <c r="L36" s="38" t="s">
        <v>419</v>
      </c>
      <c r="M36" s="38" t="s">
        <v>414</v>
      </c>
      <c r="N36" s="38"/>
      <c r="O36" s="38"/>
    </row>
    <row r="37" spans="1:57" s="32" customFormat="1" x14ac:dyDescent="0.25">
      <c r="A37" s="50" t="s">
        <v>833</v>
      </c>
      <c r="B37" s="50" t="s">
        <v>450</v>
      </c>
      <c r="C37" s="51"/>
      <c r="D37" s="50"/>
      <c r="E37" s="52"/>
      <c r="F37" s="50">
        <f>Таблица4[[#This Row],[Cantitatea solicitată]]*Таблица4[[#This Row],[Preţ unitar (cu TVA)]]</f>
        <v>0</v>
      </c>
      <c r="G37" s="50"/>
      <c r="H37" s="50"/>
      <c r="I37" s="50"/>
      <c r="J37" s="53">
        <f>SUM(J38:J38)</f>
        <v>712.5</v>
      </c>
      <c r="K37" s="53">
        <f>SUM(K38:K38)</f>
        <v>855</v>
      </c>
      <c r="L37" s="50"/>
      <c r="M37" s="50"/>
      <c r="N37" s="54">
        <v>44791</v>
      </c>
      <c r="O37" s="50" t="s">
        <v>1334</v>
      </c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45" x14ac:dyDescent="0.25">
      <c r="A38" s="50"/>
      <c r="B38" s="50"/>
      <c r="C38" s="51">
        <v>38.200000000000003</v>
      </c>
      <c r="D38" s="50" t="s">
        <v>381</v>
      </c>
      <c r="E38" s="52">
        <v>150</v>
      </c>
      <c r="F38" s="50">
        <f>Таблица4[[#This Row],[Cantitatea solicitată]]*Таблица4[[#This Row],[Preţ unitar (cu TVA)]]</f>
        <v>855</v>
      </c>
      <c r="G38" s="50">
        <v>4.75</v>
      </c>
      <c r="H38" s="50">
        <v>5.7</v>
      </c>
      <c r="I38" s="50">
        <v>150</v>
      </c>
      <c r="J38" s="50">
        <f>Таблица4[[#This Row],[Cantitatea real contractată]]*Таблица4[[#This Row],[Preţ unitar (fără TVA)]]</f>
        <v>712.5</v>
      </c>
      <c r="K38" s="50">
        <f>Таблица4[[#This Row],[Cantitatea real contractată]]*Таблица4[[#This Row],[Preţ unitar (cu TVA)]]</f>
        <v>855</v>
      </c>
      <c r="L38" s="50" t="s">
        <v>419</v>
      </c>
      <c r="M38" s="50" t="s">
        <v>414</v>
      </c>
      <c r="N38" s="50"/>
      <c r="O38" s="50"/>
    </row>
    <row r="39" spans="1:57" s="32" customFormat="1" x14ac:dyDescent="0.25">
      <c r="A39" s="50" t="s">
        <v>834</v>
      </c>
      <c r="B39" s="50" t="s">
        <v>451</v>
      </c>
      <c r="C39" s="51"/>
      <c r="D39" s="50"/>
      <c r="E39" s="52"/>
      <c r="F39" s="50">
        <f>Таблица4[[#This Row],[Cantitatea solicitată]]*Таблица4[[#This Row],[Preţ unitar (cu TVA)]]</f>
        <v>0</v>
      </c>
      <c r="G39" s="50"/>
      <c r="H39" s="50"/>
      <c r="I39" s="50"/>
      <c r="J39" s="53">
        <f>SUM(J40:J40)</f>
        <v>1500</v>
      </c>
      <c r="K39" s="53">
        <f>SUM(K40:K40)</f>
        <v>1620</v>
      </c>
      <c r="L39" s="50"/>
      <c r="M39" s="50"/>
      <c r="N39" s="54">
        <v>44782</v>
      </c>
      <c r="O39" s="50" t="s">
        <v>1334</v>
      </c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30" x14ac:dyDescent="0.25">
      <c r="A40" s="50"/>
      <c r="B40" s="50"/>
      <c r="C40" s="51">
        <v>30.2</v>
      </c>
      <c r="D40" s="50" t="s">
        <v>373</v>
      </c>
      <c r="E40" s="52">
        <v>375</v>
      </c>
      <c r="F40" s="50">
        <f>Таблица4[[#This Row],[Cantitatea solicitată]]*Таблица4[[#This Row],[Preţ unitar (cu TVA)]]</f>
        <v>1620</v>
      </c>
      <c r="G40" s="50">
        <v>4</v>
      </c>
      <c r="H40" s="50">
        <v>4.32</v>
      </c>
      <c r="I40" s="50">
        <v>375</v>
      </c>
      <c r="J40" s="50">
        <f>Таблица4[[#This Row],[Cantitatea real contractată]]*Таблица4[[#This Row],[Preţ unitar (fără TVA)]]</f>
        <v>1500</v>
      </c>
      <c r="K40" s="50">
        <f>Таблица4[[#This Row],[Cantitatea real contractată]]*Таблица4[[#This Row],[Preţ unitar (cu TVA)]]</f>
        <v>1620</v>
      </c>
      <c r="L40" s="50" t="s">
        <v>417</v>
      </c>
      <c r="M40" s="50" t="s">
        <v>410</v>
      </c>
      <c r="N40" s="50"/>
      <c r="O40" s="50"/>
    </row>
    <row r="41" spans="1:57" s="44" customFormat="1" x14ac:dyDescent="0.25">
      <c r="A41" s="55" t="s">
        <v>835</v>
      </c>
      <c r="B41" s="55" t="s">
        <v>455</v>
      </c>
      <c r="C41" s="58"/>
      <c r="D41" s="55"/>
      <c r="E41" s="59"/>
      <c r="F41" s="55">
        <f>Таблица4[[#This Row],[Cantitatea solicitată]]*Таблица4[[#This Row],[Preţ unitar (cu TVA)]]</f>
        <v>0</v>
      </c>
      <c r="G41" s="55"/>
      <c r="H41" s="55"/>
      <c r="I41" s="55"/>
      <c r="J41" s="60">
        <f>SUM(J42:J42)</f>
        <v>19</v>
      </c>
      <c r="K41" s="60">
        <f>SUM(K42:K42)</f>
        <v>22.8</v>
      </c>
      <c r="L41" s="55"/>
      <c r="M41" s="55"/>
      <c r="N41" s="55"/>
      <c r="O41" s="41" t="s">
        <v>1335</v>
      </c>
    </row>
    <row r="42" spans="1:57" ht="45" x14ac:dyDescent="0.25">
      <c r="A42" s="55"/>
      <c r="B42" s="55"/>
      <c r="C42" s="58">
        <v>38.200000000000003</v>
      </c>
      <c r="D42" s="55" t="s">
        <v>381</v>
      </c>
      <c r="E42" s="59">
        <v>4</v>
      </c>
      <c r="F42" s="55">
        <f>Таблица4[[#This Row],[Cantitatea solicitată]]*Таблица4[[#This Row],[Preţ unitar (cu TVA)]]</f>
        <v>22.8</v>
      </c>
      <c r="G42" s="55">
        <v>4.75</v>
      </c>
      <c r="H42" s="55">
        <v>5.7</v>
      </c>
      <c r="I42" s="55">
        <v>4</v>
      </c>
      <c r="J42" s="55">
        <f>Таблица4[[#This Row],[Cantitatea real contractată]]*Таблица4[[#This Row],[Preţ unitar (fără TVA)]]</f>
        <v>19</v>
      </c>
      <c r="K42" s="55">
        <f>Таблица4[[#This Row],[Cantitatea real contractată]]*Таблица4[[#This Row],[Preţ unitar (cu TVA)]]</f>
        <v>22.8</v>
      </c>
      <c r="L42" s="55" t="s">
        <v>419</v>
      </c>
      <c r="M42" s="55" t="s">
        <v>414</v>
      </c>
      <c r="N42" s="55"/>
      <c r="O42" s="55"/>
    </row>
    <row r="43" spans="1:57" s="44" customFormat="1" x14ac:dyDescent="0.25">
      <c r="A43" s="55" t="s">
        <v>836</v>
      </c>
      <c r="B43" s="55" t="s">
        <v>458</v>
      </c>
      <c r="C43" s="58"/>
      <c r="D43" s="55"/>
      <c r="E43" s="59"/>
      <c r="F43" s="55">
        <f>Таблица4[[#This Row],[Cantitatea solicitată]]*Таблица4[[#This Row],[Preţ unitar (cu TVA)]]</f>
        <v>0</v>
      </c>
      <c r="G43" s="55"/>
      <c r="H43" s="55"/>
      <c r="I43" s="55"/>
      <c r="J43" s="60">
        <f>SUM(J44:J44)</f>
        <v>150</v>
      </c>
      <c r="K43" s="60">
        <f>SUM(K44:K44)</f>
        <v>162</v>
      </c>
      <c r="L43" s="55"/>
      <c r="M43" s="55"/>
      <c r="N43" s="55"/>
      <c r="O43" s="41" t="s">
        <v>1335</v>
      </c>
    </row>
    <row r="44" spans="1:57" ht="30" x14ac:dyDescent="0.25">
      <c r="A44" s="38"/>
      <c r="B44" s="38"/>
      <c r="C44" s="56">
        <v>30.2</v>
      </c>
      <c r="D44" s="38" t="s">
        <v>373</v>
      </c>
      <c r="E44" s="57">
        <v>37.5</v>
      </c>
      <c r="F44" s="38">
        <f>Таблица4[[#This Row],[Cantitatea solicitată]]*Таблица4[[#This Row],[Preţ unitar (cu TVA)]]</f>
        <v>162</v>
      </c>
      <c r="G44" s="38">
        <v>4</v>
      </c>
      <c r="H44" s="38">
        <v>4.32</v>
      </c>
      <c r="I44" s="55">
        <v>37.5</v>
      </c>
      <c r="J44" s="38">
        <f>Таблица4[[#This Row],[Cantitatea real contractată]]*Таблица4[[#This Row],[Preţ unitar (fără TVA)]]</f>
        <v>150</v>
      </c>
      <c r="K44" s="55">
        <f>Таблица4[[#This Row],[Cantitatea real contractată]]*Таблица4[[#This Row],[Preţ unitar (cu TVA)]]</f>
        <v>162</v>
      </c>
      <c r="L44" s="38" t="s">
        <v>417</v>
      </c>
      <c r="M44" s="38" t="s">
        <v>410</v>
      </c>
      <c r="N44" s="38"/>
      <c r="O44" s="38"/>
    </row>
    <row r="45" spans="1:57" s="32" customFormat="1" x14ac:dyDescent="0.25">
      <c r="A45" s="50" t="s">
        <v>837</v>
      </c>
      <c r="B45" s="50" t="s">
        <v>471</v>
      </c>
      <c r="C45" s="51"/>
      <c r="D45" s="50"/>
      <c r="E45" s="52"/>
      <c r="F45" s="50">
        <f>Таблица4[[#This Row],[Cantitatea solicitată]]*Таблица4[[#This Row],[Preţ unitar (cu TVA)]]</f>
        <v>0</v>
      </c>
      <c r="G45" s="50"/>
      <c r="H45" s="50"/>
      <c r="I45" s="50"/>
      <c r="J45" s="53">
        <f>SUM(J46:J46)</f>
        <v>3562.5</v>
      </c>
      <c r="K45" s="53">
        <f>SUM(K46:K46)</f>
        <v>4275</v>
      </c>
      <c r="L45" s="50"/>
      <c r="M45" s="50"/>
      <c r="N45" s="54">
        <v>44769</v>
      </c>
      <c r="O45" s="50" t="s">
        <v>1334</v>
      </c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45" x14ac:dyDescent="0.25">
      <c r="A46" s="50"/>
      <c r="B46" s="50"/>
      <c r="C46" s="51">
        <v>38.200000000000003</v>
      </c>
      <c r="D46" s="50" t="s">
        <v>381</v>
      </c>
      <c r="E46" s="52">
        <v>750</v>
      </c>
      <c r="F46" s="50">
        <f>Таблица4[[#This Row],[Cantitatea solicitată]]*Таблица4[[#This Row],[Preţ unitar (cu TVA)]]</f>
        <v>4275</v>
      </c>
      <c r="G46" s="50">
        <v>4.75</v>
      </c>
      <c r="H46" s="50">
        <v>5.7</v>
      </c>
      <c r="I46" s="50">
        <v>750</v>
      </c>
      <c r="J46" s="50">
        <f>Таблица4[[#This Row],[Cantitatea real contractată]]*Таблица4[[#This Row],[Preţ unitar (fără TVA)]]</f>
        <v>3562.5</v>
      </c>
      <c r="K46" s="50">
        <f>Таблица4[[#This Row],[Cantitatea real contractată]]*Таблица4[[#This Row],[Preţ unitar (cu TVA)]]</f>
        <v>4275</v>
      </c>
      <c r="L46" s="50" t="s">
        <v>419</v>
      </c>
      <c r="M46" s="50" t="s">
        <v>414</v>
      </c>
      <c r="N46" s="50"/>
      <c r="O46" s="50"/>
    </row>
    <row r="47" spans="1:57" s="32" customFormat="1" x14ac:dyDescent="0.25">
      <c r="A47" s="50" t="s">
        <v>838</v>
      </c>
      <c r="B47" s="50" t="s">
        <v>477</v>
      </c>
      <c r="C47" s="51"/>
      <c r="D47" s="50"/>
      <c r="E47" s="52"/>
      <c r="F47" s="50">
        <f>Таблица4[[#This Row],[Cantitatea solicitată]]*Таблица4[[#This Row],[Preţ unitar (cu TVA)]]</f>
        <v>0</v>
      </c>
      <c r="G47" s="50"/>
      <c r="H47" s="50"/>
      <c r="I47" s="50"/>
      <c r="J47" s="53">
        <f>SUM(J48:J49)</f>
        <v>7157</v>
      </c>
      <c r="K47" s="53">
        <f>SUM(K48:K49)</f>
        <v>8584.56</v>
      </c>
      <c r="L47" s="50"/>
      <c r="M47" s="50"/>
      <c r="N47" s="54">
        <v>44769</v>
      </c>
      <c r="O47" s="50" t="s">
        <v>1334</v>
      </c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30" x14ac:dyDescent="0.25">
      <c r="A48" s="50"/>
      <c r="B48" s="50"/>
      <c r="C48" s="51">
        <v>30.2</v>
      </c>
      <c r="D48" s="50" t="s">
        <v>373</v>
      </c>
      <c r="E48" s="52">
        <v>7.5</v>
      </c>
      <c r="F48" s="50">
        <f>Таблица4[[#This Row],[Cantitatea solicitată]]*Таблица4[[#This Row],[Preţ unitar (cu TVA)]]</f>
        <v>32.400000000000006</v>
      </c>
      <c r="G48" s="50">
        <v>4</v>
      </c>
      <c r="H48" s="50">
        <v>4.32</v>
      </c>
      <c r="I48" s="50">
        <v>8</v>
      </c>
      <c r="J48" s="50">
        <f>Таблица4[[#This Row],[Cantitatea real contractată]]*Таблица4[[#This Row],[Preţ unitar (fără TVA)]]</f>
        <v>32</v>
      </c>
      <c r="K48" s="50">
        <f>Таблица4[[#This Row],[Cantitatea real contractată]]*Таблица4[[#This Row],[Preţ unitar (cu TVA)]]</f>
        <v>34.56</v>
      </c>
      <c r="L48" s="50" t="s">
        <v>417</v>
      </c>
      <c r="M48" s="50" t="s">
        <v>410</v>
      </c>
      <c r="N48" s="50"/>
      <c r="O48" s="50"/>
    </row>
    <row r="49" spans="1:57" ht="45" x14ac:dyDescent="0.25">
      <c r="A49" s="50"/>
      <c r="B49" s="50"/>
      <c r="C49" s="51">
        <v>38.200000000000003</v>
      </c>
      <c r="D49" s="50" t="s">
        <v>381</v>
      </c>
      <c r="E49" s="52">
        <v>1500</v>
      </c>
      <c r="F49" s="50">
        <f>Таблица4[[#This Row],[Cantitatea solicitată]]*Таблица4[[#This Row],[Preţ unitar (cu TVA)]]</f>
        <v>8550</v>
      </c>
      <c r="G49" s="50">
        <v>4.75</v>
      </c>
      <c r="H49" s="50">
        <v>5.7</v>
      </c>
      <c r="I49" s="50">
        <v>1500</v>
      </c>
      <c r="J49" s="50">
        <f>Таблица4[[#This Row],[Cantitatea real contractată]]*Таблица4[[#This Row],[Preţ unitar (fără TVA)]]</f>
        <v>7125</v>
      </c>
      <c r="K49" s="50">
        <f>Таблица4[[#This Row],[Cantitatea real contractată]]*Таблица4[[#This Row],[Preţ unitar (cu TVA)]]</f>
        <v>8550</v>
      </c>
      <c r="L49" s="50" t="s">
        <v>419</v>
      </c>
      <c r="M49" s="50" t="s">
        <v>414</v>
      </c>
      <c r="N49" s="50"/>
      <c r="O49" s="50"/>
    </row>
    <row r="50" spans="1:57" s="32" customFormat="1" x14ac:dyDescent="0.25">
      <c r="A50" s="50" t="s">
        <v>839</v>
      </c>
      <c r="B50" s="50" t="s">
        <v>479</v>
      </c>
      <c r="C50" s="51"/>
      <c r="D50" s="50"/>
      <c r="E50" s="52"/>
      <c r="F50" s="50">
        <f>Таблица4[[#This Row],[Cantitatea solicitată]]*Таблица4[[#This Row],[Preţ unitar (cu TVA)]]</f>
        <v>0</v>
      </c>
      <c r="G50" s="50"/>
      <c r="H50" s="50"/>
      <c r="I50" s="50"/>
      <c r="J50" s="53">
        <f>SUM(J51:J51)</f>
        <v>712.5</v>
      </c>
      <c r="K50" s="53">
        <f>SUM(K51:K51)</f>
        <v>855</v>
      </c>
      <c r="L50" s="50"/>
      <c r="M50" s="50"/>
      <c r="N50" s="54">
        <v>44769</v>
      </c>
      <c r="O50" s="50" t="s">
        <v>1334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45" x14ac:dyDescent="0.25">
      <c r="A51" s="50"/>
      <c r="B51" s="50"/>
      <c r="C51" s="51">
        <v>38.200000000000003</v>
      </c>
      <c r="D51" s="50" t="s">
        <v>381</v>
      </c>
      <c r="E51" s="52">
        <v>150</v>
      </c>
      <c r="F51" s="50">
        <f>Таблица4[[#This Row],[Cantitatea solicitată]]*Таблица4[[#This Row],[Preţ unitar (cu TVA)]]</f>
        <v>855</v>
      </c>
      <c r="G51" s="50">
        <v>4.75</v>
      </c>
      <c r="H51" s="50">
        <v>5.7</v>
      </c>
      <c r="I51" s="50">
        <v>150</v>
      </c>
      <c r="J51" s="50">
        <f>Таблица4[[#This Row],[Cantitatea real contractată]]*Таблица4[[#This Row],[Preţ unitar (fără TVA)]]</f>
        <v>712.5</v>
      </c>
      <c r="K51" s="50">
        <f>Таблица4[[#This Row],[Cantitatea real contractată]]*Таблица4[[#This Row],[Preţ unitar (cu TVA)]]</f>
        <v>855</v>
      </c>
      <c r="L51" s="50" t="s">
        <v>419</v>
      </c>
      <c r="M51" s="50" t="s">
        <v>414</v>
      </c>
      <c r="N51" s="50"/>
      <c r="O51" s="50"/>
    </row>
    <row r="52" spans="1:57" s="32" customFormat="1" x14ac:dyDescent="0.25">
      <c r="A52" s="50" t="s">
        <v>840</v>
      </c>
      <c r="B52" s="50" t="s">
        <v>486</v>
      </c>
      <c r="C52" s="51"/>
      <c r="D52" s="50"/>
      <c r="E52" s="52"/>
      <c r="F52" s="50">
        <f>Таблица4[[#This Row],[Cantitatea solicitată]]*Таблица4[[#This Row],[Preţ unitar (cu TVA)]]</f>
        <v>0</v>
      </c>
      <c r="G52" s="50"/>
      <c r="H52" s="50"/>
      <c r="I52" s="50"/>
      <c r="J52" s="53">
        <f>SUM(J53:J53)</f>
        <v>3562.5</v>
      </c>
      <c r="K52" s="53">
        <f>SUM(K53:K53)</f>
        <v>4275</v>
      </c>
      <c r="L52" s="50"/>
      <c r="M52" s="50"/>
      <c r="N52" s="54">
        <v>44769</v>
      </c>
      <c r="O52" s="50" t="s">
        <v>1334</v>
      </c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45" x14ac:dyDescent="0.25">
      <c r="A53" s="50"/>
      <c r="B53" s="50"/>
      <c r="C53" s="51">
        <v>38.200000000000003</v>
      </c>
      <c r="D53" s="50" t="s">
        <v>381</v>
      </c>
      <c r="E53" s="52">
        <v>750</v>
      </c>
      <c r="F53" s="50">
        <f>Таблица4[[#This Row],[Cantitatea solicitată]]*Таблица4[[#This Row],[Preţ unitar (cu TVA)]]</f>
        <v>4275</v>
      </c>
      <c r="G53" s="50">
        <v>4.75</v>
      </c>
      <c r="H53" s="50">
        <v>5.7</v>
      </c>
      <c r="I53" s="50">
        <v>750</v>
      </c>
      <c r="J53" s="50">
        <f>Таблица4[[#This Row],[Cantitatea real contractată]]*Таблица4[[#This Row],[Preţ unitar (fără TVA)]]</f>
        <v>3562.5</v>
      </c>
      <c r="K53" s="50">
        <f>Таблица4[[#This Row],[Cantitatea real contractată]]*Таблица4[[#This Row],[Preţ unitar (cu TVA)]]</f>
        <v>4275</v>
      </c>
      <c r="L53" s="50" t="s">
        <v>419</v>
      </c>
      <c r="M53" s="50" t="s">
        <v>414</v>
      </c>
      <c r="N53" s="50"/>
      <c r="O53" s="50"/>
    </row>
    <row r="54" spans="1:57" s="32" customFormat="1" x14ac:dyDescent="0.25">
      <c r="A54" s="50" t="s">
        <v>841</v>
      </c>
      <c r="B54" s="50" t="s">
        <v>487</v>
      </c>
      <c r="C54" s="51"/>
      <c r="D54" s="50"/>
      <c r="E54" s="52"/>
      <c r="F54" s="50">
        <f>Таблица4[[#This Row],[Cantitatea solicitată]]*Таблица4[[#This Row],[Preţ unitar (cu TVA)]]</f>
        <v>0</v>
      </c>
      <c r="G54" s="50"/>
      <c r="H54" s="50"/>
      <c r="I54" s="50"/>
      <c r="J54" s="53">
        <f>SUM(J55:J55)</f>
        <v>532</v>
      </c>
      <c r="K54" s="53">
        <f>SUM(K55:K55)</f>
        <v>638.4</v>
      </c>
      <c r="L54" s="50"/>
      <c r="M54" s="50"/>
      <c r="N54" s="54">
        <v>44769</v>
      </c>
      <c r="O54" s="50" t="s">
        <v>1334</v>
      </c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45" x14ac:dyDescent="0.25">
      <c r="A55" s="50"/>
      <c r="B55" s="50"/>
      <c r="C55" s="51">
        <v>38.200000000000003</v>
      </c>
      <c r="D55" s="50" t="s">
        <v>381</v>
      </c>
      <c r="E55" s="52">
        <v>112</v>
      </c>
      <c r="F55" s="50">
        <f>Таблица4[[#This Row],[Cantitatea solicitată]]*Таблица4[[#This Row],[Preţ unitar (cu TVA)]]</f>
        <v>638.4</v>
      </c>
      <c r="G55" s="50">
        <v>4.75</v>
      </c>
      <c r="H55" s="50">
        <v>5.7</v>
      </c>
      <c r="I55" s="50">
        <v>112</v>
      </c>
      <c r="J55" s="50">
        <f>Таблица4[[#This Row],[Cantitatea real contractată]]*Таблица4[[#This Row],[Preţ unitar (fără TVA)]]</f>
        <v>532</v>
      </c>
      <c r="K55" s="50">
        <f>Таблица4[[#This Row],[Cantitatea real contractată]]*Таблица4[[#This Row],[Preţ unitar (cu TVA)]]</f>
        <v>638.4</v>
      </c>
      <c r="L55" s="50" t="s">
        <v>419</v>
      </c>
      <c r="M55" s="50" t="s">
        <v>414</v>
      </c>
      <c r="N55" s="50"/>
      <c r="O55" s="50"/>
    </row>
    <row r="56" spans="1:57" s="44" customFormat="1" x14ac:dyDescent="0.25">
      <c r="A56" s="55" t="s">
        <v>842</v>
      </c>
      <c r="B56" s="55" t="s">
        <v>489</v>
      </c>
      <c r="C56" s="58"/>
      <c r="D56" s="55"/>
      <c r="E56" s="59"/>
      <c r="F56" s="55">
        <f>Таблица4[[#This Row],[Cantitatea solicitată]]*Таблица4[[#This Row],[Preţ unitar (cu TVA)]]</f>
        <v>0</v>
      </c>
      <c r="G56" s="55"/>
      <c r="H56" s="55"/>
      <c r="I56" s="55"/>
      <c r="J56" s="60">
        <f>SUM(J57:J57)</f>
        <v>356.25</v>
      </c>
      <c r="K56" s="60">
        <f>SUM(K57:K57)</f>
        <v>427.5</v>
      </c>
      <c r="L56" s="55"/>
      <c r="M56" s="55"/>
      <c r="N56" s="55"/>
      <c r="O56" s="41" t="s">
        <v>1335</v>
      </c>
    </row>
    <row r="57" spans="1:57" ht="45" x14ac:dyDescent="0.25">
      <c r="A57" s="38"/>
      <c r="B57" s="38"/>
      <c r="C57" s="56">
        <v>38.200000000000003</v>
      </c>
      <c r="D57" s="38" t="s">
        <v>381</v>
      </c>
      <c r="E57" s="57">
        <v>75</v>
      </c>
      <c r="F57" s="38">
        <f>Таблица4[[#This Row],[Cantitatea solicitată]]*Таблица4[[#This Row],[Preţ unitar (cu TVA)]]</f>
        <v>427.5</v>
      </c>
      <c r="G57" s="38">
        <v>4.75</v>
      </c>
      <c r="H57" s="38">
        <v>5.7</v>
      </c>
      <c r="I57" s="55">
        <v>75</v>
      </c>
      <c r="J57" s="38">
        <f>Таблица4[[#This Row],[Cantitatea real contractată]]*Таблица4[[#This Row],[Preţ unitar (fără TVA)]]</f>
        <v>356.25</v>
      </c>
      <c r="K57" s="55">
        <f>Таблица4[[#This Row],[Cantitatea real contractată]]*Таблица4[[#This Row],[Preţ unitar (cu TVA)]]</f>
        <v>427.5</v>
      </c>
      <c r="L57" s="38" t="s">
        <v>419</v>
      </c>
      <c r="M57" s="38" t="s">
        <v>414</v>
      </c>
      <c r="N57" s="38"/>
      <c r="O57" s="38"/>
    </row>
    <row r="58" spans="1:57" s="32" customFormat="1" x14ac:dyDescent="0.25">
      <c r="A58" s="50" t="s">
        <v>843</v>
      </c>
      <c r="B58" s="50" t="s">
        <v>491</v>
      </c>
      <c r="C58" s="51"/>
      <c r="D58" s="50"/>
      <c r="E58" s="52"/>
      <c r="F58" s="50">
        <f>Таблица4[[#This Row],[Cantitatea solicitată]]*Таблица4[[#This Row],[Preţ unitar (cu TVA)]]</f>
        <v>0</v>
      </c>
      <c r="G58" s="50"/>
      <c r="H58" s="50"/>
      <c r="I58" s="50"/>
      <c r="J58" s="53">
        <f>SUM(J59:J59)</f>
        <v>712.5</v>
      </c>
      <c r="K58" s="53">
        <f>SUM(K59:K59)</f>
        <v>855</v>
      </c>
      <c r="L58" s="50"/>
      <c r="M58" s="50"/>
      <c r="N58" s="54">
        <v>44769</v>
      </c>
      <c r="O58" s="50" t="s">
        <v>1334</v>
      </c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45" x14ac:dyDescent="0.25">
      <c r="A59" s="50"/>
      <c r="B59" s="50"/>
      <c r="C59" s="51">
        <v>38.200000000000003</v>
      </c>
      <c r="D59" s="50" t="s">
        <v>381</v>
      </c>
      <c r="E59" s="52">
        <v>150</v>
      </c>
      <c r="F59" s="50">
        <f>Таблица4[[#This Row],[Cantitatea solicitată]]*Таблица4[[#This Row],[Preţ unitar (cu TVA)]]</f>
        <v>855</v>
      </c>
      <c r="G59" s="50">
        <v>4.75</v>
      </c>
      <c r="H59" s="50">
        <v>5.7</v>
      </c>
      <c r="I59" s="50">
        <v>150</v>
      </c>
      <c r="J59" s="50">
        <f>Таблица4[[#This Row],[Cantitatea real contractată]]*Таблица4[[#This Row],[Preţ unitar (fără TVA)]]</f>
        <v>712.5</v>
      </c>
      <c r="K59" s="50">
        <f>Таблица4[[#This Row],[Cantitatea real contractată]]*Таблица4[[#This Row],[Preţ unitar (cu TVA)]]</f>
        <v>855</v>
      </c>
      <c r="L59" s="50" t="s">
        <v>419</v>
      </c>
      <c r="M59" s="50" t="s">
        <v>414</v>
      </c>
      <c r="N59" s="50"/>
      <c r="O59" s="50"/>
    </row>
    <row r="60" spans="1:57" s="32" customFormat="1" x14ac:dyDescent="0.25">
      <c r="A60" s="50" t="s">
        <v>844</v>
      </c>
      <c r="B60" s="50" t="s">
        <v>492</v>
      </c>
      <c r="C60" s="51"/>
      <c r="D60" s="50"/>
      <c r="E60" s="52"/>
      <c r="F60" s="50">
        <f>Таблица4[[#This Row],[Cantitatea solicitată]]*Таблица4[[#This Row],[Preţ unitar (cu TVA)]]</f>
        <v>0</v>
      </c>
      <c r="G60" s="50"/>
      <c r="H60" s="50"/>
      <c r="I60" s="50"/>
      <c r="J60" s="53">
        <f>SUM(J61:J61)</f>
        <v>1781.25</v>
      </c>
      <c r="K60" s="53">
        <f>SUM(K61:K61)</f>
        <v>2137.5</v>
      </c>
      <c r="L60" s="50"/>
      <c r="M60" s="50"/>
      <c r="N60" s="54">
        <v>44769</v>
      </c>
      <c r="O60" s="50" t="s">
        <v>1334</v>
      </c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45" x14ac:dyDescent="0.25">
      <c r="A61" s="50"/>
      <c r="B61" s="50"/>
      <c r="C61" s="51">
        <v>38.200000000000003</v>
      </c>
      <c r="D61" s="50" t="s">
        <v>381</v>
      </c>
      <c r="E61" s="52">
        <v>375</v>
      </c>
      <c r="F61" s="50">
        <f>Таблица4[[#This Row],[Cantitatea solicitată]]*Таблица4[[#This Row],[Preţ unitar (cu TVA)]]</f>
        <v>2137.5</v>
      </c>
      <c r="G61" s="50">
        <v>4.75</v>
      </c>
      <c r="H61" s="50">
        <v>5.7</v>
      </c>
      <c r="I61" s="50">
        <v>375</v>
      </c>
      <c r="J61" s="50">
        <f>Таблица4[[#This Row],[Cantitatea real contractată]]*Таблица4[[#This Row],[Preţ unitar (fără TVA)]]</f>
        <v>1781.25</v>
      </c>
      <c r="K61" s="50">
        <f>Таблица4[[#This Row],[Cantitatea real contractată]]*Таблица4[[#This Row],[Preţ unitar (cu TVA)]]</f>
        <v>2137.5</v>
      </c>
      <c r="L61" s="50" t="s">
        <v>419</v>
      </c>
      <c r="M61" s="50" t="s">
        <v>414</v>
      </c>
      <c r="N61" s="50"/>
      <c r="O61" s="50"/>
    </row>
    <row r="62" spans="1:57" s="32" customFormat="1" x14ac:dyDescent="0.25">
      <c r="A62" s="50" t="s">
        <v>845</v>
      </c>
      <c r="B62" s="50" t="s">
        <v>494</v>
      </c>
      <c r="C62" s="51"/>
      <c r="D62" s="50"/>
      <c r="E62" s="52"/>
      <c r="F62" s="50">
        <f>Таблица4[[#This Row],[Cantitatea solicitată]]*Таблица4[[#This Row],[Preţ unitar (cu TVA)]]</f>
        <v>0</v>
      </c>
      <c r="G62" s="50"/>
      <c r="H62" s="50"/>
      <c r="I62" s="50"/>
      <c r="J62" s="53">
        <f>SUM(J63:J63)</f>
        <v>3562.5</v>
      </c>
      <c r="K62" s="53">
        <f>SUM(K63:K63)</f>
        <v>4275</v>
      </c>
      <c r="L62" s="50"/>
      <c r="M62" s="50"/>
      <c r="N62" s="54">
        <v>44797</v>
      </c>
      <c r="O62" s="50" t="s">
        <v>1334</v>
      </c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45" x14ac:dyDescent="0.25">
      <c r="A63" s="50"/>
      <c r="B63" s="50"/>
      <c r="C63" s="51">
        <v>38.200000000000003</v>
      </c>
      <c r="D63" s="50" t="s">
        <v>381</v>
      </c>
      <c r="E63" s="52">
        <v>750</v>
      </c>
      <c r="F63" s="50">
        <f>Таблица4[[#This Row],[Cantitatea solicitată]]*Таблица4[[#This Row],[Preţ unitar (cu TVA)]]</f>
        <v>4275</v>
      </c>
      <c r="G63" s="50">
        <v>4.75</v>
      </c>
      <c r="H63" s="50">
        <v>5.7</v>
      </c>
      <c r="I63" s="50">
        <v>750</v>
      </c>
      <c r="J63" s="50">
        <f>Таблица4[[#This Row],[Cantitatea real contractată]]*Таблица4[[#This Row],[Preţ unitar (fără TVA)]]</f>
        <v>3562.5</v>
      </c>
      <c r="K63" s="50">
        <f>Таблица4[[#This Row],[Cantitatea real contractată]]*Таблица4[[#This Row],[Preţ unitar (cu TVA)]]</f>
        <v>4275</v>
      </c>
      <c r="L63" s="50" t="s">
        <v>419</v>
      </c>
      <c r="M63" s="50" t="s">
        <v>414</v>
      </c>
      <c r="N63" s="50"/>
      <c r="O63" s="50"/>
    </row>
    <row r="64" spans="1:57" s="32" customFormat="1" x14ac:dyDescent="0.25">
      <c r="A64" s="50" t="s">
        <v>846</v>
      </c>
      <c r="B64" s="50" t="s">
        <v>495</v>
      </c>
      <c r="C64" s="51"/>
      <c r="D64" s="50"/>
      <c r="E64" s="52"/>
      <c r="F64" s="50">
        <f>Таблица4[[#This Row],[Cantitatea solicitată]]*Таблица4[[#This Row],[Preţ unitar (cu TVA)]]</f>
        <v>0</v>
      </c>
      <c r="G64" s="50"/>
      <c r="H64" s="50"/>
      <c r="I64" s="50"/>
      <c r="J64" s="53">
        <f>SUM(J65:J65)</f>
        <v>8906.25</v>
      </c>
      <c r="K64" s="53">
        <f>SUM(K65:K65)</f>
        <v>10687.5</v>
      </c>
      <c r="L64" s="50"/>
      <c r="M64" s="50"/>
      <c r="N64" s="54">
        <v>44791</v>
      </c>
      <c r="O64" s="50" t="s">
        <v>1334</v>
      </c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45" x14ac:dyDescent="0.25">
      <c r="A65" s="50"/>
      <c r="B65" s="50"/>
      <c r="C65" s="51">
        <v>38.200000000000003</v>
      </c>
      <c r="D65" s="50" t="s">
        <v>381</v>
      </c>
      <c r="E65" s="52">
        <v>1875</v>
      </c>
      <c r="F65" s="50">
        <f>Таблица4[[#This Row],[Cantitatea solicitată]]*Таблица4[[#This Row],[Preţ unitar (cu TVA)]]</f>
        <v>10687.5</v>
      </c>
      <c r="G65" s="50">
        <v>4.75</v>
      </c>
      <c r="H65" s="50">
        <v>5.7</v>
      </c>
      <c r="I65" s="50">
        <v>1875</v>
      </c>
      <c r="J65" s="50">
        <f>Таблица4[[#This Row],[Cantitatea real contractată]]*Таблица4[[#This Row],[Preţ unitar (fără TVA)]]</f>
        <v>8906.25</v>
      </c>
      <c r="K65" s="50">
        <f>Таблица4[[#This Row],[Cantitatea real contractată]]*Таблица4[[#This Row],[Preţ unitar (cu TVA)]]</f>
        <v>10687.5</v>
      </c>
      <c r="L65" s="50" t="s">
        <v>419</v>
      </c>
      <c r="M65" s="50" t="s">
        <v>414</v>
      </c>
      <c r="N65" s="50"/>
      <c r="O65" s="50"/>
    </row>
    <row r="66" spans="1:57" s="32" customFormat="1" x14ac:dyDescent="0.25">
      <c r="A66" s="50" t="s">
        <v>847</v>
      </c>
      <c r="B66" s="50" t="s">
        <v>496</v>
      </c>
      <c r="C66" s="51"/>
      <c r="D66" s="50"/>
      <c r="E66" s="52"/>
      <c r="F66" s="50">
        <f>Таблица4[[#This Row],[Cantitatea solicitată]]*Таблица4[[#This Row],[Preţ unitar (cu TVA)]]</f>
        <v>0</v>
      </c>
      <c r="G66" s="50"/>
      <c r="H66" s="50"/>
      <c r="I66" s="50"/>
      <c r="J66" s="53">
        <f>SUM(J67:J68)</f>
        <v>3622.5</v>
      </c>
      <c r="K66" s="53">
        <f>SUM(K67:K68)</f>
        <v>4339.8</v>
      </c>
      <c r="L66" s="50"/>
      <c r="M66" s="50"/>
      <c r="N66" s="54">
        <v>44797</v>
      </c>
      <c r="O66" s="50" t="s">
        <v>1334</v>
      </c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30" x14ac:dyDescent="0.25">
      <c r="A67" s="50"/>
      <c r="B67" s="50"/>
      <c r="C67" s="51">
        <v>30.2</v>
      </c>
      <c r="D67" s="50" t="s">
        <v>373</v>
      </c>
      <c r="E67" s="52">
        <v>15</v>
      </c>
      <c r="F67" s="50">
        <f>Таблица4[[#This Row],[Cantitatea solicitată]]*Таблица4[[#This Row],[Preţ unitar (cu TVA)]]</f>
        <v>64.800000000000011</v>
      </c>
      <c r="G67" s="50">
        <v>4</v>
      </c>
      <c r="H67" s="50">
        <v>4.32</v>
      </c>
      <c r="I67" s="50">
        <v>15</v>
      </c>
      <c r="J67" s="50">
        <f>Таблица4[[#This Row],[Cantitatea real contractată]]*Таблица4[[#This Row],[Preţ unitar (fără TVA)]]</f>
        <v>60</v>
      </c>
      <c r="K67" s="50">
        <f>Таблица4[[#This Row],[Cantitatea real contractată]]*Таблица4[[#This Row],[Preţ unitar (cu TVA)]]</f>
        <v>64.800000000000011</v>
      </c>
      <c r="L67" s="50" t="s">
        <v>417</v>
      </c>
      <c r="M67" s="50" t="s">
        <v>410</v>
      </c>
      <c r="N67" s="50"/>
      <c r="O67" s="50"/>
    </row>
    <row r="68" spans="1:57" ht="45" x14ac:dyDescent="0.25">
      <c r="A68" s="50"/>
      <c r="B68" s="50"/>
      <c r="C68" s="51">
        <v>38.200000000000003</v>
      </c>
      <c r="D68" s="50" t="s">
        <v>381</v>
      </c>
      <c r="E68" s="52">
        <v>750</v>
      </c>
      <c r="F68" s="50">
        <f>Таблица4[[#This Row],[Cantitatea solicitată]]*Таблица4[[#This Row],[Preţ unitar (cu TVA)]]</f>
        <v>4275</v>
      </c>
      <c r="G68" s="50">
        <v>4.75</v>
      </c>
      <c r="H68" s="50">
        <v>5.7</v>
      </c>
      <c r="I68" s="50">
        <v>750</v>
      </c>
      <c r="J68" s="50">
        <f>Таблица4[[#This Row],[Cantitatea real contractată]]*Таблица4[[#This Row],[Preţ unitar (fără TVA)]]</f>
        <v>3562.5</v>
      </c>
      <c r="K68" s="50">
        <f>Таблица4[[#This Row],[Cantitatea real contractată]]*Таблица4[[#This Row],[Preţ unitar (cu TVA)]]</f>
        <v>4275</v>
      </c>
      <c r="L68" s="50" t="s">
        <v>419</v>
      </c>
      <c r="M68" s="50" t="s">
        <v>414</v>
      </c>
      <c r="N68" s="50"/>
      <c r="O68" s="50"/>
    </row>
    <row r="69" spans="1:57" s="32" customFormat="1" x14ac:dyDescent="0.25">
      <c r="A69" s="50" t="s">
        <v>848</v>
      </c>
      <c r="B69" s="50" t="s">
        <v>498</v>
      </c>
      <c r="C69" s="51"/>
      <c r="D69" s="50"/>
      <c r="E69" s="52"/>
      <c r="F69" s="50">
        <f>Таблица4[[#This Row],[Cantitatea solicitată]]*Таблица4[[#This Row],[Preţ unitar (cu TVA)]]</f>
        <v>0</v>
      </c>
      <c r="G69" s="50"/>
      <c r="H69" s="50"/>
      <c r="I69" s="50"/>
      <c r="J69" s="53">
        <f>SUM(J70:J70)</f>
        <v>356.25</v>
      </c>
      <c r="K69" s="53">
        <f>SUM(K70:K70)</f>
        <v>427.5</v>
      </c>
      <c r="L69" s="50"/>
      <c r="M69" s="50"/>
      <c r="N69" s="54">
        <v>44797</v>
      </c>
      <c r="O69" s="50" t="s">
        <v>1334</v>
      </c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45" x14ac:dyDescent="0.25">
      <c r="A70" s="50"/>
      <c r="B70" s="50"/>
      <c r="C70" s="51">
        <v>38.200000000000003</v>
      </c>
      <c r="D70" s="50" t="s">
        <v>381</v>
      </c>
      <c r="E70" s="52">
        <v>75</v>
      </c>
      <c r="F70" s="50">
        <f>Таблица4[[#This Row],[Cantitatea solicitată]]*Таблица4[[#This Row],[Preţ unitar (cu TVA)]]</f>
        <v>427.5</v>
      </c>
      <c r="G70" s="50">
        <v>4.75</v>
      </c>
      <c r="H70" s="50">
        <v>5.7</v>
      </c>
      <c r="I70" s="50">
        <v>75</v>
      </c>
      <c r="J70" s="50">
        <f>Таблица4[[#This Row],[Cantitatea real contractată]]*Таблица4[[#This Row],[Preţ unitar (fără TVA)]]</f>
        <v>356.25</v>
      </c>
      <c r="K70" s="50">
        <f>Таблица4[[#This Row],[Cantitatea real contractată]]*Таблица4[[#This Row],[Preţ unitar (cu TVA)]]</f>
        <v>427.5</v>
      </c>
      <c r="L70" s="50" t="s">
        <v>419</v>
      </c>
      <c r="M70" s="50" t="s">
        <v>414</v>
      </c>
      <c r="N70" s="50"/>
      <c r="O70" s="50"/>
    </row>
    <row r="71" spans="1:57" s="44" customFormat="1" x14ac:dyDescent="0.25">
      <c r="A71" s="55" t="s">
        <v>849</v>
      </c>
      <c r="B71" s="55" t="s">
        <v>499</v>
      </c>
      <c r="C71" s="58"/>
      <c r="D71" s="55"/>
      <c r="E71" s="59"/>
      <c r="F71" s="55">
        <f>Таблица4[[#This Row],[Cantitatea solicitată]]*Таблица4[[#This Row],[Preţ unitar (cu TVA)]]</f>
        <v>0</v>
      </c>
      <c r="G71" s="55"/>
      <c r="H71" s="55"/>
      <c r="I71" s="55"/>
      <c r="J71" s="60">
        <f>SUM(J72:J72)</f>
        <v>28500</v>
      </c>
      <c r="K71" s="60">
        <f>SUM(K72:K72)</f>
        <v>34200</v>
      </c>
      <c r="L71" s="55"/>
      <c r="M71" s="55"/>
      <c r="N71" s="55"/>
      <c r="O71" s="41" t="s">
        <v>1335</v>
      </c>
    </row>
    <row r="72" spans="1:57" ht="45" x14ac:dyDescent="0.25">
      <c r="A72" s="38"/>
      <c r="B72" s="38"/>
      <c r="C72" s="56">
        <v>38.200000000000003</v>
      </c>
      <c r="D72" s="38" t="s">
        <v>381</v>
      </c>
      <c r="E72" s="57">
        <v>6000</v>
      </c>
      <c r="F72" s="38">
        <f>Таблица4[[#This Row],[Cantitatea solicitată]]*Таблица4[[#This Row],[Preţ unitar (cu TVA)]]</f>
        <v>34200</v>
      </c>
      <c r="G72" s="38">
        <v>4.75</v>
      </c>
      <c r="H72" s="38">
        <v>5.7</v>
      </c>
      <c r="I72" s="55">
        <v>6000</v>
      </c>
      <c r="J72" s="38">
        <f>Таблица4[[#This Row],[Cantitatea real contractată]]*Таблица4[[#This Row],[Preţ unitar (fără TVA)]]</f>
        <v>28500</v>
      </c>
      <c r="K72" s="55">
        <f>Таблица4[[#This Row],[Cantitatea real contractată]]*Таблица4[[#This Row],[Preţ unitar (cu TVA)]]</f>
        <v>34200</v>
      </c>
      <c r="L72" s="38" t="s">
        <v>419</v>
      </c>
      <c r="M72" s="38" t="s">
        <v>414</v>
      </c>
      <c r="N72" s="38"/>
      <c r="O72" s="38"/>
    </row>
    <row r="73" spans="1:57" s="32" customFormat="1" x14ac:dyDescent="0.25">
      <c r="A73" s="50" t="s">
        <v>850</v>
      </c>
      <c r="B73" s="50" t="s">
        <v>503</v>
      </c>
      <c r="C73" s="51"/>
      <c r="D73" s="50"/>
      <c r="E73" s="52"/>
      <c r="F73" s="50">
        <f>Таблица4[[#This Row],[Cantitatea solicitată]]*Таблица4[[#This Row],[Preţ unitar (cu TVA)]]</f>
        <v>0</v>
      </c>
      <c r="G73" s="50"/>
      <c r="H73" s="50"/>
      <c r="I73" s="50"/>
      <c r="J73" s="53">
        <f>SUM(J74:J74)</f>
        <v>180.5</v>
      </c>
      <c r="K73" s="53">
        <f>SUM(K74:K74)</f>
        <v>216.6</v>
      </c>
      <c r="L73" s="50"/>
      <c r="M73" s="50"/>
      <c r="N73" s="54">
        <v>44769</v>
      </c>
      <c r="O73" s="50" t="s">
        <v>1334</v>
      </c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45" x14ac:dyDescent="0.25">
      <c r="A74" s="50"/>
      <c r="B74" s="50"/>
      <c r="C74" s="51">
        <v>38.200000000000003</v>
      </c>
      <c r="D74" s="50" t="s">
        <v>381</v>
      </c>
      <c r="E74" s="52">
        <v>38</v>
      </c>
      <c r="F74" s="50">
        <f>Таблица4[[#This Row],[Cantitatea solicitată]]*Таблица4[[#This Row],[Preţ unitar (cu TVA)]]</f>
        <v>216.6</v>
      </c>
      <c r="G74" s="50">
        <v>4.75</v>
      </c>
      <c r="H74" s="50">
        <v>5.7</v>
      </c>
      <c r="I74" s="50">
        <v>38</v>
      </c>
      <c r="J74" s="50">
        <f>Таблица4[[#This Row],[Cantitatea real contractată]]*Таблица4[[#This Row],[Preţ unitar (fără TVA)]]</f>
        <v>180.5</v>
      </c>
      <c r="K74" s="50">
        <f>Таблица4[[#This Row],[Cantitatea real contractată]]*Таблица4[[#This Row],[Preţ unitar (cu TVA)]]</f>
        <v>216.6</v>
      </c>
      <c r="L74" s="50" t="s">
        <v>419</v>
      </c>
      <c r="M74" s="50" t="s">
        <v>414</v>
      </c>
      <c r="N74" s="50"/>
      <c r="O74" s="50"/>
    </row>
    <row r="75" spans="1:57" s="32" customFormat="1" x14ac:dyDescent="0.25">
      <c r="A75" s="50" t="s">
        <v>851</v>
      </c>
      <c r="B75" s="50" t="s">
        <v>505</v>
      </c>
      <c r="C75" s="51"/>
      <c r="D75" s="50"/>
      <c r="E75" s="52"/>
      <c r="F75" s="50">
        <f>Таблица4[[#This Row],[Cantitatea solicitată]]*Таблица4[[#This Row],[Preţ unitar (cu TVA)]]</f>
        <v>0</v>
      </c>
      <c r="G75" s="50"/>
      <c r="H75" s="50"/>
      <c r="I75" s="50"/>
      <c r="J75" s="53">
        <f>SUM(J76:J76)</f>
        <v>1781.25</v>
      </c>
      <c r="K75" s="53">
        <f>SUM(K76:K76)</f>
        <v>2137.5</v>
      </c>
      <c r="L75" s="50"/>
      <c r="M75" s="50"/>
      <c r="N75" s="54">
        <v>44769</v>
      </c>
      <c r="O75" s="50" t="s">
        <v>1334</v>
      </c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45" x14ac:dyDescent="0.25">
      <c r="A76" s="50"/>
      <c r="B76" s="50"/>
      <c r="C76" s="51">
        <v>38.200000000000003</v>
      </c>
      <c r="D76" s="50" t="s">
        <v>381</v>
      </c>
      <c r="E76" s="52">
        <v>375</v>
      </c>
      <c r="F76" s="50">
        <f>Таблица4[[#This Row],[Cantitatea solicitată]]*Таблица4[[#This Row],[Preţ unitar (cu TVA)]]</f>
        <v>2137.5</v>
      </c>
      <c r="G76" s="50">
        <v>4.75</v>
      </c>
      <c r="H76" s="50">
        <v>5.7</v>
      </c>
      <c r="I76" s="50">
        <v>375</v>
      </c>
      <c r="J76" s="50">
        <f>Таблица4[[#This Row],[Cantitatea real contractată]]*Таблица4[[#This Row],[Preţ unitar (fără TVA)]]</f>
        <v>1781.25</v>
      </c>
      <c r="K76" s="50">
        <f>Таблица4[[#This Row],[Cantitatea real contractată]]*Таблица4[[#This Row],[Preţ unitar (cu TVA)]]</f>
        <v>2137.5</v>
      </c>
      <c r="L76" s="50" t="s">
        <v>419</v>
      </c>
      <c r="M76" s="50" t="s">
        <v>414</v>
      </c>
      <c r="N76" s="50"/>
      <c r="O76" s="50"/>
    </row>
    <row r="77" spans="1:57" s="44" customFormat="1" x14ac:dyDescent="0.25">
      <c r="A77" s="55" t="s">
        <v>852</v>
      </c>
      <c r="B77" s="55" t="s">
        <v>506</v>
      </c>
      <c r="C77" s="58"/>
      <c r="D77" s="55"/>
      <c r="E77" s="59"/>
      <c r="F77" s="55">
        <f>Таблица4[[#This Row],[Cantitatea solicitată]]*Таблица4[[#This Row],[Preţ unitar (cu TVA)]]</f>
        <v>0</v>
      </c>
      <c r="G77" s="55"/>
      <c r="H77" s="55"/>
      <c r="I77" s="55"/>
      <c r="J77" s="60">
        <f>SUM(J78:J78)</f>
        <v>10687.5</v>
      </c>
      <c r="K77" s="60">
        <f>SUM(K78:K78)</f>
        <v>12825</v>
      </c>
      <c r="L77" s="55"/>
      <c r="M77" s="55"/>
      <c r="N77" s="55"/>
      <c r="O77" s="41" t="s">
        <v>1335</v>
      </c>
    </row>
    <row r="78" spans="1:57" ht="45" x14ac:dyDescent="0.25">
      <c r="A78" s="38"/>
      <c r="B78" s="38"/>
      <c r="C78" s="56">
        <v>38.200000000000003</v>
      </c>
      <c r="D78" s="38" t="s">
        <v>381</v>
      </c>
      <c r="E78" s="57">
        <v>2250</v>
      </c>
      <c r="F78" s="38">
        <f>Таблица4[[#This Row],[Cantitatea solicitată]]*Таблица4[[#This Row],[Preţ unitar (cu TVA)]]</f>
        <v>12825</v>
      </c>
      <c r="G78" s="38">
        <v>4.75</v>
      </c>
      <c r="H78" s="38">
        <v>5.7</v>
      </c>
      <c r="I78" s="55">
        <v>2250</v>
      </c>
      <c r="J78" s="38">
        <f>Таблица4[[#This Row],[Cantitatea real contractată]]*Таблица4[[#This Row],[Preţ unitar (fără TVA)]]</f>
        <v>10687.5</v>
      </c>
      <c r="K78" s="55">
        <f>Таблица4[[#This Row],[Cantitatea real contractată]]*Таблица4[[#This Row],[Preţ unitar (cu TVA)]]</f>
        <v>12825</v>
      </c>
      <c r="L78" s="38" t="s">
        <v>419</v>
      </c>
      <c r="M78" s="38" t="s">
        <v>414</v>
      </c>
      <c r="N78" s="38"/>
      <c r="O78" s="38"/>
    </row>
    <row r="79" spans="1:57" s="32" customFormat="1" x14ac:dyDescent="0.25">
      <c r="A79" s="50" t="s">
        <v>853</v>
      </c>
      <c r="B79" s="50" t="s">
        <v>510</v>
      </c>
      <c r="C79" s="51"/>
      <c r="D79" s="50"/>
      <c r="E79" s="52"/>
      <c r="F79" s="50">
        <f>Таблица4[[#This Row],[Cantitatea solicitată]]*Таблица4[[#This Row],[Preţ unitar (cu TVA)]]</f>
        <v>0</v>
      </c>
      <c r="G79" s="50"/>
      <c r="H79" s="50"/>
      <c r="I79" s="50"/>
      <c r="J79" s="53">
        <f>SUM(J80:J80)</f>
        <v>712.5</v>
      </c>
      <c r="K79" s="53">
        <f>SUM(K80:K80)</f>
        <v>855</v>
      </c>
      <c r="L79" s="50"/>
      <c r="M79" s="50"/>
      <c r="N79" s="54">
        <v>44769</v>
      </c>
      <c r="O79" s="50" t="s">
        <v>1334</v>
      </c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45" x14ac:dyDescent="0.25">
      <c r="A80" s="50"/>
      <c r="B80" s="50"/>
      <c r="C80" s="51">
        <v>38.200000000000003</v>
      </c>
      <c r="D80" s="50" t="s">
        <v>381</v>
      </c>
      <c r="E80" s="52">
        <v>150</v>
      </c>
      <c r="F80" s="50">
        <f>Таблица4[[#This Row],[Cantitatea solicitată]]*Таблица4[[#This Row],[Preţ unitar (cu TVA)]]</f>
        <v>855</v>
      </c>
      <c r="G80" s="50">
        <v>4.75</v>
      </c>
      <c r="H80" s="50">
        <v>5.7</v>
      </c>
      <c r="I80" s="50">
        <v>150</v>
      </c>
      <c r="J80" s="50">
        <f>Таблица4[[#This Row],[Cantitatea real contractată]]*Таблица4[[#This Row],[Preţ unitar (fără TVA)]]</f>
        <v>712.5</v>
      </c>
      <c r="K80" s="50">
        <f>Таблица4[[#This Row],[Cantitatea real contractată]]*Таблица4[[#This Row],[Preţ unitar (cu TVA)]]</f>
        <v>855</v>
      </c>
      <c r="L80" s="50" t="s">
        <v>419</v>
      </c>
      <c r="M80" s="50" t="s">
        <v>414</v>
      </c>
      <c r="N80" s="50"/>
      <c r="O80" s="50"/>
    </row>
    <row r="81" spans="1:57" s="32" customFormat="1" x14ac:dyDescent="0.25">
      <c r="A81" s="50" t="s">
        <v>854</v>
      </c>
      <c r="B81" s="50" t="s">
        <v>511</v>
      </c>
      <c r="C81" s="51"/>
      <c r="D81" s="50"/>
      <c r="E81" s="52"/>
      <c r="F81" s="50">
        <f>Таблица4[[#This Row],[Cantitatea solicitată]]*Таблица4[[#This Row],[Preţ unitar (cu TVA)]]</f>
        <v>0</v>
      </c>
      <c r="G81" s="50"/>
      <c r="H81" s="50"/>
      <c r="I81" s="50"/>
      <c r="J81" s="53">
        <f>SUM(J82:J82)</f>
        <v>1425</v>
      </c>
      <c r="K81" s="53">
        <f>SUM(K82:K82)</f>
        <v>1710</v>
      </c>
      <c r="L81" s="50"/>
      <c r="M81" s="50"/>
      <c r="N81" s="54">
        <v>44769</v>
      </c>
      <c r="O81" s="50" t="s">
        <v>1334</v>
      </c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45" x14ac:dyDescent="0.25">
      <c r="A82" s="50"/>
      <c r="B82" s="50"/>
      <c r="C82" s="51">
        <v>38.200000000000003</v>
      </c>
      <c r="D82" s="50" t="s">
        <v>381</v>
      </c>
      <c r="E82" s="52">
        <v>300</v>
      </c>
      <c r="F82" s="50">
        <f>Таблица4[[#This Row],[Cantitatea solicitată]]*Таблица4[[#This Row],[Preţ unitar (cu TVA)]]</f>
        <v>1710</v>
      </c>
      <c r="G82" s="50">
        <v>4.75</v>
      </c>
      <c r="H82" s="50">
        <v>5.7</v>
      </c>
      <c r="I82" s="50">
        <v>300</v>
      </c>
      <c r="J82" s="50">
        <f>Таблица4[[#This Row],[Cantitatea real contractată]]*Таблица4[[#This Row],[Preţ unitar (fără TVA)]]</f>
        <v>1425</v>
      </c>
      <c r="K82" s="50">
        <f>Таблица4[[#This Row],[Cantitatea real contractată]]*Таблица4[[#This Row],[Preţ unitar (cu TVA)]]</f>
        <v>1710</v>
      </c>
      <c r="L82" s="50" t="s">
        <v>419</v>
      </c>
      <c r="M82" s="50" t="s">
        <v>414</v>
      </c>
      <c r="N82" s="50"/>
      <c r="O82" s="50"/>
    </row>
    <row r="83" spans="1:57" s="32" customFormat="1" x14ac:dyDescent="0.25">
      <c r="A83" s="50" t="s">
        <v>855</v>
      </c>
      <c r="B83" s="50" t="s">
        <v>514</v>
      </c>
      <c r="C83" s="51"/>
      <c r="D83" s="50"/>
      <c r="E83" s="52"/>
      <c r="F83" s="50">
        <f>Таблица4[[#This Row],[Cantitatea solicitată]]*Таблица4[[#This Row],[Preţ unitar (cu TVA)]]</f>
        <v>0</v>
      </c>
      <c r="G83" s="50"/>
      <c r="H83" s="50"/>
      <c r="I83" s="50"/>
      <c r="J83" s="53">
        <f>SUM(J84:J84)</f>
        <v>712.5</v>
      </c>
      <c r="K83" s="53">
        <f>SUM(K84:K84)</f>
        <v>855</v>
      </c>
      <c r="L83" s="50"/>
      <c r="M83" s="50"/>
      <c r="N83" s="54">
        <v>44797</v>
      </c>
      <c r="O83" s="50" t="s">
        <v>1334</v>
      </c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45" x14ac:dyDescent="0.25">
      <c r="A84" s="50"/>
      <c r="B84" s="50"/>
      <c r="C84" s="51">
        <v>38.200000000000003</v>
      </c>
      <c r="D84" s="50" t="s">
        <v>381</v>
      </c>
      <c r="E84" s="52">
        <v>150</v>
      </c>
      <c r="F84" s="50">
        <f>Таблица4[[#This Row],[Cantitatea solicitată]]*Таблица4[[#This Row],[Preţ unitar (cu TVA)]]</f>
        <v>855</v>
      </c>
      <c r="G84" s="50">
        <v>4.75</v>
      </c>
      <c r="H84" s="50">
        <v>5.7</v>
      </c>
      <c r="I84" s="50">
        <v>150</v>
      </c>
      <c r="J84" s="50">
        <f>Таблица4[[#This Row],[Cantitatea real contractată]]*Таблица4[[#This Row],[Preţ unitar (fără TVA)]]</f>
        <v>712.5</v>
      </c>
      <c r="K84" s="50">
        <f>Таблица4[[#This Row],[Cantitatea real contractată]]*Таблица4[[#This Row],[Preţ unitar (cu TVA)]]</f>
        <v>855</v>
      </c>
      <c r="L84" s="50" t="s">
        <v>419</v>
      </c>
      <c r="M84" s="50" t="s">
        <v>414</v>
      </c>
      <c r="N84" s="50"/>
      <c r="O84" s="50"/>
    </row>
    <row r="85" spans="1:57" s="32" customFormat="1" x14ac:dyDescent="0.25">
      <c r="A85" s="50" t="s">
        <v>856</v>
      </c>
      <c r="B85" s="50" t="s">
        <v>518</v>
      </c>
      <c r="C85" s="51"/>
      <c r="D85" s="50"/>
      <c r="E85" s="52"/>
      <c r="F85" s="50">
        <f>Таблица4[[#This Row],[Cantitatea solicitată]]*Таблица4[[#This Row],[Preţ unitar (cu TVA)]]</f>
        <v>0</v>
      </c>
      <c r="G85" s="50"/>
      <c r="H85" s="50"/>
      <c r="I85" s="50"/>
      <c r="J85" s="53">
        <f>SUM(J86:J86)</f>
        <v>3562.5</v>
      </c>
      <c r="K85" s="53">
        <f>SUM(K86:K86)</f>
        <v>4275</v>
      </c>
      <c r="L85" s="50"/>
      <c r="M85" s="50"/>
      <c r="N85" s="54">
        <v>44769</v>
      </c>
      <c r="O85" s="50" t="s">
        <v>1334</v>
      </c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45" x14ac:dyDescent="0.25">
      <c r="A86" s="50"/>
      <c r="B86" s="50"/>
      <c r="C86" s="51">
        <v>38.200000000000003</v>
      </c>
      <c r="D86" s="50" t="s">
        <v>381</v>
      </c>
      <c r="E86" s="52">
        <v>750</v>
      </c>
      <c r="F86" s="50">
        <f>Таблица4[[#This Row],[Cantitatea solicitată]]*Таблица4[[#This Row],[Preţ unitar (cu TVA)]]</f>
        <v>4275</v>
      </c>
      <c r="G86" s="50">
        <v>4.75</v>
      </c>
      <c r="H86" s="50">
        <v>5.7</v>
      </c>
      <c r="I86" s="50">
        <v>750</v>
      </c>
      <c r="J86" s="50">
        <f>Таблица4[[#This Row],[Cantitatea real contractată]]*Таблица4[[#This Row],[Preţ unitar (fără TVA)]]</f>
        <v>3562.5</v>
      </c>
      <c r="K86" s="50">
        <f>Таблица4[[#This Row],[Cantitatea real contractată]]*Таблица4[[#This Row],[Preţ unitar (cu TVA)]]</f>
        <v>4275</v>
      </c>
      <c r="L86" s="50" t="s">
        <v>419</v>
      </c>
      <c r="M86" s="50" t="s">
        <v>414</v>
      </c>
      <c r="N86" s="50"/>
      <c r="O86" s="50"/>
    </row>
    <row r="87" spans="1:57" s="32" customFormat="1" x14ac:dyDescent="0.25">
      <c r="A87" s="50" t="s">
        <v>857</v>
      </c>
      <c r="B87" s="50" t="s">
        <v>521</v>
      </c>
      <c r="C87" s="51"/>
      <c r="D87" s="50"/>
      <c r="E87" s="52"/>
      <c r="F87" s="50">
        <f>Таблица4[[#This Row],[Cantitatea solicitată]]*Таблица4[[#This Row],[Preţ unitar (cu TVA)]]</f>
        <v>0</v>
      </c>
      <c r="G87" s="50"/>
      <c r="H87" s="50"/>
      <c r="I87" s="50"/>
      <c r="J87" s="53">
        <f>SUM(J88:J88)</f>
        <v>1781.25</v>
      </c>
      <c r="K87" s="53">
        <f>SUM(K88:K88)</f>
        <v>2137.5</v>
      </c>
      <c r="L87" s="50"/>
      <c r="M87" s="50"/>
      <c r="N87" s="54">
        <v>44769</v>
      </c>
      <c r="O87" s="50" t="s">
        <v>1334</v>
      </c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45" x14ac:dyDescent="0.25">
      <c r="A88" s="50"/>
      <c r="B88" s="50"/>
      <c r="C88" s="51">
        <v>38.200000000000003</v>
      </c>
      <c r="D88" s="50" t="s">
        <v>381</v>
      </c>
      <c r="E88" s="52">
        <v>375</v>
      </c>
      <c r="F88" s="50">
        <f>Таблица4[[#This Row],[Cantitatea solicitată]]*Таблица4[[#This Row],[Preţ unitar (cu TVA)]]</f>
        <v>2137.5</v>
      </c>
      <c r="G88" s="50">
        <v>4.75</v>
      </c>
      <c r="H88" s="50">
        <v>5.7</v>
      </c>
      <c r="I88" s="50">
        <v>375</v>
      </c>
      <c r="J88" s="50">
        <f>Таблица4[[#This Row],[Cantitatea real contractată]]*Таблица4[[#This Row],[Preţ unitar (fără TVA)]]</f>
        <v>1781.25</v>
      </c>
      <c r="K88" s="50">
        <f>Таблица4[[#This Row],[Cantitatea real contractată]]*Таблица4[[#This Row],[Preţ unitar (cu TVA)]]</f>
        <v>2137.5</v>
      </c>
      <c r="L88" s="50" t="s">
        <v>419</v>
      </c>
      <c r="M88" s="50" t="s">
        <v>414</v>
      </c>
      <c r="N88" s="50"/>
      <c r="O88" s="50"/>
    </row>
    <row r="89" spans="1:57" s="32" customFormat="1" x14ac:dyDescent="0.25">
      <c r="A89" s="50" t="s">
        <v>858</v>
      </c>
      <c r="B89" s="50" t="s">
        <v>523</v>
      </c>
      <c r="C89" s="51"/>
      <c r="D89" s="50"/>
      <c r="E89" s="52"/>
      <c r="F89" s="50">
        <f>Таблица4[[#This Row],[Cantitatea solicitată]]*Таблица4[[#This Row],[Preţ unitar (cu TVA)]]</f>
        <v>0</v>
      </c>
      <c r="G89" s="50"/>
      <c r="H89" s="50"/>
      <c r="I89" s="50"/>
      <c r="J89" s="53">
        <f>SUM(J90:J90)</f>
        <v>3562.5</v>
      </c>
      <c r="K89" s="53">
        <f>SUM(K90:K90)</f>
        <v>4275</v>
      </c>
      <c r="L89" s="50"/>
      <c r="M89" s="50"/>
      <c r="N89" s="54">
        <v>44769</v>
      </c>
      <c r="O89" s="50" t="s">
        <v>1334</v>
      </c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45" x14ac:dyDescent="0.25">
      <c r="A90" s="50"/>
      <c r="B90" s="50"/>
      <c r="C90" s="51">
        <v>38.200000000000003</v>
      </c>
      <c r="D90" s="50" t="s">
        <v>381</v>
      </c>
      <c r="E90" s="52">
        <v>750</v>
      </c>
      <c r="F90" s="50">
        <f>Таблица4[[#This Row],[Cantitatea solicitată]]*Таблица4[[#This Row],[Preţ unitar (cu TVA)]]</f>
        <v>4275</v>
      </c>
      <c r="G90" s="50">
        <v>4.75</v>
      </c>
      <c r="H90" s="50">
        <v>5.7</v>
      </c>
      <c r="I90" s="50">
        <v>750</v>
      </c>
      <c r="J90" s="50">
        <f>Таблица4[[#This Row],[Cantitatea real contractată]]*Таблица4[[#This Row],[Preţ unitar (fără TVA)]]</f>
        <v>3562.5</v>
      </c>
      <c r="K90" s="50">
        <f>Таблица4[[#This Row],[Cantitatea real contractată]]*Таблица4[[#This Row],[Preţ unitar (cu TVA)]]</f>
        <v>4275</v>
      </c>
      <c r="L90" s="50" t="s">
        <v>419</v>
      </c>
      <c r="M90" s="50" t="s">
        <v>414</v>
      </c>
      <c r="N90" s="50"/>
      <c r="O90" s="50"/>
    </row>
    <row r="91" spans="1:57" s="32" customFormat="1" x14ac:dyDescent="0.25">
      <c r="A91" s="50" t="s">
        <v>859</v>
      </c>
      <c r="B91" s="50" t="s">
        <v>524</v>
      </c>
      <c r="C91" s="51"/>
      <c r="D91" s="50"/>
      <c r="E91" s="52"/>
      <c r="F91" s="50">
        <f>Таблица4[[#This Row],[Cantitatea solicitată]]*Таблица4[[#This Row],[Preţ unitar (cu TVA)]]</f>
        <v>0</v>
      </c>
      <c r="G91" s="50"/>
      <c r="H91" s="50"/>
      <c r="I91" s="50"/>
      <c r="J91" s="53">
        <f>SUM(J92:J92)</f>
        <v>1781.25</v>
      </c>
      <c r="K91" s="53">
        <f>SUM(K92:K92)</f>
        <v>2137.5</v>
      </c>
      <c r="L91" s="50"/>
      <c r="M91" s="50"/>
      <c r="N91" s="54">
        <v>44769</v>
      </c>
      <c r="O91" s="50" t="s">
        <v>1334</v>
      </c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45" x14ac:dyDescent="0.25">
      <c r="A92" s="50"/>
      <c r="B92" s="50"/>
      <c r="C92" s="51">
        <v>38.200000000000003</v>
      </c>
      <c r="D92" s="50" t="s">
        <v>381</v>
      </c>
      <c r="E92" s="52">
        <v>375</v>
      </c>
      <c r="F92" s="50">
        <f>Таблица4[[#This Row],[Cantitatea solicitată]]*Таблица4[[#This Row],[Preţ unitar (cu TVA)]]</f>
        <v>2137.5</v>
      </c>
      <c r="G92" s="50">
        <v>4.75</v>
      </c>
      <c r="H92" s="50">
        <v>5.7</v>
      </c>
      <c r="I92" s="50">
        <v>375</v>
      </c>
      <c r="J92" s="50">
        <f>Таблица4[[#This Row],[Cantitatea real contractată]]*Таблица4[[#This Row],[Preţ unitar (fără TVA)]]</f>
        <v>1781.25</v>
      </c>
      <c r="K92" s="50">
        <f>Таблица4[[#This Row],[Cantitatea real contractată]]*Таблица4[[#This Row],[Preţ unitar (cu TVA)]]</f>
        <v>2137.5</v>
      </c>
      <c r="L92" s="50" t="s">
        <v>419</v>
      </c>
      <c r="M92" s="50" t="s">
        <v>414</v>
      </c>
      <c r="N92" s="50"/>
      <c r="O92" s="50"/>
    </row>
    <row r="93" spans="1:57" s="32" customFormat="1" x14ac:dyDescent="0.25">
      <c r="A93" s="50" t="s">
        <v>860</v>
      </c>
      <c r="B93" s="50" t="s">
        <v>525</v>
      </c>
      <c r="C93" s="51"/>
      <c r="D93" s="50"/>
      <c r="E93" s="52"/>
      <c r="F93" s="50">
        <f>Таблица4[[#This Row],[Cantitatea solicitată]]*Таблица4[[#This Row],[Preţ unitar (cu TVA)]]</f>
        <v>0</v>
      </c>
      <c r="G93" s="50"/>
      <c r="H93" s="50"/>
      <c r="I93" s="50"/>
      <c r="J93" s="53">
        <f>SUM(J94:J94)</f>
        <v>1068.75</v>
      </c>
      <c r="K93" s="53">
        <f>SUM(K94:K94)</f>
        <v>1282.5</v>
      </c>
      <c r="L93" s="50"/>
      <c r="M93" s="50"/>
      <c r="N93" s="54">
        <v>44769</v>
      </c>
      <c r="O93" s="50" t="s">
        <v>1334</v>
      </c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45" x14ac:dyDescent="0.25">
      <c r="A94" s="50"/>
      <c r="B94" s="50"/>
      <c r="C94" s="51">
        <v>38.200000000000003</v>
      </c>
      <c r="D94" s="50" t="s">
        <v>381</v>
      </c>
      <c r="E94" s="52">
        <v>225</v>
      </c>
      <c r="F94" s="50">
        <f>Таблица4[[#This Row],[Cantitatea solicitată]]*Таблица4[[#This Row],[Preţ unitar (cu TVA)]]</f>
        <v>1282.5</v>
      </c>
      <c r="G94" s="50">
        <v>4.75</v>
      </c>
      <c r="H94" s="50">
        <v>5.7</v>
      </c>
      <c r="I94" s="50">
        <v>225</v>
      </c>
      <c r="J94" s="50">
        <f>Таблица4[[#This Row],[Cantitatea real contractată]]*Таблица4[[#This Row],[Preţ unitar (fără TVA)]]</f>
        <v>1068.75</v>
      </c>
      <c r="K94" s="50">
        <f>Таблица4[[#This Row],[Cantitatea real contractată]]*Таблица4[[#This Row],[Preţ unitar (cu TVA)]]</f>
        <v>1282.5</v>
      </c>
      <c r="L94" s="50" t="s">
        <v>419</v>
      </c>
      <c r="M94" s="50" t="s">
        <v>414</v>
      </c>
      <c r="N94" s="50"/>
      <c r="O94" s="50"/>
    </row>
    <row r="95" spans="1:57" s="44" customFormat="1" x14ac:dyDescent="0.25">
      <c r="A95" s="55" t="s">
        <v>861</v>
      </c>
      <c r="B95" s="55" t="s">
        <v>528</v>
      </c>
      <c r="C95" s="58"/>
      <c r="D95" s="55"/>
      <c r="E95" s="59"/>
      <c r="F95" s="55">
        <f>Таблица4[[#This Row],[Cantitatea solicitată]]*Таблица4[[#This Row],[Preţ unitar (cu TVA)]]</f>
        <v>0</v>
      </c>
      <c r="G95" s="55"/>
      <c r="H95" s="55"/>
      <c r="I95" s="55"/>
      <c r="J95" s="60">
        <f>SUM(J96:J96)</f>
        <v>356.25</v>
      </c>
      <c r="K95" s="60">
        <f>SUM(K96:K96)</f>
        <v>427.5</v>
      </c>
      <c r="L95" s="55"/>
      <c r="M95" s="55"/>
      <c r="N95" s="55"/>
      <c r="O95" s="41" t="s">
        <v>1335</v>
      </c>
    </row>
    <row r="96" spans="1:57" ht="45" x14ac:dyDescent="0.25">
      <c r="A96" s="38"/>
      <c r="B96" s="38"/>
      <c r="C96" s="56">
        <v>38.200000000000003</v>
      </c>
      <c r="D96" s="38" t="s">
        <v>381</v>
      </c>
      <c r="E96" s="57">
        <v>75</v>
      </c>
      <c r="F96" s="38">
        <f>Таблица4[[#This Row],[Cantitatea solicitată]]*Таблица4[[#This Row],[Preţ unitar (cu TVA)]]</f>
        <v>427.5</v>
      </c>
      <c r="G96" s="38">
        <v>4.75</v>
      </c>
      <c r="H96" s="38">
        <v>5.7</v>
      </c>
      <c r="I96" s="55">
        <v>75</v>
      </c>
      <c r="J96" s="38">
        <f>Таблица4[[#This Row],[Cantitatea real contractată]]*Таблица4[[#This Row],[Preţ unitar (fără TVA)]]</f>
        <v>356.25</v>
      </c>
      <c r="K96" s="55">
        <f>Таблица4[[#This Row],[Cantitatea real contractată]]*Таблица4[[#This Row],[Preţ unitar (cu TVA)]]</f>
        <v>427.5</v>
      </c>
      <c r="L96" s="38" t="s">
        <v>419</v>
      </c>
      <c r="M96" s="38" t="s">
        <v>414</v>
      </c>
      <c r="N96" s="38"/>
      <c r="O96" s="38"/>
    </row>
    <row r="97" spans="1:57" s="32" customFormat="1" x14ac:dyDescent="0.25">
      <c r="A97" s="50" t="s">
        <v>862</v>
      </c>
      <c r="B97" s="50" t="s">
        <v>529</v>
      </c>
      <c r="C97" s="51"/>
      <c r="D97" s="50"/>
      <c r="E97" s="52"/>
      <c r="F97" s="50">
        <f>Таблица4[[#This Row],[Cantitatea solicitată]]*Таблица4[[#This Row],[Preţ unitar (cu TVA)]]</f>
        <v>0</v>
      </c>
      <c r="G97" s="50"/>
      <c r="H97" s="50"/>
      <c r="I97" s="50"/>
      <c r="J97" s="53">
        <f>SUM(J98:J98)</f>
        <v>712.5</v>
      </c>
      <c r="K97" s="53">
        <f>SUM(K98:K98)</f>
        <v>855</v>
      </c>
      <c r="L97" s="50"/>
      <c r="M97" s="50"/>
      <c r="N97" s="54">
        <v>44769</v>
      </c>
      <c r="O97" s="50" t="s">
        <v>1334</v>
      </c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45" x14ac:dyDescent="0.25">
      <c r="A98" s="50"/>
      <c r="B98" s="50"/>
      <c r="C98" s="51">
        <v>38.200000000000003</v>
      </c>
      <c r="D98" s="50" t="s">
        <v>381</v>
      </c>
      <c r="E98" s="52">
        <v>150</v>
      </c>
      <c r="F98" s="50">
        <f>Таблица4[[#This Row],[Cantitatea solicitată]]*Таблица4[[#This Row],[Preţ unitar (cu TVA)]]</f>
        <v>855</v>
      </c>
      <c r="G98" s="50">
        <v>4.75</v>
      </c>
      <c r="H98" s="50">
        <v>5.7</v>
      </c>
      <c r="I98" s="50">
        <v>150</v>
      </c>
      <c r="J98" s="50">
        <f>Таблица4[[#This Row],[Cantitatea real contractată]]*Таблица4[[#This Row],[Preţ unitar (fără TVA)]]</f>
        <v>712.5</v>
      </c>
      <c r="K98" s="50">
        <f>Таблица4[[#This Row],[Cantitatea real contractată]]*Таблица4[[#This Row],[Preţ unitar (cu TVA)]]</f>
        <v>855</v>
      </c>
      <c r="L98" s="50" t="s">
        <v>419</v>
      </c>
      <c r="M98" s="50" t="s">
        <v>414</v>
      </c>
      <c r="N98" s="50"/>
      <c r="O98" s="50"/>
    </row>
    <row r="99" spans="1:57" s="32" customFormat="1" x14ac:dyDescent="0.25">
      <c r="A99" s="50" t="s">
        <v>863</v>
      </c>
      <c r="B99" s="50" t="s">
        <v>532</v>
      </c>
      <c r="C99" s="51"/>
      <c r="D99" s="50"/>
      <c r="E99" s="52"/>
      <c r="F99" s="50">
        <f>Таблица4[[#This Row],[Cantitatea solicitată]]*Таблица4[[#This Row],[Preţ unitar (cu TVA)]]</f>
        <v>0</v>
      </c>
      <c r="G99" s="50"/>
      <c r="H99" s="50"/>
      <c r="I99" s="50"/>
      <c r="J99" s="53">
        <f>SUM(J100:J100)</f>
        <v>1781.25</v>
      </c>
      <c r="K99" s="53">
        <f>SUM(K100:K100)</f>
        <v>2137.5</v>
      </c>
      <c r="L99" s="50"/>
      <c r="M99" s="50"/>
      <c r="N99" s="54">
        <v>44769</v>
      </c>
      <c r="O99" s="50" t="s">
        <v>1334</v>
      </c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45" x14ac:dyDescent="0.25">
      <c r="A100" s="50"/>
      <c r="B100" s="50"/>
      <c r="C100" s="51">
        <v>38.200000000000003</v>
      </c>
      <c r="D100" s="50" t="s">
        <v>381</v>
      </c>
      <c r="E100" s="52">
        <v>375</v>
      </c>
      <c r="F100" s="50">
        <f>Таблица4[[#This Row],[Cantitatea solicitată]]*Таблица4[[#This Row],[Preţ unitar (cu TVA)]]</f>
        <v>2137.5</v>
      </c>
      <c r="G100" s="50">
        <v>4.75</v>
      </c>
      <c r="H100" s="50">
        <v>5.7</v>
      </c>
      <c r="I100" s="50">
        <v>375</v>
      </c>
      <c r="J100" s="50">
        <f>Таблица4[[#This Row],[Cantitatea real contractată]]*Таблица4[[#This Row],[Preţ unitar (fără TVA)]]</f>
        <v>1781.25</v>
      </c>
      <c r="K100" s="50">
        <f>Таблица4[[#This Row],[Cantitatea real contractată]]*Таблица4[[#This Row],[Preţ unitar (cu TVA)]]</f>
        <v>2137.5</v>
      </c>
      <c r="L100" s="50" t="s">
        <v>419</v>
      </c>
      <c r="M100" s="50" t="s">
        <v>414</v>
      </c>
      <c r="N100" s="50"/>
      <c r="O100" s="50"/>
    </row>
    <row r="101" spans="1:57" s="32" customFormat="1" x14ac:dyDescent="0.25">
      <c r="A101" s="50" t="s">
        <v>864</v>
      </c>
      <c r="B101" s="50" t="s">
        <v>534</v>
      </c>
      <c r="C101" s="51"/>
      <c r="D101" s="50"/>
      <c r="E101" s="52"/>
      <c r="F101" s="50">
        <f>Таблица4[[#This Row],[Cantitatea solicitată]]*Таблица4[[#This Row],[Preţ unitar (cu TVA)]]</f>
        <v>0</v>
      </c>
      <c r="G101" s="50"/>
      <c r="H101" s="50"/>
      <c r="I101" s="50"/>
      <c r="J101" s="53">
        <f>SUM(J102:J102)</f>
        <v>356.25</v>
      </c>
      <c r="K101" s="53">
        <f>SUM(K102:K102)</f>
        <v>427.5</v>
      </c>
      <c r="L101" s="50"/>
      <c r="M101" s="50"/>
      <c r="N101" s="54">
        <v>44769</v>
      </c>
      <c r="O101" s="50" t="s">
        <v>1334</v>
      </c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45" x14ac:dyDescent="0.25">
      <c r="A102" s="50"/>
      <c r="B102" s="50"/>
      <c r="C102" s="51">
        <v>38.200000000000003</v>
      </c>
      <c r="D102" s="50" t="s">
        <v>381</v>
      </c>
      <c r="E102" s="52">
        <v>75</v>
      </c>
      <c r="F102" s="50">
        <f>Таблица4[[#This Row],[Cantitatea solicitată]]*Таблица4[[#This Row],[Preţ unitar (cu TVA)]]</f>
        <v>427.5</v>
      </c>
      <c r="G102" s="50">
        <v>4.75</v>
      </c>
      <c r="H102" s="50">
        <v>5.7</v>
      </c>
      <c r="I102" s="50">
        <v>75</v>
      </c>
      <c r="J102" s="50">
        <f>Таблица4[[#This Row],[Cantitatea real contractată]]*Таблица4[[#This Row],[Preţ unitar (fără TVA)]]</f>
        <v>356.25</v>
      </c>
      <c r="K102" s="50">
        <f>Таблица4[[#This Row],[Cantitatea real contractată]]*Таблица4[[#This Row],[Preţ unitar (cu TVA)]]</f>
        <v>427.5</v>
      </c>
      <c r="L102" s="50" t="s">
        <v>419</v>
      </c>
      <c r="M102" s="50" t="s">
        <v>414</v>
      </c>
      <c r="N102" s="50"/>
      <c r="O102" s="50"/>
    </row>
    <row r="103" spans="1:57" s="32" customFormat="1" x14ac:dyDescent="0.25">
      <c r="A103" s="50" t="s">
        <v>865</v>
      </c>
      <c r="B103" s="50" t="s">
        <v>535</v>
      </c>
      <c r="C103" s="51"/>
      <c r="D103" s="50"/>
      <c r="E103" s="52"/>
      <c r="F103" s="50">
        <f>Таблица4[[#This Row],[Cantitatea solicitată]]*Таблица4[[#This Row],[Preţ unitar (cu TVA)]]</f>
        <v>0</v>
      </c>
      <c r="G103" s="50"/>
      <c r="H103" s="50"/>
      <c r="I103" s="50"/>
      <c r="J103" s="53">
        <f>SUM(J104:J104)</f>
        <v>2137.5</v>
      </c>
      <c r="K103" s="53">
        <f>SUM(K104:K104)</f>
        <v>2565</v>
      </c>
      <c r="L103" s="50"/>
      <c r="M103" s="50"/>
      <c r="N103" s="54">
        <v>44797</v>
      </c>
      <c r="O103" s="50" t="s">
        <v>1334</v>
      </c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45" x14ac:dyDescent="0.25">
      <c r="A104" s="50"/>
      <c r="B104" s="50"/>
      <c r="C104" s="51">
        <v>38.200000000000003</v>
      </c>
      <c r="D104" s="50" t="s">
        <v>381</v>
      </c>
      <c r="E104" s="52">
        <v>450</v>
      </c>
      <c r="F104" s="50">
        <f>Таблица4[[#This Row],[Cantitatea solicitată]]*Таблица4[[#This Row],[Preţ unitar (cu TVA)]]</f>
        <v>2565</v>
      </c>
      <c r="G104" s="50">
        <v>4.75</v>
      </c>
      <c r="H104" s="50">
        <v>5.7</v>
      </c>
      <c r="I104" s="50">
        <v>450</v>
      </c>
      <c r="J104" s="50">
        <f>Таблица4[[#This Row],[Cantitatea real contractată]]*Таблица4[[#This Row],[Preţ unitar (fără TVA)]]</f>
        <v>2137.5</v>
      </c>
      <c r="K104" s="50">
        <f>Таблица4[[#This Row],[Cantitatea real contractată]]*Таблица4[[#This Row],[Preţ unitar (cu TVA)]]</f>
        <v>2565</v>
      </c>
      <c r="L104" s="50" t="s">
        <v>419</v>
      </c>
      <c r="M104" s="50" t="s">
        <v>414</v>
      </c>
      <c r="N104" s="50"/>
      <c r="O104" s="50"/>
    </row>
    <row r="105" spans="1:57" s="32" customFormat="1" x14ac:dyDescent="0.25">
      <c r="A105" s="50" t="s">
        <v>866</v>
      </c>
      <c r="B105" s="50" t="s">
        <v>537</v>
      </c>
      <c r="C105" s="51"/>
      <c r="D105" s="50"/>
      <c r="E105" s="52"/>
      <c r="F105" s="50">
        <f>Таблица4[[#This Row],[Cantitatea solicitată]]*Таблица4[[#This Row],[Preţ unitar (cu TVA)]]</f>
        <v>0</v>
      </c>
      <c r="G105" s="50"/>
      <c r="H105" s="50"/>
      <c r="I105" s="50"/>
      <c r="J105" s="53">
        <f>SUM(J106:J106)</f>
        <v>60</v>
      </c>
      <c r="K105" s="53">
        <f>SUM(K106:K106)</f>
        <v>64.800000000000011</v>
      </c>
      <c r="L105" s="50"/>
      <c r="M105" s="50"/>
      <c r="N105" s="54">
        <v>44803</v>
      </c>
      <c r="O105" s="50" t="s">
        <v>1334</v>
      </c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30" x14ac:dyDescent="0.25">
      <c r="A106" s="50"/>
      <c r="B106" s="50"/>
      <c r="C106" s="51">
        <v>30.2</v>
      </c>
      <c r="D106" s="50" t="s">
        <v>373</v>
      </c>
      <c r="E106" s="52">
        <v>15</v>
      </c>
      <c r="F106" s="50">
        <f>Таблица4[[#This Row],[Cantitatea solicitată]]*Таблица4[[#This Row],[Preţ unitar (cu TVA)]]</f>
        <v>64.800000000000011</v>
      </c>
      <c r="G106" s="50">
        <v>4</v>
      </c>
      <c r="H106" s="50">
        <v>4.32</v>
      </c>
      <c r="I106" s="50">
        <v>15</v>
      </c>
      <c r="J106" s="50">
        <f>Таблица4[[#This Row],[Cantitatea real contractată]]*Таблица4[[#This Row],[Preţ unitar (fără TVA)]]</f>
        <v>60</v>
      </c>
      <c r="K106" s="50">
        <f>Таблица4[[#This Row],[Cantitatea real contractată]]*Таблица4[[#This Row],[Preţ unitar (cu TVA)]]</f>
        <v>64.800000000000011</v>
      </c>
      <c r="L106" s="50" t="s">
        <v>417</v>
      </c>
      <c r="M106" s="50" t="s">
        <v>410</v>
      </c>
      <c r="N106" s="50"/>
      <c r="O106" s="50"/>
    </row>
    <row r="107" spans="1:57" s="32" customFormat="1" x14ac:dyDescent="0.25">
      <c r="A107" s="50" t="s">
        <v>867</v>
      </c>
      <c r="B107" s="50" t="s">
        <v>538</v>
      </c>
      <c r="C107" s="51"/>
      <c r="D107" s="50"/>
      <c r="E107" s="52"/>
      <c r="F107" s="50">
        <f>Таблица4[[#This Row],[Cantitatea solicitată]]*Таблица4[[#This Row],[Preţ unitar (cu TVA)]]</f>
        <v>0</v>
      </c>
      <c r="G107" s="50"/>
      <c r="H107" s="50"/>
      <c r="I107" s="50"/>
      <c r="J107" s="53">
        <f>SUM(J108:J108)</f>
        <v>2850</v>
      </c>
      <c r="K107" s="53">
        <f>SUM(K108:K108)</f>
        <v>3420</v>
      </c>
      <c r="L107" s="50"/>
      <c r="M107" s="50"/>
      <c r="N107" s="54">
        <v>44769</v>
      </c>
      <c r="O107" s="50" t="s">
        <v>1334</v>
      </c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45" x14ac:dyDescent="0.25">
      <c r="A108" s="50"/>
      <c r="B108" s="50"/>
      <c r="C108" s="51">
        <v>38.200000000000003</v>
      </c>
      <c r="D108" s="50" t="s">
        <v>381</v>
      </c>
      <c r="E108" s="52">
        <v>600</v>
      </c>
      <c r="F108" s="50">
        <f>Таблица4[[#This Row],[Cantitatea solicitată]]*Таблица4[[#This Row],[Preţ unitar (cu TVA)]]</f>
        <v>3420</v>
      </c>
      <c r="G108" s="50">
        <v>4.75</v>
      </c>
      <c r="H108" s="50">
        <v>5.7</v>
      </c>
      <c r="I108" s="50">
        <v>600</v>
      </c>
      <c r="J108" s="50">
        <f>Таблица4[[#This Row],[Cantitatea real contractată]]*Таблица4[[#This Row],[Preţ unitar (fără TVA)]]</f>
        <v>2850</v>
      </c>
      <c r="K108" s="50">
        <f>Таблица4[[#This Row],[Cantitatea real contractată]]*Таблица4[[#This Row],[Preţ unitar (cu TVA)]]</f>
        <v>3420</v>
      </c>
      <c r="L108" s="50" t="s">
        <v>419</v>
      </c>
      <c r="M108" s="50" t="s">
        <v>414</v>
      </c>
      <c r="N108" s="50"/>
      <c r="O108" s="50"/>
    </row>
    <row r="109" spans="1:57" s="32" customFormat="1" x14ac:dyDescent="0.25">
      <c r="A109" s="50" t="s">
        <v>868</v>
      </c>
      <c r="B109" s="50" t="s">
        <v>540</v>
      </c>
      <c r="C109" s="51"/>
      <c r="D109" s="50"/>
      <c r="E109" s="52"/>
      <c r="F109" s="50">
        <f>Таблица4[[#This Row],[Cantitatea solicitată]]*Таблица4[[#This Row],[Preţ unitar (cu TVA)]]</f>
        <v>0</v>
      </c>
      <c r="G109" s="50"/>
      <c r="H109" s="50"/>
      <c r="I109" s="50"/>
      <c r="J109" s="53">
        <f>SUM(J110:J110)</f>
        <v>152</v>
      </c>
      <c r="K109" s="53">
        <f>SUM(K110:K110)</f>
        <v>164.16000000000003</v>
      </c>
      <c r="L109" s="50"/>
      <c r="M109" s="50"/>
      <c r="N109" s="54">
        <v>44769</v>
      </c>
      <c r="O109" s="50" t="s">
        <v>1334</v>
      </c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30" x14ac:dyDescent="0.25">
      <c r="A110" s="50"/>
      <c r="B110" s="50"/>
      <c r="C110" s="51">
        <v>30.2</v>
      </c>
      <c r="D110" s="50" t="s">
        <v>373</v>
      </c>
      <c r="E110" s="52">
        <v>37.5</v>
      </c>
      <c r="F110" s="50">
        <f>Таблица4[[#This Row],[Cantitatea solicitată]]*Таблица4[[#This Row],[Preţ unitar (cu TVA)]]</f>
        <v>162</v>
      </c>
      <c r="G110" s="50">
        <v>4</v>
      </c>
      <c r="H110" s="50">
        <v>4.32</v>
      </c>
      <c r="I110" s="50">
        <v>38</v>
      </c>
      <c r="J110" s="50">
        <f>Таблица4[[#This Row],[Cantitatea real contractată]]*Таблица4[[#This Row],[Preţ unitar (fără TVA)]]</f>
        <v>152</v>
      </c>
      <c r="K110" s="50">
        <f>Таблица4[[#This Row],[Cantitatea real contractată]]*Таблица4[[#This Row],[Preţ unitar (cu TVA)]]</f>
        <v>164.16000000000003</v>
      </c>
      <c r="L110" s="50" t="s">
        <v>417</v>
      </c>
      <c r="M110" s="50" t="s">
        <v>410</v>
      </c>
      <c r="N110" s="50"/>
      <c r="O110" s="50"/>
    </row>
    <row r="111" spans="1:57" s="32" customFormat="1" x14ac:dyDescent="0.25">
      <c r="A111" s="50" t="s">
        <v>869</v>
      </c>
      <c r="B111" s="50" t="s">
        <v>543</v>
      </c>
      <c r="C111" s="51"/>
      <c r="D111" s="50"/>
      <c r="E111" s="52"/>
      <c r="F111" s="50">
        <f>Таблица4[[#This Row],[Cantitatea solicitată]]*Таблица4[[#This Row],[Preţ unitar (cu TVA)]]</f>
        <v>0</v>
      </c>
      <c r="G111" s="50"/>
      <c r="H111" s="50"/>
      <c r="I111" s="50"/>
      <c r="J111" s="53">
        <f>SUM(J112:J112)</f>
        <v>2137.5</v>
      </c>
      <c r="K111" s="53">
        <f>SUM(K112:K112)</f>
        <v>2565</v>
      </c>
      <c r="L111" s="50"/>
      <c r="M111" s="50"/>
      <c r="N111" s="54">
        <v>44797</v>
      </c>
      <c r="O111" s="50" t="s">
        <v>1334</v>
      </c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45" x14ac:dyDescent="0.25">
      <c r="A112" s="50"/>
      <c r="B112" s="50"/>
      <c r="C112" s="51">
        <v>38.200000000000003</v>
      </c>
      <c r="D112" s="50" t="s">
        <v>381</v>
      </c>
      <c r="E112" s="52">
        <v>450</v>
      </c>
      <c r="F112" s="50">
        <f>Таблица4[[#This Row],[Cantitatea solicitată]]*Таблица4[[#This Row],[Preţ unitar (cu TVA)]]</f>
        <v>2565</v>
      </c>
      <c r="G112" s="50">
        <v>4.75</v>
      </c>
      <c r="H112" s="50">
        <v>5.7</v>
      </c>
      <c r="I112" s="50">
        <v>450</v>
      </c>
      <c r="J112" s="50">
        <f>Таблица4[[#This Row],[Cantitatea real contractată]]*Таблица4[[#This Row],[Preţ unitar (fără TVA)]]</f>
        <v>2137.5</v>
      </c>
      <c r="K112" s="50">
        <f>Таблица4[[#This Row],[Cantitatea real contractată]]*Таблица4[[#This Row],[Preţ unitar (cu TVA)]]</f>
        <v>2565</v>
      </c>
      <c r="L112" s="50" t="s">
        <v>419</v>
      </c>
      <c r="M112" s="50" t="s">
        <v>414</v>
      </c>
      <c r="N112" s="50"/>
      <c r="O112" s="50"/>
    </row>
    <row r="113" spans="1:57" s="32" customFormat="1" x14ac:dyDescent="0.25">
      <c r="A113" s="50" t="s">
        <v>870</v>
      </c>
      <c r="B113" s="50" t="s">
        <v>545</v>
      </c>
      <c r="C113" s="51"/>
      <c r="D113" s="50"/>
      <c r="E113" s="52"/>
      <c r="F113" s="50">
        <f>Таблица4[[#This Row],[Cantitatea solicitată]]*Таблица4[[#This Row],[Preţ unitar (cu TVA)]]</f>
        <v>0</v>
      </c>
      <c r="G113" s="50"/>
      <c r="H113" s="50"/>
      <c r="I113" s="50"/>
      <c r="J113" s="53">
        <f>SUM(J114:J114)</f>
        <v>10687.5</v>
      </c>
      <c r="K113" s="53">
        <f>SUM(K114:K114)</f>
        <v>12825</v>
      </c>
      <c r="L113" s="50"/>
      <c r="M113" s="50"/>
      <c r="N113" s="54">
        <v>44769</v>
      </c>
      <c r="O113" s="50" t="s">
        <v>1334</v>
      </c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45" x14ac:dyDescent="0.25">
      <c r="A114" s="50"/>
      <c r="B114" s="50"/>
      <c r="C114" s="51">
        <v>38.200000000000003</v>
      </c>
      <c r="D114" s="50" t="s">
        <v>381</v>
      </c>
      <c r="E114" s="52">
        <v>2250</v>
      </c>
      <c r="F114" s="50">
        <f>Таблица4[[#This Row],[Cantitatea solicitată]]*Таблица4[[#This Row],[Preţ unitar (cu TVA)]]</f>
        <v>12825</v>
      </c>
      <c r="G114" s="50">
        <v>4.75</v>
      </c>
      <c r="H114" s="50">
        <v>5.7</v>
      </c>
      <c r="I114" s="50">
        <v>2250</v>
      </c>
      <c r="J114" s="50">
        <f>Таблица4[[#This Row],[Cantitatea real contractată]]*Таблица4[[#This Row],[Preţ unitar (fără TVA)]]</f>
        <v>10687.5</v>
      </c>
      <c r="K114" s="50">
        <f>Таблица4[[#This Row],[Cantitatea real contractată]]*Таблица4[[#This Row],[Preţ unitar (cu TVA)]]</f>
        <v>12825</v>
      </c>
      <c r="L114" s="50" t="s">
        <v>419</v>
      </c>
      <c r="M114" s="50" t="s">
        <v>414</v>
      </c>
      <c r="N114" s="50"/>
      <c r="O114" s="50"/>
    </row>
    <row r="115" spans="1:57" s="44" customFormat="1" x14ac:dyDescent="0.25">
      <c r="A115" s="55" t="s">
        <v>871</v>
      </c>
      <c r="B115" s="55" t="s">
        <v>548</v>
      </c>
      <c r="C115" s="58"/>
      <c r="D115" s="55"/>
      <c r="E115" s="59"/>
      <c r="F115" s="55">
        <f>Таблица4[[#This Row],[Cantitatea solicitată]]*Таблица4[[#This Row],[Preţ unitar (cu TVA)]]</f>
        <v>0</v>
      </c>
      <c r="G115" s="55"/>
      <c r="H115" s="55"/>
      <c r="I115" s="55"/>
      <c r="J115" s="60">
        <f>SUM(J116:J116)</f>
        <v>356.25</v>
      </c>
      <c r="K115" s="60">
        <f>SUM(K116:K116)</f>
        <v>427.5</v>
      </c>
      <c r="L115" s="55"/>
      <c r="M115" s="55"/>
      <c r="N115" s="55"/>
      <c r="O115" s="41" t="s">
        <v>1335</v>
      </c>
    </row>
    <row r="116" spans="1:57" ht="45" x14ac:dyDescent="0.25">
      <c r="A116" s="38"/>
      <c r="B116" s="38"/>
      <c r="C116" s="56">
        <v>38.200000000000003</v>
      </c>
      <c r="D116" s="38" t="s">
        <v>381</v>
      </c>
      <c r="E116" s="57">
        <v>75</v>
      </c>
      <c r="F116" s="38">
        <f>Таблица4[[#This Row],[Cantitatea solicitată]]*Таблица4[[#This Row],[Preţ unitar (cu TVA)]]</f>
        <v>427.5</v>
      </c>
      <c r="G116" s="38">
        <v>4.75</v>
      </c>
      <c r="H116" s="38">
        <v>5.7</v>
      </c>
      <c r="I116" s="55">
        <v>75</v>
      </c>
      <c r="J116" s="38">
        <f>Таблица4[[#This Row],[Cantitatea real contractată]]*Таблица4[[#This Row],[Preţ unitar (fără TVA)]]</f>
        <v>356.25</v>
      </c>
      <c r="K116" s="55">
        <f>Таблица4[[#This Row],[Cantitatea real contractată]]*Таблица4[[#This Row],[Preţ unitar (cu TVA)]]</f>
        <v>427.5</v>
      </c>
      <c r="L116" s="38" t="s">
        <v>419</v>
      </c>
      <c r="M116" s="38" t="s">
        <v>414</v>
      </c>
      <c r="N116" s="38"/>
      <c r="O116" s="38"/>
    </row>
    <row r="117" spans="1:57" s="32" customFormat="1" x14ac:dyDescent="0.25">
      <c r="A117" s="50" t="s">
        <v>872</v>
      </c>
      <c r="B117" s="50" t="s">
        <v>550</v>
      </c>
      <c r="C117" s="51"/>
      <c r="D117" s="50"/>
      <c r="E117" s="52"/>
      <c r="F117" s="50">
        <f>Таблица4[[#This Row],[Cantitatea solicitată]]*Таблица4[[#This Row],[Preţ unitar (cu TVA)]]</f>
        <v>0</v>
      </c>
      <c r="G117" s="50"/>
      <c r="H117" s="50"/>
      <c r="I117" s="50"/>
      <c r="J117" s="53">
        <f>SUM(J118:J119)</f>
        <v>1098.75</v>
      </c>
      <c r="K117" s="53">
        <f>SUM(K118:K119)</f>
        <v>1314.9</v>
      </c>
      <c r="L117" s="50"/>
      <c r="M117" s="50"/>
      <c r="N117" s="54">
        <v>44791</v>
      </c>
      <c r="O117" s="50" t="s">
        <v>1334</v>
      </c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30" x14ac:dyDescent="0.25">
      <c r="A118" s="50"/>
      <c r="B118" s="50"/>
      <c r="C118" s="51">
        <v>30.2</v>
      </c>
      <c r="D118" s="50" t="s">
        <v>373</v>
      </c>
      <c r="E118" s="52">
        <v>7.5</v>
      </c>
      <c r="F118" s="50">
        <f>Таблица4[[#This Row],[Cantitatea solicitată]]*Таблица4[[#This Row],[Preţ unitar (cu TVA)]]</f>
        <v>32.400000000000006</v>
      </c>
      <c r="G118" s="50">
        <v>4</v>
      </c>
      <c r="H118" s="50">
        <v>4.32</v>
      </c>
      <c r="I118" s="50">
        <v>7.5</v>
      </c>
      <c r="J118" s="50">
        <f>Таблица4[[#This Row],[Cantitatea real contractată]]*Таблица4[[#This Row],[Preţ unitar (fără TVA)]]</f>
        <v>30</v>
      </c>
      <c r="K118" s="50">
        <f>Таблица4[[#This Row],[Cantitatea real contractată]]*Таблица4[[#This Row],[Preţ unitar (cu TVA)]]</f>
        <v>32.400000000000006</v>
      </c>
      <c r="L118" s="50" t="s">
        <v>417</v>
      </c>
      <c r="M118" s="50" t="s">
        <v>410</v>
      </c>
      <c r="N118" s="50"/>
      <c r="O118" s="50"/>
    </row>
    <row r="119" spans="1:57" ht="45" x14ac:dyDescent="0.25">
      <c r="A119" s="50"/>
      <c r="B119" s="50"/>
      <c r="C119" s="51">
        <v>38.200000000000003</v>
      </c>
      <c r="D119" s="50" t="s">
        <v>381</v>
      </c>
      <c r="E119" s="52">
        <v>225</v>
      </c>
      <c r="F119" s="50">
        <f>Таблица4[[#This Row],[Cantitatea solicitată]]*Таблица4[[#This Row],[Preţ unitar (cu TVA)]]</f>
        <v>1282.5</v>
      </c>
      <c r="G119" s="50">
        <v>4.75</v>
      </c>
      <c r="H119" s="50">
        <v>5.7</v>
      </c>
      <c r="I119" s="50">
        <v>225</v>
      </c>
      <c r="J119" s="50">
        <f>Таблица4[[#This Row],[Cantitatea real contractată]]*Таблица4[[#This Row],[Preţ unitar (fără TVA)]]</f>
        <v>1068.75</v>
      </c>
      <c r="K119" s="50">
        <f>Таблица4[[#This Row],[Cantitatea real contractată]]*Таблица4[[#This Row],[Preţ unitar (cu TVA)]]</f>
        <v>1282.5</v>
      </c>
      <c r="L119" s="50" t="s">
        <v>419</v>
      </c>
      <c r="M119" s="50" t="s">
        <v>414</v>
      </c>
      <c r="N119" s="50"/>
      <c r="O119" s="50"/>
    </row>
    <row r="120" spans="1:57" s="44" customFormat="1" x14ac:dyDescent="0.25">
      <c r="A120" s="55" t="s">
        <v>873</v>
      </c>
      <c r="B120" s="55" t="s">
        <v>554</v>
      </c>
      <c r="C120" s="58"/>
      <c r="D120" s="55"/>
      <c r="E120" s="59"/>
      <c r="F120" s="55">
        <f>Таблица4[[#This Row],[Cantitatea solicitată]]*Таблица4[[#This Row],[Preţ unitar (cu TVA)]]</f>
        <v>0</v>
      </c>
      <c r="G120" s="55"/>
      <c r="H120" s="55"/>
      <c r="I120" s="55"/>
      <c r="J120" s="60">
        <f>SUM(J121:J121)</f>
        <v>12</v>
      </c>
      <c r="K120" s="60">
        <f>SUM(K121:K121)</f>
        <v>12.96</v>
      </c>
      <c r="L120" s="55"/>
      <c r="M120" s="55"/>
      <c r="N120" s="55"/>
      <c r="O120" s="41" t="s">
        <v>1335</v>
      </c>
    </row>
    <row r="121" spans="1:57" ht="30" x14ac:dyDescent="0.25">
      <c r="A121" s="38"/>
      <c r="B121" s="38"/>
      <c r="C121" s="56">
        <v>30.2</v>
      </c>
      <c r="D121" s="38" t="s">
        <v>373</v>
      </c>
      <c r="E121" s="57">
        <v>3</v>
      </c>
      <c r="F121" s="38">
        <f>Таблица4[[#This Row],[Cantitatea solicitată]]*Таблица4[[#This Row],[Preţ unitar (cu TVA)]]</f>
        <v>12.96</v>
      </c>
      <c r="G121" s="38">
        <v>4</v>
      </c>
      <c r="H121" s="38">
        <v>4.32</v>
      </c>
      <c r="I121" s="55">
        <v>3</v>
      </c>
      <c r="J121" s="38">
        <f>Таблица4[[#This Row],[Cantitatea real contractată]]*Таблица4[[#This Row],[Preţ unitar (fără TVA)]]</f>
        <v>12</v>
      </c>
      <c r="K121" s="55">
        <f>Таблица4[[#This Row],[Cantitatea real contractată]]*Таблица4[[#This Row],[Preţ unitar (cu TVA)]]</f>
        <v>12.96</v>
      </c>
      <c r="L121" s="38" t="s">
        <v>417</v>
      </c>
      <c r="M121" s="38" t="s">
        <v>410</v>
      </c>
      <c r="N121" s="38"/>
      <c r="O121" s="38"/>
    </row>
    <row r="122" spans="1:57" s="32" customFormat="1" x14ac:dyDescent="0.25">
      <c r="A122" s="50" t="s">
        <v>874</v>
      </c>
      <c r="B122" s="50" t="s">
        <v>557</v>
      </c>
      <c r="C122" s="51"/>
      <c r="D122" s="50"/>
      <c r="E122" s="52"/>
      <c r="F122" s="50">
        <f>Таблица4[[#This Row],[Cantitatea solicitată]]*Таблица4[[#This Row],[Preţ unitar (cu TVA)]]</f>
        <v>0</v>
      </c>
      <c r="G122" s="50"/>
      <c r="H122" s="50"/>
      <c r="I122" s="50"/>
      <c r="J122" s="53">
        <f>SUM(J123:J123)</f>
        <v>4987.5</v>
      </c>
      <c r="K122" s="53">
        <f>SUM(K123:K123)</f>
        <v>5985</v>
      </c>
      <c r="L122" s="50"/>
      <c r="M122" s="50"/>
      <c r="N122" s="54">
        <v>44782</v>
      </c>
      <c r="O122" s="50" t="s">
        <v>1334</v>
      </c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45" x14ac:dyDescent="0.25">
      <c r="A123" s="50"/>
      <c r="B123" s="50"/>
      <c r="C123" s="51">
        <v>38.200000000000003</v>
      </c>
      <c r="D123" s="50" t="s">
        <v>381</v>
      </c>
      <c r="E123" s="52">
        <v>1050</v>
      </c>
      <c r="F123" s="50">
        <f>Таблица4[[#This Row],[Cantitatea solicitată]]*Таблица4[[#This Row],[Preţ unitar (cu TVA)]]</f>
        <v>5985</v>
      </c>
      <c r="G123" s="50">
        <v>4.75</v>
      </c>
      <c r="H123" s="50">
        <v>5.7</v>
      </c>
      <c r="I123" s="50">
        <v>1050</v>
      </c>
      <c r="J123" s="50">
        <f>Таблица4[[#This Row],[Cantitatea real contractată]]*Таблица4[[#This Row],[Preţ unitar (fără TVA)]]</f>
        <v>4987.5</v>
      </c>
      <c r="K123" s="50">
        <f>Таблица4[[#This Row],[Cantitatea real contractată]]*Таблица4[[#This Row],[Preţ unitar (cu TVA)]]</f>
        <v>5985</v>
      </c>
      <c r="L123" s="50" t="s">
        <v>419</v>
      </c>
      <c r="M123" s="50" t="s">
        <v>414</v>
      </c>
      <c r="N123" s="50"/>
      <c r="O123" s="50"/>
    </row>
    <row r="124" spans="1:57" s="32" customFormat="1" x14ac:dyDescent="0.25">
      <c r="A124" s="50" t="s">
        <v>875</v>
      </c>
      <c r="B124" s="50" t="s">
        <v>559</v>
      </c>
      <c r="C124" s="51"/>
      <c r="D124" s="50"/>
      <c r="E124" s="52"/>
      <c r="F124" s="50">
        <f>Таблица4[[#This Row],[Cantitatea solicitată]]*Таблица4[[#This Row],[Preţ unitar (cu TVA)]]</f>
        <v>0</v>
      </c>
      <c r="G124" s="50"/>
      <c r="H124" s="50"/>
      <c r="I124" s="50"/>
      <c r="J124" s="53">
        <f>SUM(J125:J125)</f>
        <v>1425</v>
      </c>
      <c r="K124" s="53">
        <f>SUM(K125:K125)</f>
        <v>1710</v>
      </c>
      <c r="L124" s="50"/>
      <c r="M124" s="50"/>
      <c r="N124" s="54">
        <v>44769</v>
      </c>
      <c r="O124" s="50" t="s">
        <v>1334</v>
      </c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45" x14ac:dyDescent="0.25">
      <c r="A125" s="50"/>
      <c r="B125" s="50"/>
      <c r="C125" s="51">
        <v>38.200000000000003</v>
      </c>
      <c r="D125" s="50" t="s">
        <v>381</v>
      </c>
      <c r="E125" s="52">
        <v>300</v>
      </c>
      <c r="F125" s="50">
        <f>Таблица4[[#This Row],[Cantitatea solicitată]]*Таблица4[[#This Row],[Preţ unitar (cu TVA)]]</f>
        <v>1710</v>
      </c>
      <c r="G125" s="50">
        <v>4.75</v>
      </c>
      <c r="H125" s="50">
        <v>5.7</v>
      </c>
      <c r="I125" s="50">
        <v>300</v>
      </c>
      <c r="J125" s="50">
        <f>Таблица4[[#This Row],[Cantitatea real contractată]]*Таблица4[[#This Row],[Preţ unitar (fără TVA)]]</f>
        <v>1425</v>
      </c>
      <c r="K125" s="50">
        <f>Таблица4[[#This Row],[Cantitatea real contractată]]*Таблица4[[#This Row],[Preţ unitar (cu TVA)]]</f>
        <v>1710</v>
      </c>
      <c r="L125" s="50" t="s">
        <v>419</v>
      </c>
      <c r="M125" s="50" t="s">
        <v>414</v>
      </c>
      <c r="N125" s="50"/>
      <c r="O125" s="50"/>
    </row>
    <row r="126" spans="1:57" s="32" customFormat="1" x14ac:dyDescent="0.25">
      <c r="A126" s="50" t="s">
        <v>876</v>
      </c>
      <c r="B126" s="50" t="s">
        <v>560</v>
      </c>
      <c r="C126" s="51"/>
      <c r="D126" s="50"/>
      <c r="E126" s="52"/>
      <c r="F126" s="50">
        <f>Таблица4[[#This Row],[Cantitatea solicitată]]*Таблица4[[#This Row],[Preţ unitar (cu TVA)]]</f>
        <v>0</v>
      </c>
      <c r="G126" s="50"/>
      <c r="H126" s="50"/>
      <c r="I126" s="50"/>
      <c r="J126" s="53">
        <f>SUM(J127:J127)</f>
        <v>7125</v>
      </c>
      <c r="K126" s="53">
        <f>SUM(K127:K127)</f>
        <v>8550</v>
      </c>
      <c r="L126" s="50"/>
      <c r="M126" s="50"/>
      <c r="N126" s="54">
        <v>44791</v>
      </c>
      <c r="O126" s="50" t="s">
        <v>1334</v>
      </c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45" x14ac:dyDescent="0.25">
      <c r="A127" s="50"/>
      <c r="B127" s="50"/>
      <c r="C127" s="51">
        <v>38.200000000000003</v>
      </c>
      <c r="D127" s="50" t="s">
        <v>381</v>
      </c>
      <c r="E127" s="52">
        <v>1500</v>
      </c>
      <c r="F127" s="50">
        <f>Таблица4[[#This Row],[Cantitatea solicitată]]*Таблица4[[#This Row],[Preţ unitar (cu TVA)]]</f>
        <v>8550</v>
      </c>
      <c r="G127" s="50">
        <v>4.75</v>
      </c>
      <c r="H127" s="50">
        <v>5.7</v>
      </c>
      <c r="I127" s="50">
        <v>1500</v>
      </c>
      <c r="J127" s="50">
        <f>Таблица4[[#This Row],[Cantitatea real contractată]]*Таблица4[[#This Row],[Preţ unitar (fără TVA)]]</f>
        <v>7125</v>
      </c>
      <c r="K127" s="50">
        <f>Таблица4[[#This Row],[Cantitatea real contractată]]*Таблица4[[#This Row],[Preţ unitar (cu TVA)]]</f>
        <v>8550</v>
      </c>
      <c r="L127" s="50" t="s">
        <v>419</v>
      </c>
      <c r="M127" s="50" t="s">
        <v>414</v>
      </c>
      <c r="N127" s="50"/>
      <c r="O127" s="50"/>
    </row>
    <row r="128" spans="1:57" s="32" customFormat="1" x14ac:dyDescent="0.25">
      <c r="A128" s="50" t="s">
        <v>877</v>
      </c>
      <c r="B128" s="50" t="s">
        <v>562</v>
      </c>
      <c r="C128" s="51"/>
      <c r="D128" s="50"/>
      <c r="E128" s="52"/>
      <c r="F128" s="50">
        <f>Таблица4[[#This Row],[Cantitatea solicitată]]*Таблица4[[#This Row],[Preţ unitar (cu TVA)]]</f>
        <v>0</v>
      </c>
      <c r="G128" s="50"/>
      <c r="H128" s="50"/>
      <c r="I128" s="50"/>
      <c r="J128" s="53">
        <f>SUM(J129:J129)</f>
        <v>1068.75</v>
      </c>
      <c r="K128" s="53">
        <f>SUM(K129:K129)</f>
        <v>1282.5</v>
      </c>
      <c r="L128" s="50"/>
      <c r="M128" s="50"/>
      <c r="N128" s="54">
        <v>44782</v>
      </c>
      <c r="O128" s="50" t="s">
        <v>1334</v>
      </c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45" x14ac:dyDescent="0.25">
      <c r="A129" s="50"/>
      <c r="B129" s="50"/>
      <c r="C129" s="51">
        <v>38.200000000000003</v>
      </c>
      <c r="D129" s="50" t="s">
        <v>381</v>
      </c>
      <c r="E129" s="52">
        <v>225</v>
      </c>
      <c r="F129" s="50">
        <f>Таблица4[[#This Row],[Cantitatea solicitată]]*Таблица4[[#This Row],[Preţ unitar (cu TVA)]]</f>
        <v>1282.5</v>
      </c>
      <c r="G129" s="50">
        <v>4.75</v>
      </c>
      <c r="H129" s="50">
        <v>5.7</v>
      </c>
      <c r="I129" s="50">
        <v>225</v>
      </c>
      <c r="J129" s="50">
        <f>Таблица4[[#This Row],[Cantitatea real contractată]]*Таблица4[[#This Row],[Preţ unitar (fără TVA)]]</f>
        <v>1068.75</v>
      </c>
      <c r="K129" s="50">
        <f>Таблица4[[#This Row],[Cantitatea real contractată]]*Таблица4[[#This Row],[Preţ unitar (cu TVA)]]</f>
        <v>1282.5</v>
      </c>
      <c r="L129" s="50" t="s">
        <v>419</v>
      </c>
      <c r="M129" s="50" t="s">
        <v>414</v>
      </c>
      <c r="N129" s="50"/>
      <c r="O129" s="50"/>
    </row>
    <row r="130" spans="1:57" s="32" customFormat="1" x14ac:dyDescent="0.25">
      <c r="A130" s="50" t="s">
        <v>878</v>
      </c>
      <c r="B130" s="50" t="s">
        <v>563</v>
      </c>
      <c r="C130" s="51"/>
      <c r="D130" s="50"/>
      <c r="E130" s="52"/>
      <c r="F130" s="50">
        <f>Таблица4[[#This Row],[Cantitatea solicitată]]*Таблица4[[#This Row],[Preţ unitar (cu TVA)]]</f>
        <v>0</v>
      </c>
      <c r="G130" s="50"/>
      <c r="H130" s="50"/>
      <c r="I130" s="50"/>
      <c r="J130" s="53">
        <f>SUM(J131:J131)</f>
        <v>90</v>
      </c>
      <c r="K130" s="53">
        <f>SUM(K131:K131)</f>
        <v>97.2</v>
      </c>
      <c r="L130" s="50"/>
      <c r="M130" s="50"/>
      <c r="N130" s="54">
        <v>44769</v>
      </c>
      <c r="O130" s="50" t="s">
        <v>1334</v>
      </c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30" x14ac:dyDescent="0.25">
      <c r="A131" s="50"/>
      <c r="B131" s="50"/>
      <c r="C131" s="51">
        <v>30.2</v>
      </c>
      <c r="D131" s="50" t="s">
        <v>373</v>
      </c>
      <c r="E131" s="52">
        <v>22.5</v>
      </c>
      <c r="F131" s="50">
        <f>Таблица4[[#This Row],[Cantitatea solicitată]]*Таблица4[[#This Row],[Preţ unitar (cu TVA)]]</f>
        <v>97.2</v>
      </c>
      <c r="G131" s="50">
        <v>4</v>
      </c>
      <c r="H131" s="50">
        <v>4.32</v>
      </c>
      <c r="I131" s="50">
        <v>22.5</v>
      </c>
      <c r="J131" s="50">
        <f>Таблица4[[#This Row],[Cantitatea real contractată]]*Таблица4[[#This Row],[Preţ unitar (fără TVA)]]</f>
        <v>90</v>
      </c>
      <c r="K131" s="50">
        <f>Таблица4[[#This Row],[Cantitatea real contractată]]*Таблица4[[#This Row],[Preţ unitar (cu TVA)]]</f>
        <v>97.2</v>
      </c>
      <c r="L131" s="50" t="s">
        <v>417</v>
      </c>
      <c r="M131" s="50" t="s">
        <v>410</v>
      </c>
      <c r="N131" s="50"/>
      <c r="O131" s="50"/>
    </row>
    <row r="132" spans="1:57" s="32" customFormat="1" x14ac:dyDescent="0.25">
      <c r="A132" s="50" t="s">
        <v>879</v>
      </c>
      <c r="B132" s="50" t="s">
        <v>564</v>
      </c>
      <c r="C132" s="51"/>
      <c r="D132" s="50"/>
      <c r="E132" s="52"/>
      <c r="F132" s="50">
        <f>Таблица4[[#This Row],[Cantitatea solicitată]]*Таблица4[[#This Row],[Preţ unitar (cu TVA)]]</f>
        <v>0</v>
      </c>
      <c r="G132" s="50"/>
      <c r="H132" s="50"/>
      <c r="I132" s="50"/>
      <c r="J132" s="53">
        <f>SUM(J133:J133)</f>
        <v>356.25</v>
      </c>
      <c r="K132" s="53">
        <f>SUM(K133:K133)</f>
        <v>427.5</v>
      </c>
      <c r="L132" s="50"/>
      <c r="M132" s="50"/>
      <c r="N132" s="54">
        <v>44769</v>
      </c>
      <c r="O132" s="50" t="s">
        <v>1334</v>
      </c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45" x14ac:dyDescent="0.25">
      <c r="A133" s="50"/>
      <c r="B133" s="50"/>
      <c r="C133" s="51">
        <v>38.200000000000003</v>
      </c>
      <c r="D133" s="50" t="s">
        <v>381</v>
      </c>
      <c r="E133" s="52">
        <v>75</v>
      </c>
      <c r="F133" s="50">
        <f>Таблица4[[#This Row],[Cantitatea solicitată]]*Таблица4[[#This Row],[Preţ unitar (cu TVA)]]</f>
        <v>427.5</v>
      </c>
      <c r="G133" s="50">
        <v>4.75</v>
      </c>
      <c r="H133" s="50">
        <v>5.7</v>
      </c>
      <c r="I133" s="50">
        <v>75</v>
      </c>
      <c r="J133" s="50">
        <f>Таблица4[[#This Row],[Cantitatea real contractată]]*Таблица4[[#This Row],[Preţ unitar (fără TVA)]]</f>
        <v>356.25</v>
      </c>
      <c r="K133" s="50">
        <f>Таблица4[[#This Row],[Cantitatea real contractată]]*Таблица4[[#This Row],[Preţ unitar (cu TVA)]]</f>
        <v>427.5</v>
      </c>
      <c r="L133" s="50" t="s">
        <v>419</v>
      </c>
      <c r="M133" s="50" t="s">
        <v>414</v>
      </c>
      <c r="N133" s="50"/>
      <c r="O133" s="50"/>
    </row>
    <row r="134" spans="1:57" s="44" customFormat="1" x14ac:dyDescent="0.25">
      <c r="A134" s="55" t="s">
        <v>880</v>
      </c>
      <c r="B134" s="55" t="s">
        <v>565</v>
      </c>
      <c r="C134" s="58"/>
      <c r="D134" s="55"/>
      <c r="E134" s="59"/>
      <c r="F134" s="55">
        <f>Таблица4[[#This Row],[Cantitatea solicitată]]*Таблица4[[#This Row],[Preţ unitar (cu TVA)]]</f>
        <v>0</v>
      </c>
      <c r="G134" s="55"/>
      <c r="H134" s="55"/>
      <c r="I134" s="55"/>
      <c r="J134" s="60">
        <f>SUM(J135:J135)</f>
        <v>180</v>
      </c>
      <c r="K134" s="60">
        <f>SUM(K135:K135)</f>
        <v>194.4</v>
      </c>
      <c r="L134" s="55"/>
      <c r="M134" s="55"/>
      <c r="N134" s="55"/>
      <c r="O134" s="41" t="s">
        <v>1335</v>
      </c>
    </row>
    <row r="135" spans="1:57" ht="30" x14ac:dyDescent="0.25">
      <c r="A135" s="38"/>
      <c r="B135" s="38"/>
      <c r="C135" s="56">
        <v>30.2</v>
      </c>
      <c r="D135" s="38" t="s">
        <v>373</v>
      </c>
      <c r="E135" s="57">
        <v>45</v>
      </c>
      <c r="F135" s="38">
        <f>Таблица4[[#This Row],[Cantitatea solicitată]]*Таблица4[[#This Row],[Preţ unitar (cu TVA)]]</f>
        <v>194.4</v>
      </c>
      <c r="G135" s="38">
        <v>4</v>
      </c>
      <c r="H135" s="38">
        <v>4.32</v>
      </c>
      <c r="I135" s="55">
        <v>45</v>
      </c>
      <c r="J135" s="38">
        <f>Таблица4[[#This Row],[Cantitatea real contractată]]*Таблица4[[#This Row],[Preţ unitar (fără TVA)]]</f>
        <v>180</v>
      </c>
      <c r="K135" s="55">
        <f>Таблица4[[#This Row],[Cantitatea real contractată]]*Таблица4[[#This Row],[Preţ unitar (cu TVA)]]</f>
        <v>194.4</v>
      </c>
      <c r="L135" s="38" t="s">
        <v>417</v>
      </c>
      <c r="M135" s="38" t="s">
        <v>410</v>
      </c>
      <c r="N135" s="38"/>
      <c r="O135" s="38"/>
    </row>
    <row r="136" spans="1:57" s="32" customFormat="1" x14ac:dyDescent="0.25">
      <c r="A136" s="50" t="s">
        <v>881</v>
      </c>
      <c r="B136" s="50" t="s">
        <v>567</v>
      </c>
      <c r="C136" s="51"/>
      <c r="D136" s="50"/>
      <c r="E136" s="52"/>
      <c r="F136" s="50">
        <f>Таблица4[[#This Row],[Cantitatea solicitată]]*Таблица4[[#This Row],[Preţ unitar (cu TVA)]]</f>
        <v>0</v>
      </c>
      <c r="G136" s="50"/>
      <c r="H136" s="50"/>
      <c r="I136" s="50"/>
      <c r="J136" s="53">
        <f>SUM(J137:J137)</f>
        <v>532</v>
      </c>
      <c r="K136" s="53">
        <f>SUM(K137:K137)</f>
        <v>638.4</v>
      </c>
      <c r="L136" s="50"/>
      <c r="M136" s="50"/>
      <c r="N136" s="54">
        <v>44782</v>
      </c>
      <c r="O136" s="50" t="s">
        <v>1334</v>
      </c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45" x14ac:dyDescent="0.25">
      <c r="A137" s="50"/>
      <c r="B137" s="50"/>
      <c r="C137" s="51">
        <v>38.200000000000003</v>
      </c>
      <c r="D137" s="50" t="s">
        <v>381</v>
      </c>
      <c r="E137" s="52">
        <v>112</v>
      </c>
      <c r="F137" s="50">
        <f>Таблица4[[#This Row],[Cantitatea solicitată]]*Таблица4[[#This Row],[Preţ unitar (cu TVA)]]</f>
        <v>638.4</v>
      </c>
      <c r="G137" s="50">
        <v>4.75</v>
      </c>
      <c r="H137" s="50">
        <v>5.7</v>
      </c>
      <c r="I137" s="50">
        <v>112</v>
      </c>
      <c r="J137" s="50">
        <f>Таблица4[[#This Row],[Cantitatea real contractată]]*Таблица4[[#This Row],[Preţ unitar (fără TVA)]]</f>
        <v>532</v>
      </c>
      <c r="K137" s="50">
        <f>Таблица4[[#This Row],[Cantitatea real contractată]]*Таблица4[[#This Row],[Preţ unitar (cu TVA)]]</f>
        <v>638.4</v>
      </c>
      <c r="L137" s="50" t="s">
        <v>419</v>
      </c>
      <c r="M137" s="50" t="s">
        <v>414</v>
      </c>
      <c r="N137" s="50"/>
      <c r="O137" s="50"/>
    </row>
    <row r="138" spans="1:57" s="32" customFormat="1" x14ac:dyDescent="0.25">
      <c r="A138" s="50" t="s">
        <v>882</v>
      </c>
      <c r="B138" s="50" t="s">
        <v>571</v>
      </c>
      <c r="C138" s="51"/>
      <c r="D138" s="50"/>
      <c r="E138" s="52"/>
      <c r="F138" s="50">
        <f>Таблица4[[#This Row],[Cantitatea solicitată]]*Таблица4[[#This Row],[Preţ unitar (cu TVA)]]</f>
        <v>0</v>
      </c>
      <c r="G138" s="50"/>
      <c r="H138" s="50"/>
      <c r="I138" s="50"/>
      <c r="J138" s="53">
        <f>SUM(J139:J140)</f>
        <v>727.5</v>
      </c>
      <c r="K138" s="53">
        <f>SUM(K139:K140)</f>
        <v>871.2</v>
      </c>
      <c r="L138" s="50"/>
      <c r="M138" s="50"/>
      <c r="N138" s="54">
        <v>44769</v>
      </c>
      <c r="O138" s="50" t="s">
        <v>1334</v>
      </c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30" x14ac:dyDescent="0.25">
      <c r="A139" s="50"/>
      <c r="B139" s="50"/>
      <c r="C139" s="51">
        <v>30.2</v>
      </c>
      <c r="D139" s="50" t="s">
        <v>373</v>
      </c>
      <c r="E139" s="52">
        <v>3.75</v>
      </c>
      <c r="F139" s="50">
        <f>Таблица4[[#This Row],[Cantitatea solicitată]]*Таблица4[[#This Row],[Preţ unitar (cu TVA)]]</f>
        <v>16.200000000000003</v>
      </c>
      <c r="G139" s="50">
        <v>4</v>
      </c>
      <c r="H139" s="50">
        <v>4.32</v>
      </c>
      <c r="I139" s="50">
        <v>3.75</v>
      </c>
      <c r="J139" s="50">
        <f>Таблица4[[#This Row],[Cantitatea real contractată]]*Таблица4[[#This Row],[Preţ unitar (fără TVA)]]</f>
        <v>15</v>
      </c>
      <c r="K139" s="50">
        <f>Таблица4[[#This Row],[Cantitatea real contractată]]*Таблица4[[#This Row],[Preţ unitar (cu TVA)]]</f>
        <v>16.200000000000003</v>
      </c>
      <c r="L139" s="50" t="s">
        <v>417</v>
      </c>
      <c r="M139" s="50" t="s">
        <v>410</v>
      </c>
      <c r="N139" s="50"/>
      <c r="O139" s="50"/>
    </row>
    <row r="140" spans="1:57" ht="45" x14ac:dyDescent="0.25">
      <c r="A140" s="50"/>
      <c r="B140" s="50"/>
      <c r="C140" s="51">
        <v>38.200000000000003</v>
      </c>
      <c r="D140" s="50" t="s">
        <v>381</v>
      </c>
      <c r="E140" s="52">
        <v>150</v>
      </c>
      <c r="F140" s="50">
        <f>Таблица4[[#This Row],[Cantitatea solicitată]]*Таблица4[[#This Row],[Preţ unitar (cu TVA)]]</f>
        <v>855</v>
      </c>
      <c r="G140" s="50">
        <v>4.75</v>
      </c>
      <c r="H140" s="50">
        <v>5.7</v>
      </c>
      <c r="I140" s="50">
        <v>150</v>
      </c>
      <c r="J140" s="50">
        <f>Таблица4[[#This Row],[Cantitatea real contractată]]*Таблица4[[#This Row],[Preţ unitar (fără TVA)]]</f>
        <v>712.5</v>
      </c>
      <c r="K140" s="50">
        <f>Таблица4[[#This Row],[Cantitatea real contractată]]*Таблица4[[#This Row],[Preţ unitar (cu TVA)]]</f>
        <v>855</v>
      </c>
      <c r="L140" s="50" t="s">
        <v>419</v>
      </c>
      <c r="M140" s="50" t="s">
        <v>414</v>
      </c>
      <c r="N140" s="50"/>
      <c r="O140" s="50"/>
    </row>
    <row r="141" spans="1:57" s="32" customFormat="1" x14ac:dyDescent="0.25">
      <c r="A141" s="50" t="s">
        <v>883</v>
      </c>
      <c r="B141" s="50" t="s">
        <v>573</v>
      </c>
      <c r="C141" s="51"/>
      <c r="D141" s="50"/>
      <c r="E141" s="52"/>
      <c r="F141" s="50">
        <f>Таблица4[[#This Row],[Cantitatea solicitată]]*Таблица4[[#This Row],[Preţ unitar (cu TVA)]]</f>
        <v>0</v>
      </c>
      <c r="G141" s="50"/>
      <c r="H141" s="50"/>
      <c r="I141" s="50"/>
      <c r="J141" s="53">
        <f>SUM(J142:J142)</f>
        <v>1068.75</v>
      </c>
      <c r="K141" s="53">
        <f>SUM(K142:K142)</f>
        <v>1282.5</v>
      </c>
      <c r="L141" s="50"/>
      <c r="M141" s="50"/>
      <c r="N141" s="54">
        <v>44797</v>
      </c>
      <c r="O141" s="50" t="s">
        <v>1334</v>
      </c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45" x14ac:dyDescent="0.25">
      <c r="A142" s="50"/>
      <c r="B142" s="50"/>
      <c r="C142" s="51">
        <v>38.200000000000003</v>
      </c>
      <c r="D142" s="50" t="s">
        <v>381</v>
      </c>
      <c r="E142" s="52">
        <v>225</v>
      </c>
      <c r="F142" s="50">
        <f>Таблица4[[#This Row],[Cantitatea solicitată]]*Таблица4[[#This Row],[Preţ unitar (cu TVA)]]</f>
        <v>1282.5</v>
      </c>
      <c r="G142" s="50">
        <v>4.75</v>
      </c>
      <c r="H142" s="50">
        <v>5.7</v>
      </c>
      <c r="I142" s="50">
        <v>225</v>
      </c>
      <c r="J142" s="50">
        <f>Таблица4[[#This Row],[Cantitatea real contractată]]*Таблица4[[#This Row],[Preţ unitar (fără TVA)]]</f>
        <v>1068.75</v>
      </c>
      <c r="K142" s="50">
        <f>Таблица4[[#This Row],[Cantitatea real contractată]]*Таблица4[[#This Row],[Preţ unitar (cu TVA)]]</f>
        <v>1282.5</v>
      </c>
      <c r="L142" s="50" t="s">
        <v>419</v>
      </c>
      <c r="M142" s="50" t="s">
        <v>414</v>
      </c>
      <c r="N142" s="50"/>
      <c r="O142" s="50"/>
    </row>
    <row r="143" spans="1:57" s="32" customFormat="1" x14ac:dyDescent="0.25">
      <c r="A143" s="50" t="s">
        <v>884</v>
      </c>
      <c r="B143" s="50" t="s">
        <v>574</v>
      </c>
      <c r="C143" s="51"/>
      <c r="D143" s="50"/>
      <c r="E143" s="52"/>
      <c r="F143" s="50">
        <f>Таблица4[[#This Row],[Cantitatea solicitată]]*Таблица4[[#This Row],[Preţ unitar (cu TVA)]]</f>
        <v>0</v>
      </c>
      <c r="G143" s="50"/>
      <c r="H143" s="50"/>
      <c r="I143" s="50"/>
      <c r="J143" s="53">
        <f>SUM(J144:J144)</f>
        <v>712.5</v>
      </c>
      <c r="K143" s="53">
        <f>SUM(K144:K144)</f>
        <v>855</v>
      </c>
      <c r="L143" s="50"/>
      <c r="M143" s="50"/>
      <c r="N143" s="54">
        <v>44769</v>
      </c>
      <c r="O143" s="50" t="s">
        <v>1334</v>
      </c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45" x14ac:dyDescent="0.25">
      <c r="A144" s="50"/>
      <c r="B144" s="50"/>
      <c r="C144" s="51">
        <v>38.200000000000003</v>
      </c>
      <c r="D144" s="50" t="s">
        <v>381</v>
      </c>
      <c r="E144" s="52">
        <v>150</v>
      </c>
      <c r="F144" s="50">
        <f>Таблица4[[#This Row],[Cantitatea solicitată]]*Таблица4[[#This Row],[Preţ unitar (cu TVA)]]</f>
        <v>855</v>
      </c>
      <c r="G144" s="50">
        <v>4.75</v>
      </c>
      <c r="H144" s="50">
        <v>5.7</v>
      </c>
      <c r="I144" s="50">
        <v>150</v>
      </c>
      <c r="J144" s="50">
        <f>Таблица4[[#This Row],[Cantitatea real contractată]]*Таблица4[[#This Row],[Preţ unitar (fără TVA)]]</f>
        <v>712.5</v>
      </c>
      <c r="K144" s="50">
        <f>Таблица4[[#This Row],[Cantitatea real contractată]]*Таблица4[[#This Row],[Preţ unitar (cu TVA)]]</f>
        <v>855</v>
      </c>
      <c r="L144" s="50" t="s">
        <v>419</v>
      </c>
      <c r="M144" s="50" t="s">
        <v>414</v>
      </c>
      <c r="N144" s="50"/>
      <c r="O144" s="50"/>
    </row>
    <row r="145" spans="1:57" s="32" customFormat="1" x14ac:dyDescent="0.25">
      <c r="A145" s="50" t="s">
        <v>885</v>
      </c>
      <c r="B145" s="50" t="s">
        <v>575</v>
      </c>
      <c r="C145" s="51"/>
      <c r="D145" s="50"/>
      <c r="E145" s="52"/>
      <c r="F145" s="50">
        <f>Таблица4[[#This Row],[Cantitatea solicitată]]*Таблица4[[#This Row],[Preţ unitar (cu TVA)]]</f>
        <v>0</v>
      </c>
      <c r="G145" s="50"/>
      <c r="H145" s="50"/>
      <c r="I145" s="50"/>
      <c r="J145" s="53">
        <f>SUM(J146:J146)</f>
        <v>712.5</v>
      </c>
      <c r="K145" s="53">
        <f>SUM(K146:K146)</f>
        <v>855</v>
      </c>
      <c r="L145" s="50"/>
      <c r="M145" s="50"/>
      <c r="N145" s="54">
        <v>44822</v>
      </c>
      <c r="O145" s="50" t="s">
        <v>1334</v>
      </c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45" x14ac:dyDescent="0.25">
      <c r="A146" s="50"/>
      <c r="B146" s="50"/>
      <c r="C146" s="51">
        <v>38.200000000000003</v>
      </c>
      <c r="D146" s="50" t="s">
        <v>381</v>
      </c>
      <c r="E146" s="52">
        <v>150</v>
      </c>
      <c r="F146" s="50">
        <f>Таблица4[[#This Row],[Cantitatea solicitată]]*Таблица4[[#This Row],[Preţ unitar (cu TVA)]]</f>
        <v>855</v>
      </c>
      <c r="G146" s="50">
        <v>4.75</v>
      </c>
      <c r="H146" s="50">
        <v>5.7</v>
      </c>
      <c r="I146" s="50">
        <v>150</v>
      </c>
      <c r="J146" s="50">
        <f>Таблица4[[#This Row],[Cantitatea real contractată]]*Таблица4[[#This Row],[Preţ unitar (fără TVA)]]</f>
        <v>712.5</v>
      </c>
      <c r="K146" s="50">
        <f>Таблица4[[#This Row],[Cantitatea real contractată]]*Таблица4[[#This Row],[Preţ unitar (cu TVA)]]</f>
        <v>855</v>
      </c>
      <c r="L146" s="50" t="s">
        <v>419</v>
      </c>
      <c r="M146" s="50" t="s">
        <v>414</v>
      </c>
      <c r="N146" s="50"/>
      <c r="O146" s="50"/>
    </row>
    <row r="147" spans="1:57" s="32" customFormat="1" x14ac:dyDescent="0.25">
      <c r="A147" s="50" t="s">
        <v>886</v>
      </c>
      <c r="B147" s="50" t="s">
        <v>576</v>
      </c>
      <c r="C147" s="51"/>
      <c r="D147" s="50"/>
      <c r="E147" s="52"/>
      <c r="F147" s="50">
        <f>Таблица4[[#This Row],[Cantitatea solicitată]]*Таблица4[[#This Row],[Preţ unitar (cu TVA)]]</f>
        <v>0</v>
      </c>
      <c r="G147" s="50"/>
      <c r="H147" s="50"/>
      <c r="I147" s="50"/>
      <c r="J147" s="53">
        <f>SUM(J148:J148)</f>
        <v>356.25</v>
      </c>
      <c r="K147" s="53">
        <f>SUM(K148:K148)</f>
        <v>427.5</v>
      </c>
      <c r="L147" s="50"/>
      <c r="M147" s="50"/>
      <c r="N147" s="54">
        <v>44769</v>
      </c>
      <c r="O147" s="50" t="s">
        <v>1334</v>
      </c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45" x14ac:dyDescent="0.25">
      <c r="A148" s="50"/>
      <c r="B148" s="50"/>
      <c r="C148" s="51">
        <v>38.200000000000003</v>
      </c>
      <c r="D148" s="50" t="s">
        <v>381</v>
      </c>
      <c r="E148" s="52">
        <v>75</v>
      </c>
      <c r="F148" s="50">
        <f>Таблица4[[#This Row],[Cantitatea solicitată]]*Таблица4[[#This Row],[Preţ unitar (cu TVA)]]</f>
        <v>427.5</v>
      </c>
      <c r="G148" s="50">
        <v>4.75</v>
      </c>
      <c r="H148" s="50">
        <v>5.7</v>
      </c>
      <c r="I148" s="50">
        <v>75</v>
      </c>
      <c r="J148" s="50">
        <f>Таблица4[[#This Row],[Cantitatea real contractată]]*Таблица4[[#This Row],[Preţ unitar (fără TVA)]]</f>
        <v>356.25</v>
      </c>
      <c r="K148" s="50">
        <f>Таблица4[[#This Row],[Cantitatea real contractată]]*Таблица4[[#This Row],[Preţ unitar (cu TVA)]]</f>
        <v>427.5</v>
      </c>
      <c r="L148" s="50" t="s">
        <v>419</v>
      </c>
      <c r="M148" s="50" t="s">
        <v>414</v>
      </c>
      <c r="N148" s="50"/>
      <c r="O148" s="50"/>
    </row>
    <row r="149" spans="1:57" s="32" customFormat="1" x14ac:dyDescent="0.25">
      <c r="A149" s="50" t="s">
        <v>887</v>
      </c>
      <c r="B149" s="50" t="s">
        <v>578</v>
      </c>
      <c r="C149" s="51"/>
      <c r="D149" s="50"/>
      <c r="E149" s="52"/>
      <c r="F149" s="50">
        <f>Таблица4[[#This Row],[Cantitatea solicitată]]*Таблица4[[#This Row],[Preţ unitar (cu TVA)]]</f>
        <v>0</v>
      </c>
      <c r="G149" s="50"/>
      <c r="H149" s="50"/>
      <c r="I149" s="50"/>
      <c r="J149" s="53">
        <f>SUM(J150:J150)</f>
        <v>2850</v>
      </c>
      <c r="K149" s="53">
        <f>SUM(K150:K150)</f>
        <v>3420</v>
      </c>
      <c r="L149" s="50"/>
      <c r="M149" s="50"/>
      <c r="N149" s="54">
        <v>44769</v>
      </c>
      <c r="O149" s="50" t="s">
        <v>1334</v>
      </c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45" x14ac:dyDescent="0.25">
      <c r="A150" s="50"/>
      <c r="B150" s="50"/>
      <c r="C150" s="51">
        <v>38.200000000000003</v>
      </c>
      <c r="D150" s="50" t="s">
        <v>381</v>
      </c>
      <c r="E150" s="52">
        <v>600</v>
      </c>
      <c r="F150" s="50">
        <f>Таблица4[[#This Row],[Cantitatea solicitată]]*Таблица4[[#This Row],[Preţ unitar (cu TVA)]]</f>
        <v>3420</v>
      </c>
      <c r="G150" s="50">
        <v>4.75</v>
      </c>
      <c r="H150" s="50">
        <v>5.7</v>
      </c>
      <c r="I150" s="50">
        <v>600</v>
      </c>
      <c r="J150" s="50">
        <f>Таблица4[[#This Row],[Cantitatea real contractată]]*Таблица4[[#This Row],[Preţ unitar (fără TVA)]]</f>
        <v>2850</v>
      </c>
      <c r="K150" s="50">
        <f>Таблица4[[#This Row],[Cantitatea real contractată]]*Таблица4[[#This Row],[Preţ unitar (cu TVA)]]</f>
        <v>3420</v>
      </c>
      <c r="L150" s="50" t="s">
        <v>419</v>
      </c>
      <c r="M150" s="50" t="s">
        <v>414</v>
      </c>
      <c r="N150" s="50"/>
      <c r="O150" s="50"/>
    </row>
    <row r="151" spans="1:57" s="32" customFormat="1" x14ac:dyDescent="0.25">
      <c r="A151" s="50" t="s">
        <v>888</v>
      </c>
      <c r="B151" s="50" t="s">
        <v>579</v>
      </c>
      <c r="C151" s="51"/>
      <c r="D151" s="50"/>
      <c r="E151" s="52"/>
      <c r="F151" s="50">
        <f>Таблица4[[#This Row],[Cantitatea solicitată]]*Таблица4[[#This Row],[Preţ unitar (cu TVA)]]</f>
        <v>0</v>
      </c>
      <c r="G151" s="50"/>
      <c r="H151" s="50"/>
      <c r="I151" s="50"/>
      <c r="J151" s="53">
        <f>SUM(J152:J152)</f>
        <v>1425</v>
      </c>
      <c r="K151" s="53">
        <f>SUM(K152:K152)</f>
        <v>1710</v>
      </c>
      <c r="L151" s="50"/>
      <c r="M151" s="50"/>
      <c r="N151" s="54">
        <v>44791</v>
      </c>
      <c r="O151" s="50" t="s">
        <v>1334</v>
      </c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45" x14ac:dyDescent="0.25">
      <c r="A152" s="50"/>
      <c r="B152" s="50"/>
      <c r="C152" s="51">
        <v>38.200000000000003</v>
      </c>
      <c r="D152" s="50" t="s">
        <v>381</v>
      </c>
      <c r="E152" s="52">
        <v>300</v>
      </c>
      <c r="F152" s="50">
        <f>Таблица4[[#This Row],[Cantitatea solicitată]]*Таблица4[[#This Row],[Preţ unitar (cu TVA)]]</f>
        <v>1710</v>
      </c>
      <c r="G152" s="50">
        <v>4.75</v>
      </c>
      <c r="H152" s="50">
        <v>5.7</v>
      </c>
      <c r="I152" s="50">
        <v>300</v>
      </c>
      <c r="J152" s="50">
        <f>Таблица4[[#This Row],[Cantitatea real contractată]]*Таблица4[[#This Row],[Preţ unitar (fără TVA)]]</f>
        <v>1425</v>
      </c>
      <c r="K152" s="50">
        <f>Таблица4[[#This Row],[Cantitatea real contractată]]*Таблица4[[#This Row],[Preţ unitar (cu TVA)]]</f>
        <v>1710</v>
      </c>
      <c r="L152" s="50" t="s">
        <v>419</v>
      </c>
      <c r="M152" s="50" t="s">
        <v>414</v>
      </c>
      <c r="N152" s="50"/>
      <c r="O152" s="50"/>
    </row>
    <row r="153" spans="1:57" s="32" customFormat="1" x14ac:dyDescent="0.25">
      <c r="A153" s="50" t="s">
        <v>889</v>
      </c>
      <c r="B153" s="50" t="s">
        <v>580</v>
      </c>
      <c r="C153" s="51"/>
      <c r="D153" s="50"/>
      <c r="E153" s="52"/>
      <c r="F153" s="50">
        <f>Таблица4[[#This Row],[Cantitatea solicitată]]*Таблица4[[#This Row],[Preţ unitar (cu TVA)]]</f>
        <v>0</v>
      </c>
      <c r="G153" s="50"/>
      <c r="H153" s="50"/>
      <c r="I153" s="50"/>
      <c r="J153" s="53">
        <f>SUM(J154:J154)</f>
        <v>7125</v>
      </c>
      <c r="K153" s="53">
        <f>SUM(K154:K154)</f>
        <v>8550</v>
      </c>
      <c r="L153" s="50"/>
      <c r="M153" s="50"/>
      <c r="N153" s="54">
        <v>44769</v>
      </c>
      <c r="O153" s="50" t="s">
        <v>1334</v>
      </c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45" x14ac:dyDescent="0.25">
      <c r="A154" s="50"/>
      <c r="B154" s="50"/>
      <c r="C154" s="51">
        <v>38.200000000000003</v>
      </c>
      <c r="D154" s="50" t="s">
        <v>381</v>
      </c>
      <c r="E154" s="52">
        <v>1500</v>
      </c>
      <c r="F154" s="50">
        <f>Таблица4[[#This Row],[Cantitatea solicitată]]*Таблица4[[#This Row],[Preţ unitar (cu TVA)]]</f>
        <v>8550</v>
      </c>
      <c r="G154" s="50">
        <v>4.75</v>
      </c>
      <c r="H154" s="50">
        <v>5.7</v>
      </c>
      <c r="I154" s="50">
        <v>1500</v>
      </c>
      <c r="J154" s="50">
        <f>Таблица4[[#This Row],[Cantitatea real contractată]]*Таблица4[[#This Row],[Preţ unitar (fără TVA)]]</f>
        <v>7125</v>
      </c>
      <c r="K154" s="50">
        <f>Таблица4[[#This Row],[Cantitatea real contractată]]*Таблица4[[#This Row],[Preţ unitar (cu TVA)]]</f>
        <v>8550</v>
      </c>
      <c r="L154" s="50" t="s">
        <v>419</v>
      </c>
      <c r="M154" s="50" t="s">
        <v>414</v>
      </c>
      <c r="N154" s="50"/>
      <c r="O154" s="50"/>
    </row>
    <row r="155" spans="1:57" s="44" customFormat="1" x14ac:dyDescent="0.25">
      <c r="A155" s="55" t="s">
        <v>890</v>
      </c>
      <c r="B155" s="55" t="s">
        <v>582</v>
      </c>
      <c r="C155" s="58"/>
      <c r="D155" s="55"/>
      <c r="E155" s="59"/>
      <c r="F155" s="55">
        <f>Таблица4[[#This Row],[Cantitatea solicitată]]*Таблица4[[#This Row],[Preţ unitar (cu TVA)]]</f>
        <v>0</v>
      </c>
      <c r="G155" s="55"/>
      <c r="H155" s="55"/>
      <c r="I155" s="55"/>
      <c r="J155" s="60">
        <f>SUM(J156:J156)</f>
        <v>3562.5</v>
      </c>
      <c r="K155" s="60">
        <f>SUM(K156:K156)</f>
        <v>4275</v>
      </c>
      <c r="L155" s="55"/>
      <c r="M155" s="55"/>
      <c r="N155" s="55"/>
      <c r="O155" s="41" t="s">
        <v>1335</v>
      </c>
    </row>
    <row r="156" spans="1:57" ht="45" x14ac:dyDescent="0.25">
      <c r="A156" s="38"/>
      <c r="B156" s="38"/>
      <c r="C156" s="56">
        <v>38.200000000000003</v>
      </c>
      <c r="D156" s="38" t="s">
        <v>381</v>
      </c>
      <c r="E156" s="57">
        <v>750</v>
      </c>
      <c r="F156" s="38">
        <f>Таблица4[[#This Row],[Cantitatea solicitată]]*Таблица4[[#This Row],[Preţ unitar (cu TVA)]]</f>
        <v>4275</v>
      </c>
      <c r="G156" s="38">
        <v>4.75</v>
      </c>
      <c r="H156" s="38">
        <v>5.7</v>
      </c>
      <c r="I156" s="55">
        <v>750</v>
      </c>
      <c r="J156" s="38">
        <f>Таблица4[[#This Row],[Cantitatea real contractată]]*Таблица4[[#This Row],[Preţ unitar (fără TVA)]]</f>
        <v>3562.5</v>
      </c>
      <c r="K156" s="55">
        <f>Таблица4[[#This Row],[Cantitatea real contractată]]*Таблица4[[#This Row],[Preţ unitar (cu TVA)]]</f>
        <v>4275</v>
      </c>
      <c r="L156" s="38" t="s">
        <v>419</v>
      </c>
      <c r="M156" s="38" t="s">
        <v>414</v>
      </c>
      <c r="N156" s="38"/>
      <c r="O156" s="38"/>
    </row>
    <row r="157" spans="1:57" s="32" customFormat="1" x14ac:dyDescent="0.25">
      <c r="A157" s="50" t="s">
        <v>891</v>
      </c>
      <c r="B157" s="50" t="s">
        <v>584</v>
      </c>
      <c r="C157" s="51"/>
      <c r="D157" s="50"/>
      <c r="E157" s="52"/>
      <c r="F157" s="50">
        <f>Таблица4[[#This Row],[Cantitatea solicitată]]*Таблица4[[#This Row],[Preţ unitar (cu TVA)]]</f>
        <v>0</v>
      </c>
      <c r="G157" s="50"/>
      <c r="H157" s="50"/>
      <c r="I157" s="50"/>
      <c r="J157" s="53">
        <f>SUM(J158:J158)</f>
        <v>300</v>
      </c>
      <c r="K157" s="53">
        <f>SUM(K158:K158)</f>
        <v>324</v>
      </c>
      <c r="L157" s="50"/>
      <c r="M157" s="50"/>
      <c r="N157" s="54">
        <v>44769</v>
      </c>
      <c r="O157" s="50" t="s">
        <v>1334</v>
      </c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30" x14ac:dyDescent="0.25">
      <c r="A158" s="50"/>
      <c r="B158" s="50"/>
      <c r="C158" s="51">
        <v>30.2</v>
      </c>
      <c r="D158" s="50" t="s">
        <v>373</v>
      </c>
      <c r="E158" s="52">
        <v>75</v>
      </c>
      <c r="F158" s="50">
        <f>Таблица4[[#This Row],[Cantitatea solicitată]]*Таблица4[[#This Row],[Preţ unitar (cu TVA)]]</f>
        <v>324</v>
      </c>
      <c r="G158" s="50">
        <v>4</v>
      </c>
      <c r="H158" s="50">
        <v>4.32</v>
      </c>
      <c r="I158" s="50">
        <v>75</v>
      </c>
      <c r="J158" s="50">
        <f>Таблица4[[#This Row],[Cantitatea real contractată]]*Таблица4[[#This Row],[Preţ unitar (fără TVA)]]</f>
        <v>300</v>
      </c>
      <c r="K158" s="50">
        <f>Таблица4[[#This Row],[Cantitatea real contractată]]*Таблица4[[#This Row],[Preţ unitar (cu TVA)]]</f>
        <v>324</v>
      </c>
      <c r="L158" s="50" t="s">
        <v>417</v>
      </c>
      <c r="M158" s="50" t="s">
        <v>410</v>
      </c>
      <c r="N158" s="50"/>
      <c r="O158" s="50"/>
    </row>
    <row r="159" spans="1:57" s="32" customFormat="1" x14ac:dyDescent="0.25">
      <c r="A159" s="50" t="s">
        <v>892</v>
      </c>
      <c r="B159" s="50" t="s">
        <v>589</v>
      </c>
      <c r="C159" s="51"/>
      <c r="D159" s="50"/>
      <c r="E159" s="52"/>
      <c r="F159" s="50">
        <f>Таблица4[[#This Row],[Cantitatea solicitată]]*Таблица4[[#This Row],[Preţ unitar (cu TVA)]]</f>
        <v>0</v>
      </c>
      <c r="G159" s="50"/>
      <c r="H159" s="50"/>
      <c r="I159" s="50"/>
      <c r="J159" s="53">
        <f>SUM(J160:J160)</f>
        <v>536.75</v>
      </c>
      <c r="K159" s="53">
        <f>SUM(K160:K160)</f>
        <v>644.1</v>
      </c>
      <c r="L159" s="50"/>
      <c r="M159" s="50"/>
      <c r="N159" s="54">
        <v>44803</v>
      </c>
      <c r="O159" s="50" t="s">
        <v>1334</v>
      </c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45" x14ac:dyDescent="0.25">
      <c r="A160" s="50"/>
      <c r="B160" s="50"/>
      <c r="C160" s="51">
        <v>38.200000000000003</v>
      </c>
      <c r="D160" s="50" t="s">
        <v>381</v>
      </c>
      <c r="E160" s="52">
        <v>113</v>
      </c>
      <c r="F160" s="50">
        <f>Таблица4[[#This Row],[Cantitatea solicitată]]*Таблица4[[#This Row],[Preţ unitar (cu TVA)]]</f>
        <v>644.1</v>
      </c>
      <c r="G160" s="50">
        <v>4.75</v>
      </c>
      <c r="H160" s="50">
        <v>5.7</v>
      </c>
      <c r="I160" s="50">
        <v>113</v>
      </c>
      <c r="J160" s="50">
        <f>Таблица4[[#This Row],[Cantitatea real contractată]]*Таблица4[[#This Row],[Preţ unitar (fără TVA)]]</f>
        <v>536.75</v>
      </c>
      <c r="K160" s="50">
        <f>Таблица4[[#This Row],[Cantitatea real contractată]]*Таблица4[[#This Row],[Preţ unitar (cu TVA)]]</f>
        <v>644.1</v>
      </c>
      <c r="L160" s="50" t="s">
        <v>419</v>
      </c>
      <c r="M160" s="50" t="s">
        <v>414</v>
      </c>
      <c r="N160" s="50"/>
      <c r="O160" s="50"/>
    </row>
    <row r="161" spans="1:57" s="32" customFormat="1" x14ac:dyDescent="0.25">
      <c r="A161" s="50" t="s">
        <v>893</v>
      </c>
      <c r="B161" s="50" t="s">
        <v>590</v>
      </c>
      <c r="C161" s="51"/>
      <c r="D161" s="50"/>
      <c r="E161" s="52"/>
      <c r="F161" s="50">
        <f>Таблица4[[#This Row],[Cantitatea solicitată]]*Таблица4[[#This Row],[Preţ unitar (cu TVA)]]</f>
        <v>0</v>
      </c>
      <c r="G161" s="50"/>
      <c r="H161" s="50"/>
      <c r="I161" s="50"/>
      <c r="J161" s="53">
        <f>SUM(J162:J162)</f>
        <v>2850</v>
      </c>
      <c r="K161" s="53">
        <f>SUM(K162:K162)</f>
        <v>3420</v>
      </c>
      <c r="L161" s="50"/>
      <c r="M161" s="50"/>
      <c r="N161" s="54">
        <v>44791</v>
      </c>
      <c r="O161" s="50" t="s">
        <v>1334</v>
      </c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45" x14ac:dyDescent="0.25">
      <c r="A162" s="50"/>
      <c r="B162" s="50"/>
      <c r="C162" s="51">
        <v>38.200000000000003</v>
      </c>
      <c r="D162" s="50" t="s">
        <v>381</v>
      </c>
      <c r="E162" s="52">
        <v>600</v>
      </c>
      <c r="F162" s="50">
        <f>Таблица4[[#This Row],[Cantitatea solicitată]]*Таблица4[[#This Row],[Preţ unitar (cu TVA)]]</f>
        <v>3420</v>
      </c>
      <c r="G162" s="50">
        <v>4.75</v>
      </c>
      <c r="H162" s="50">
        <v>5.7</v>
      </c>
      <c r="I162" s="50">
        <v>600</v>
      </c>
      <c r="J162" s="50">
        <f>Таблица4[[#This Row],[Cantitatea real contractată]]*Таблица4[[#This Row],[Preţ unitar (fără TVA)]]</f>
        <v>2850</v>
      </c>
      <c r="K162" s="50">
        <f>Таблица4[[#This Row],[Cantitatea real contractată]]*Таблица4[[#This Row],[Preţ unitar (cu TVA)]]</f>
        <v>3420</v>
      </c>
      <c r="L162" s="50" t="s">
        <v>419</v>
      </c>
      <c r="M162" s="50" t="s">
        <v>414</v>
      </c>
      <c r="N162" s="50"/>
      <c r="O162" s="50"/>
    </row>
    <row r="163" spans="1:57" s="32" customFormat="1" x14ac:dyDescent="0.25">
      <c r="A163" s="50" t="s">
        <v>894</v>
      </c>
      <c r="B163" s="50" t="s">
        <v>591</v>
      </c>
      <c r="C163" s="51"/>
      <c r="D163" s="50"/>
      <c r="E163" s="52"/>
      <c r="F163" s="50">
        <f>Таблица4[[#This Row],[Cantitatea solicitată]]*Таблица4[[#This Row],[Preţ unitar (cu TVA)]]</f>
        <v>0</v>
      </c>
      <c r="G163" s="50"/>
      <c r="H163" s="50"/>
      <c r="I163" s="50"/>
      <c r="J163" s="53">
        <f>SUM(J164:J164)</f>
        <v>1781.25</v>
      </c>
      <c r="K163" s="53">
        <f>SUM(K164:K164)</f>
        <v>2137.5</v>
      </c>
      <c r="L163" s="50"/>
      <c r="M163" s="50"/>
      <c r="N163" s="54">
        <v>44769</v>
      </c>
      <c r="O163" s="50" t="s">
        <v>1334</v>
      </c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45" x14ac:dyDescent="0.25">
      <c r="A164" s="50"/>
      <c r="B164" s="50"/>
      <c r="C164" s="51">
        <v>38.200000000000003</v>
      </c>
      <c r="D164" s="50" t="s">
        <v>381</v>
      </c>
      <c r="E164" s="52">
        <v>375</v>
      </c>
      <c r="F164" s="50">
        <f>Таблица4[[#This Row],[Cantitatea solicitată]]*Таблица4[[#This Row],[Preţ unitar (cu TVA)]]</f>
        <v>2137.5</v>
      </c>
      <c r="G164" s="50">
        <v>4.75</v>
      </c>
      <c r="H164" s="50">
        <v>5.7</v>
      </c>
      <c r="I164" s="50">
        <v>375</v>
      </c>
      <c r="J164" s="50">
        <f>Таблица4[[#This Row],[Cantitatea real contractată]]*Таблица4[[#This Row],[Preţ unitar (fără TVA)]]</f>
        <v>1781.25</v>
      </c>
      <c r="K164" s="50">
        <f>Таблица4[[#This Row],[Cantitatea real contractată]]*Таблица4[[#This Row],[Preţ unitar (cu TVA)]]</f>
        <v>2137.5</v>
      </c>
      <c r="L164" s="50" t="s">
        <v>419</v>
      </c>
      <c r="M164" s="50" t="s">
        <v>414</v>
      </c>
      <c r="N164" s="50"/>
      <c r="O164" s="50"/>
    </row>
    <row r="165" spans="1:57" s="32" customFormat="1" x14ac:dyDescent="0.25">
      <c r="A165" s="50" t="s">
        <v>895</v>
      </c>
      <c r="B165" s="50" t="s">
        <v>594</v>
      </c>
      <c r="C165" s="51"/>
      <c r="D165" s="50"/>
      <c r="E165" s="52"/>
      <c r="F165" s="50">
        <f>Таблица4[[#This Row],[Cantitatea solicitată]]*Таблица4[[#This Row],[Preţ unitar (cu TVA)]]</f>
        <v>0</v>
      </c>
      <c r="G165" s="50"/>
      <c r="H165" s="50"/>
      <c r="I165" s="50"/>
      <c r="J165" s="53">
        <f>SUM(J166:J166)</f>
        <v>356.25</v>
      </c>
      <c r="K165" s="53">
        <f>SUM(K166:K166)</f>
        <v>427.5</v>
      </c>
      <c r="L165" s="50"/>
      <c r="M165" s="50"/>
      <c r="N165" s="54">
        <v>44769</v>
      </c>
      <c r="O165" s="50" t="s">
        <v>1334</v>
      </c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45" x14ac:dyDescent="0.25">
      <c r="A166" s="50"/>
      <c r="B166" s="50"/>
      <c r="C166" s="51">
        <v>38.200000000000003</v>
      </c>
      <c r="D166" s="50" t="s">
        <v>381</v>
      </c>
      <c r="E166" s="52">
        <v>75</v>
      </c>
      <c r="F166" s="50">
        <f>Таблица4[[#This Row],[Cantitatea solicitată]]*Таблица4[[#This Row],[Preţ unitar (cu TVA)]]</f>
        <v>427.5</v>
      </c>
      <c r="G166" s="50">
        <v>4.75</v>
      </c>
      <c r="H166" s="50">
        <v>5.7</v>
      </c>
      <c r="I166" s="50">
        <v>75</v>
      </c>
      <c r="J166" s="50">
        <f>Таблица4[[#This Row],[Cantitatea real contractată]]*Таблица4[[#This Row],[Preţ unitar (fără TVA)]]</f>
        <v>356.25</v>
      </c>
      <c r="K166" s="50">
        <f>Таблица4[[#This Row],[Cantitatea real contractată]]*Таблица4[[#This Row],[Preţ unitar (cu TVA)]]</f>
        <v>427.5</v>
      </c>
      <c r="L166" s="50" t="s">
        <v>419</v>
      </c>
      <c r="M166" s="50" t="s">
        <v>414</v>
      </c>
      <c r="N166" s="50"/>
      <c r="O166" s="50"/>
    </row>
    <row r="167" spans="1:57" s="32" customFormat="1" x14ac:dyDescent="0.25">
      <c r="A167" s="50" t="s">
        <v>896</v>
      </c>
      <c r="B167" s="50" t="s">
        <v>595</v>
      </c>
      <c r="C167" s="51"/>
      <c r="D167" s="50"/>
      <c r="E167" s="52"/>
      <c r="F167" s="50">
        <f>Таблица4[[#This Row],[Cantitatea solicitată]]*Таблица4[[#This Row],[Preţ unitar (cu TVA)]]</f>
        <v>0</v>
      </c>
      <c r="G167" s="50"/>
      <c r="H167" s="50"/>
      <c r="I167" s="50"/>
      <c r="J167" s="53">
        <f>SUM(J168:J168)</f>
        <v>3562.5</v>
      </c>
      <c r="K167" s="53">
        <f>SUM(K168:K168)</f>
        <v>4275</v>
      </c>
      <c r="L167" s="50"/>
      <c r="M167" s="50"/>
      <c r="N167" s="54">
        <v>44769</v>
      </c>
      <c r="O167" s="50" t="s">
        <v>1334</v>
      </c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45" x14ac:dyDescent="0.25">
      <c r="A168" s="50"/>
      <c r="B168" s="50"/>
      <c r="C168" s="51">
        <v>38.200000000000003</v>
      </c>
      <c r="D168" s="50" t="s">
        <v>381</v>
      </c>
      <c r="E168" s="52">
        <v>750</v>
      </c>
      <c r="F168" s="50">
        <f>Таблица4[[#This Row],[Cantitatea solicitată]]*Таблица4[[#This Row],[Preţ unitar (cu TVA)]]</f>
        <v>4275</v>
      </c>
      <c r="G168" s="50">
        <v>4.75</v>
      </c>
      <c r="H168" s="50">
        <v>5.7</v>
      </c>
      <c r="I168" s="50">
        <v>750</v>
      </c>
      <c r="J168" s="50">
        <f>Таблица4[[#This Row],[Cantitatea real contractată]]*Таблица4[[#This Row],[Preţ unitar (fără TVA)]]</f>
        <v>3562.5</v>
      </c>
      <c r="K168" s="50">
        <f>Таблица4[[#This Row],[Cantitatea real contractată]]*Таблица4[[#This Row],[Preţ unitar (cu TVA)]]</f>
        <v>4275</v>
      </c>
      <c r="L168" s="50" t="s">
        <v>419</v>
      </c>
      <c r="M168" s="50" t="s">
        <v>414</v>
      </c>
      <c r="N168" s="50"/>
      <c r="O168" s="50"/>
    </row>
    <row r="169" spans="1:57" s="32" customFormat="1" x14ac:dyDescent="0.25">
      <c r="A169" s="50" t="s">
        <v>897</v>
      </c>
      <c r="B169" s="50" t="s">
        <v>597</v>
      </c>
      <c r="C169" s="51"/>
      <c r="D169" s="50"/>
      <c r="E169" s="52"/>
      <c r="F169" s="50">
        <f>Таблица4[[#This Row],[Cantitatea solicitată]]*Таблица4[[#This Row],[Preţ unitar (cu TVA)]]</f>
        <v>0</v>
      </c>
      <c r="G169" s="50"/>
      <c r="H169" s="50"/>
      <c r="I169" s="50"/>
      <c r="J169" s="53">
        <f>SUM(J170:J170)</f>
        <v>712.5</v>
      </c>
      <c r="K169" s="53">
        <f>SUM(K170:K170)</f>
        <v>855</v>
      </c>
      <c r="L169" s="50"/>
      <c r="M169" s="50"/>
      <c r="N169" s="54">
        <v>44769</v>
      </c>
      <c r="O169" s="50" t="s">
        <v>1334</v>
      </c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45" x14ac:dyDescent="0.25">
      <c r="A170" s="50"/>
      <c r="B170" s="50"/>
      <c r="C170" s="51">
        <v>38.200000000000003</v>
      </c>
      <c r="D170" s="50" t="s">
        <v>381</v>
      </c>
      <c r="E170" s="52">
        <v>150</v>
      </c>
      <c r="F170" s="50">
        <f>Таблица4[[#This Row],[Cantitatea solicitată]]*Таблица4[[#This Row],[Preţ unitar (cu TVA)]]</f>
        <v>855</v>
      </c>
      <c r="G170" s="50">
        <v>4.75</v>
      </c>
      <c r="H170" s="50">
        <v>5.7</v>
      </c>
      <c r="I170" s="50">
        <v>150</v>
      </c>
      <c r="J170" s="50">
        <f>Таблица4[[#This Row],[Cantitatea real contractată]]*Таблица4[[#This Row],[Preţ unitar (fără TVA)]]</f>
        <v>712.5</v>
      </c>
      <c r="K170" s="50">
        <f>Таблица4[[#This Row],[Cantitatea real contractată]]*Таблица4[[#This Row],[Preţ unitar (cu TVA)]]</f>
        <v>855</v>
      </c>
      <c r="L170" s="50" t="s">
        <v>419</v>
      </c>
      <c r="M170" s="50" t="s">
        <v>414</v>
      </c>
      <c r="N170" s="50"/>
      <c r="O170" s="50"/>
    </row>
    <row r="171" spans="1:57" s="32" customFormat="1" x14ac:dyDescent="0.25">
      <c r="A171" s="50" t="s">
        <v>898</v>
      </c>
      <c r="B171" s="50" t="s">
        <v>598</v>
      </c>
      <c r="C171" s="51"/>
      <c r="D171" s="50"/>
      <c r="E171" s="52"/>
      <c r="F171" s="50">
        <f>Таблица4[[#This Row],[Cantitatea solicitată]]*Таблица4[[#This Row],[Preţ unitar (cu TVA)]]</f>
        <v>0</v>
      </c>
      <c r="G171" s="50"/>
      <c r="H171" s="50"/>
      <c r="I171" s="50"/>
      <c r="J171" s="53">
        <f>SUM(J172:J172)</f>
        <v>7125</v>
      </c>
      <c r="K171" s="53">
        <f>SUM(K172:K172)</f>
        <v>8550</v>
      </c>
      <c r="L171" s="50"/>
      <c r="M171" s="50"/>
      <c r="N171" s="54">
        <v>44782</v>
      </c>
      <c r="O171" s="50" t="s">
        <v>1334</v>
      </c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45" x14ac:dyDescent="0.25">
      <c r="A172" s="50"/>
      <c r="B172" s="50"/>
      <c r="C172" s="51">
        <v>38.200000000000003</v>
      </c>
      <c r="D172" s="50" t="s">
        <v>381</v>
      </c>
      <c r="E172" s="52">
        <v>1500</v>
      </c>
      <c r="F172" s="50">
        <f>Таблица4[[#This Row],[Cantitatea solicitată]]*Таблица4[[#This Row],[Preţ unitar (cu TVA)]]</f>
        <v>8550</v>
      </c>
      <c r="G172" s="50">
        <v>4.75</v>
      </c>
      <c r="H172" s="50">
        <v>5.7</v>
      </c>
      <c r="I172" s="50">
        <v>1500</v>
      </c>
      <c r="J172" s="50">
        <f>Таблица4[[#This Row],[Cantitatea real contractată]]*Таблица4[[#This Row],[Preţ unitar (fără TVA)]]</f>
        <v>7125</v>
      </c>
      <c r="K172" s="50">
        <f>Таблица4[[#This Row],[Cantitatea real contractată]]*Таблица4[[#This Row],[Preţ unitar (cu TVA)]]</f>
        <v>8550</v>
      </c>
      <c r="L172" s="50" t="s">
        <v>419</v>
      </c>
      <c r="M172" s="50" t="s">
        <v>414</v>
      </c>
      <c r="N172" s="50"/>
      <c r="O172" s="50"/>
    </row>
    <row r="173" spans="1:57" s="32" customFormat="1" x14ac:dyDescent="0.25">
      <c r="A173" s="50" t="s">
        <v>899</v>
      </c>
      <c r="B173" s="50" t="s">
        <v>600</v>
      </c>
      <c r="C173" s="51"/>
      <c r="D173" s="50"/>
      <c r="E173" s="52"/>
      <c r="F173" s="50">
        <f>Таблица4[[#This Row],[Cantitatea solicitată]]*Таблица4[[#This Row],[Preţ unitar (cu TVA)]]</f>
        <v>0</v>
      </c>
      <c r="G173" s="50"/>
      <c r="H173" s="50"/>
      <c r="I173" s="50"/>
      <c r="J173" s="53">
        <f>SUM(J174:J175)</f>
        <v>1677.5</v>
      </c>
      <c r="K173" s="53">
        <f>SUM(K174:K175)</f>
        <v>2004.3600000000001</v>
      </c>
      <c r="L173" s="50"/>
      <c r="M173" s="50"/>
      <c r="N173" s="54">
        <v>44782</v>
      </c>
      <c r="O173" s="50" t="s">
        <v>1334</v>
      </c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30" x14ac:dyDescent="0.25">
      <c r="A174" s="50"/>
      <c r="B174" s="50"/>
      <c r="C174" s="51">
        <v>30.2</v>
      </c>
      <c r="D174" s="50" t="s">
        <v>373</v>
      </c>
      <c r="E174" s="52">
        <v>18</v>
      </c>
      <c r="F174" s="50">
        <f>Таблица4[[#This Row],[Cantitatea solicitată]]*Таблица4[[#This Row],[Preţ unitar (cu TVA)]]</f>
        <v>77.760000000000005</v>
      </c>
      <c r="G174" s="50">
        <v>4</v>
      </c>
      <c r="H174" s="50">
        <v>4.32</v>
      </c>
      <c r="I174" s="50">
        <v>18</v>
      </c>
      <c r="J174" s="50">
        <f>Таблица4[[#This Row],[Cantitatea real contractată]]*Таблица4[[#This Row],[Preţ unitar (fără TVA)]]</f>
        <v>72</v>
      </c>
      <c r="K174" s="50">
        <f>Таблица4[[#This Row],[Cantitatea real contractată]]*Таблица4[[#This Row],[Preţ unitar (cu TVA)]]</f>
        <v>77.760000000000005</v>
      </c>
      <c r="L174" s="50" t="s">
        <v>417</v>
      </c>
      <c r="M174" s="50" t="s">
        <v>410</v>
      </c>
      <c r="N174" s="50"/>
      <c r="O174" s="50"/>
    </row>
    <row r="175" spans="1:57" ht="45" x14ac:dyDescent="0.25">
      <c r="A175" s="50"/>
      <c r="B175" s="50"/>
      <c r="C175" s="51">
        <v>38.200000000000003</v>
      </c>
      <c r="D175" s="50" t="s">
        <v>381</v>
      </c>
      <c r="E175" s="52">
        <v>338</v>
      </c>
      <c r="F175" s="50">
        <f>Таблица4[[#This Row],[Cantitatea solicitată]]*Таблица4[[#This Row],[Preţ unitar (cu TVA)]]</f>
        <v>1926.6000000000001</v>
      </c>
      <c r="G175" s="50">
        <v>4.75</v>
      </c>
      <c r="H175" s="50">
        <v>5.7</v>
      </c>
      <c r="I175" s="50">
        <v>338</v>
      </c>
      <c r="J175" s="50">
        <f>Таблица4[[#This Row],[Cantitatea real contractată]]*Таблица4[[#This Row],[Preţ unitar (fără TVA)]]</f>
        <v>1605.5</v>
      </c>
      <c r="K175" s="50">
        <f>Таблица4[[#This Row],[Cantitatea real contractată]]*Таблица4[[#This Row],[Preţ unitar (cu TVA)]]</f>
        <v>1926.6000000000001</v>
      </c>
      <c r="L175" s="50" t="s">
        <v>419</v>
      </c>
      <c r="M175" s="50" t="s">
        <v>414</v>
      </c>
      <c r="N175" s="50"/>
      <c r="O175" s="50"/>
    </row>
    <row r="176" spans="1:57" s="32" customFormat="1" x14ac:dyDescent="0.25">
      <c r="A176" s="50" t="s">
        <v>900</v>
      </c>
      <c r="B176" s="50" t="s">
        <v>602</v>
      </c>
      <c r="C176" s="51"/>
      <c r="D176" s="50"/>
      <c r="E176" s="52"/>
      <c r="F176" s="50">
        <f>Таблица4[[#This Row],[Cantitatea solicitată]]*Таблица4[[#This Row],[Preţ unitar (cu TVA)]]</f>
        <v>0</v>
      </c>
      <c r="G176" s="50"/>
      <c r="H176" s="50"/>
      <c r="I176" s="50"/>
      <c r="J176" s="53">
        <f>SUM(J177:J178)</f>
        <v>205.75</v>
      </c>
      <c r="K176" s="53">
        <f>SUM(K177:K178)</f>
        <v>243.3</v>
      </c>
      <c r="L176" s="50"/>
      <c r="M176" s="50"/>
      <c r="N176" s="54">
        <v>44769</v>
      </c>
      <c r="O176" s="50" t="s">
        <v>1334</v>
      </c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:57" ht="30" x14ac:dyDescent="0.25">
      <c r="A177" s="50"/>
      <c r="B177" s="50"/>
      <c r="C177" s="51">
        <v>30.2</v>
      </c>
      <c r="D177" s="50" t="s">
        <v>373</v>
      </c>
      <c r="E177" s="52">
        <v>7.5</v>
      </c>
      <c r="F177" s="50">
        <f>Таблица4[[#This Row],[Cantitatea solicitată]]*Таблица4[[#This Row],[Preţ unitar (cu TVA)]]</f>
        <v>32.400000000000006</v>
      </c>
      <c r="G177" s="50">
        <v>4</v>
      </c>
      <c r="H177" s="50">
        <v>4.32</v>
      </c>
      <c r="I177" s="50">
        <v>7.5</v>
      </c>
      <c r="J177" s="50">
        <f>Таблица4[[#This Row],[Cantitatea real contractată]]*Таблица4[[#This Row],[Preţ unitar (fără TVA)]]</f>
        <v>30</v>
      </c>
      <c r="K177" s="50">
        <f>Таблица4[[#This Row],[Cantitatea real contractată]]*Таблица4[[#This Row],[Preţ unitar (cu TVA)]]</f>
        <v>32.400000000000006</v>
      </c>
      <c r="L177" s="50" t="s">
        <v>417</v>
      </c>
      <c r="M177" s="50" t="s">
        <v>410</v>
      </c>
      <c r="N177" s="50"/>
      <c r="O177" s="50"/>
    </row>
    <row r="178" spans="1:57" ht="45" x14ac:dyDescent="0.25">
      <c r="A178" s="50"/>
      <c r="B178" s="50"/>
      <c r="C178" s="51">
        <v>38.200000000000003</v>
      </c>
      <c r="D178" s="50" t="s">
        <v>381</v>
      </c>
      <c r="E178" s="52">
        <v>37</v>
      </c>
      <c r="F178" s="50">
        <f>Таблица4[[#This Row],[Cantitatea solicitată]]*Таблица4[[#This Row],[Preţ unitar (cu TVA)]]</f>
        <v>210.9</v>
      </c>
      <c r="G178" s="50">
        <v>4.75</v>
      </c>
      <c r="H178" s="50">
        <v>5.7</v>
      </c>
      <c r="I178" s="50">
        <v>37</v>
      </c>
      <c r="J178" s="50">
        <f>Таблица4[[#This Row],[Cantitatea real contractată]]*Таблица4[[#This Row],[Preţ unitar (fără TVA)]]</f>
        <v>175.75</v>
      </c>
      <c r="K178" s="50">
        <f>Таблица4[[#This Row],[Cantitatea real contractată]]*Таблица4[[#This Row],[Preţ unitar (cu TVA)]]</f>
        <v>210.9</v>
      </c>
      <c r="L178" s="50" t="s">
        <v>419</v>
      </c>
      <c r="M178" s="50" t="s">
        <v>414</v>
      </c>
      <c r="N178" s="50"/>
      <c r="O178" s="50"/>
    </row>
    <row r="179" spans="1:57" s="32" customFormat="1" x14ac:dyDescent="0.25">
      <c r="A179" s="50" t="s">
        <v>901</v>
      </c>
      <c r="B179" s="50" t="s">
        <v>603</v>
      </c>
      <c r="C179" s="51"/>
      <c r="D179" s="50"/>
      <c r="E179" s="52"/>
      <c r="F179" s="50">
        <f>Таблица4[[#This Row],[Cantitatea solicitată]]*Таблица4[[#This Row],[Preţ unitar (cu TVA)]]</f>
        <v>0</v>
      </c>
      <c r="G179" s="50"/>
      <c r="H179" s="50"/>
      <c r="I179" s="50"/>
      <c r="J179" s="53">
        <f>SUM(J180:J181)</f>
        <v>1188.75</v>
      </c>
      <c r="K179" s="53">
        <f>SUM(K180:K181)</f>
        <v>1412.1</v>
      </c>
      <c r="L179" s="50"/>
      <c r="M179" s="50"/>
      <c r="N179" s="54">
        <v>44782</v>
      </c>
      <c r="O179" s="50" t="s">
        <v>1334</v>
      </c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</row>
    <row r="180" spans="1:57" ht="30" x14ac:dyDescent="0.25">
      <c r="A180" s="50"/>
      <c r="B180" s="50"/>
      <c r="C180" s="51">
        <v>30.2</v>
      </c>
      <c r="D180" s="50" t="s">
        <v>373</v>
      </c>
      <c r="E180" s="52">
        <v>30</v>
      </c>
      <c r="F180" s="50">
        <f>Таблица4[[#This Row],[Cantitatea solicitată]]*Таблица4[[#This Row],[Preţ unitar (cu TVA)]]</f>
        <v>129.60000000000002</v>
      </c>
      <c r="G180" s="50">
        <v>4</v>
      </c>
      <c r="H180" s="50">
        <v>4.32</v>
      </c>
      <c r="I180" s="50">
        <v>30</v>
      </c>
      <c r="J180" s="50">
        <f>Таблица4[[#This Row],[Cantitatea real contractată]]*Таблица4[[#This Row],[Preţ unitar (fără TVA)]]</f>
        <v>120</v>
      </c>
      <c r="K180" s="50">
        <f>Таблица4[[#This Row],[Cantitatea real contractată]]*Таблица4[[#This Row],[Preţ unitar (cu TVA)]]</f>
        <v>129.60000000000002</v>
      </c>
      <c r="L180" s="50" t="s">
        <v>417</v>
      </c>
      <c r="M180" s="50" t="s">
        <v>410</v>
      </c>
      <c r="N180" s="50"/>
      <c r="O180" s="50"/>
    </row>
    <row r="181" spans="1:57" ht="45" x14ac:dyDescent="0.25">
      <c r="A181" s="50"/>
      <c r="B181" s="50"/>
      <c r="C181" s="51">
        <v>38.200000000000003</v>
      </c>
      <c r="D181" s="50" t="s">
        <v>381</v>
      </c>
      <c r="E181" s="52">
        <v>225</v>
      </c>
      <c r="F181" s="50">
        <f>Таблица4[[#This Row],[Cantitatea solicitată]]*Таблица4[[#This Row],[Preţ unitar (cu TVA)]]</f>
        <v>1282.5</v>
      </c>
      <c r="G181" s="50">
        <v>4.75</v>
      </c>
      <c r="H181" s="50">
        <v>5.7</v>
      </c>
      <c r="I181" s="50">
        <v>225</v>
      </c>
      <c r="J181" s="50">
        <f>Таблица4[[#This Row],[Cantitatea real contractată]]*Таблица4[[#This Row],[Preţ unitar (fără TVA)]]</f>
        <v>1068.75</v>
      </c>
      <c r="K181" s="50">
        <f>Таблица4[[#This Row],[Cantitatea real contractată]]*Таблица4[[#This Row],[Preţ unitar (cu TVA)]]</f>
        <v>1282.5</v>
      </c>
      <c r="L181" s="50" t="s">
        <v>419</v>
      </c>
      <c r="M181" s="50" t="s">
        <v>414</v>
      </c>
      <c r="N181" s="50"/>
      <c r="O181" s="50"/>
    </row>
    <row r="182" spans="1:57" s="32" customFormat="1" x14ac:dyDescent="0.25">
      <c r="A182" s="50" t="s">
        <v>902</v>
      </c>
      <c r="B182" s="50" t="s">
        <v>605</v>
      </c>
      <c r="C182" s="51"/>
      <c r="D182" s="50"/>
      <c r="E182" s="52"/>
      <c r="F182" s="50">
        <f>Таблица4[[#This Row],[Cantitatea solicitată]]*Таблица4[[#This Row],[Preţ unitar (cu TVA)]]</f>
        <v>0</v>
      </c>
      <c r="G182" s="50"/>
      <c r="H182" s="50"/>
      <c r="I182" s="50"/>
      <c r="J182" s="53">
        <f>SUM(J183:J183)</f>
        <v>1781.25</v>
      </c>
      <c r="K182" s="53">
        <f>SUM(K183:K183)</f>
        <v>2137.5</v>
      </c>
      <c r="L182" s="50"/>
      <c r="M182" s="50"/>
      <c r="N182" s="54">
        <v>44797</v>
      </c>
      <c r="O182" s="50" t="s">
        <v>1334</v>
      </c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</row>
    <row r="183" spans="1:57" ht="45" x14ac:dyDescent="0.25">
      <c r="A183" s="50"/>
      <c r="B183" s="50"/>
      <c r="C183" s="51">
        <v>38.200000000000003</v>
      </c>
      <c r="D183" s="50" t="s">
        <v>381</v>
      </c>
      <c r="E183" s="52">
        <v>375</v>
      </c>
      <c r="F183" s="50">
        <f>Таблица4[[#This Row],[Cantitatea solicitată]]*Таблица4[[#This Row],[Preţ unitar (cu TVA)]]</f>
        <v>2137.5</v>
      </c>
      <c r="G183" s="50">
        <v>4.75</v>
      </c>
      <c r="H183" s="50">
        <v>5.7</v>
      </c>
      <c r="I183" s="50">
        <v>375</v>
      </c>
      <c r="J183" s="50">
        <f>Таблица4[[#This Row],[Cantitatea real contractată]]*Таблица4[[#This Row],[Preţ unitar (fără TVA)]]</f>
        <v>1781.25</v>
      </c>
      <c r="K183" s="50">
        <f>Таблица4[[#This Row],[Cantitatea real contractată]]*Таблица4[[#This Row],[Preţ unitar (cu TVA)]]</f>
        <v>2137.5</v>
      </c>
      <c r="L183" s="50" t="s">
        <v>419</v>
      </c>
      <c r="M183" s="50" t="s">
        <v>414</v>
      </c>
      <c r="N183" s="50"/>
      <c r="O183" s="50"/>
    </row>
    <row r="184" spans="1:57" s="32" customFormat="1" x14ac:dyDescent="0.25">
      <c r="A184" s="50" t="s">
        <v>903</v>
      </c>
      <c r="B184" s="50" t="s">
        <v>607</v>
      </c>
      <c r="C184" s="51"/>
      <c r="D184" s="50"/>
      <c r="E184" s="52"/>
      <c r="F184" s="50">
        <f>Таблица4[[#This Row],[Cantitatea solicitată]]*Таблица4[[#This Row],[Preţ unitar (cu TVA)]]</f>
        <v>0</v>
      </c>
      <c r="G184" s="50"/>
      <c r="H184" s="50"/>
      <c r="I184" s="50"/>
      <c r="J184" s="53">
        <f>SUM(J185:J185)</f>
        <v>2493.75</v>
      </c>
      <c r="K184" s="53">
        <f>SUM(K185:K185)</f>
        <v>2992.5</v>
      </c>
      <c r="L184" s="50"/>
      <c r="M184" s="50"/>
      <c r="N184" s="54">
        <v>44797</v>
      </c>
      <c r="O184" s="50" t="s">
        <v>1334</v>
      </c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</row>
    <row r="185" spans="1:57" ht="45" x14ac:dyDescent="0.25">
      <c r="A185" s="50"/>
      <c r="B185" s="50"/>
      <c r="C185" s="51">
        <v>38.200000000000003</v>
      </c>
      <c r="D185" s="50" t="s">
        <v>381</v>
      </c>
      <c r="E185" s="52">
        <v>525</v>
      </c>
      <c r="F185" s="50">
        <f>Таблица4[[#This Row],[Cantitatea solicitată]]*Таблица4[[#This Row],[Preţ unitar (cu TVA)]]</f>
        <v>2992.5</v>
      </c>
      <c r="G185" s="50">
        <v>4.75</v>
      </c>
      <c r="H185" s="50">
        <v>5.7</v>
      </c>
      <c r="I185" s="50">
        <v>525</v>
      </c>
      <c r="J185" s="50">
        <f>Таблица4[[#This Row],[Cantitatea real contractată]]*Таблица4[[#This Row],[Preţ unitar (fără TVA)]]</f>
        <v>2493.75</v>
      </c>
      <c r="K185" s="50">
        <f>Таблица4[[#This Row],[Cantitatea real contractată]]*Таблица4[[#This Row],[Preţ unitar (cu TVA)]]</f>
        <v>2992.5</v>
      </c>
      <c r="L185" s="50" t="s">
        <v>419</v>
      </c>
      <c r="M185" s="50" t="s">
        <v>414</v>
      </c>
      <c r="N185" s="50"/>
      <c r="O185" s="50"/>
    </row>
    <row r="186" spans="1:57" s="32" customFormat="1" x14ac:dyDescent="0.25">
      <c r="A186" s="50" t="s">
        <v>904</v>
      </c>
      <c r="B186" s="50" t="s">
        <v>613</v>
      </c>
      <c r="C186" s="51"/>
      <c r="D186" s="50"/>
      <c r="E186" s="52"/>
      <c r="F186" s="50">
        <f>Таблица4[[#This Row],[Cantitatea solicitată]]*Таблица4[[#This Row],[Preţ unitar (cu TVA)]]</f>
        <v>0</v>
      </c>
      <c r="G186" s="50"/>
      <c r="H186" s="50"/>
      <c r="I186" s="50"/>
      <c r="J186" s="53">
        <f>SUM(J187:J187)</f>
        <v>1068.75</v>
      </c>
      <c r="K186" s="53">
        <f>SUM(K187:K187)</f>
        <v>1282.5</v>
      </c>
      <c r="L186" s="50"/>
      <c r="M186" s="50"/>
      <c r="N186" s="54">
        <v>44769</v>
      </c>
      <c r="O186" s="50" t="s">
        <v>1334</v>
      </c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</row>
    <row r="187" spans="1:57" ht="45" x14ac:dyDescent="0.25">
      <c r="A187" s="50"/>
      <c r="B187" s="50"/>
      <c r="C187" s="51">
        <v>38.200000000000003</v>
      </c>
      <c r="D187" s="50" t="s">
        <v>381</v>
      </c>
      <c r="E187" s="52">
        <v>225</v>
      </c>
      <c r="F187" s="50">
        <f>Таблица4[[#This Row],[Cantitatea solicitată]]*Таблица4[[#This Row],[Preţ unitar (cu TVA)]]</f>
        <v>1282.5</v>
      </c>
      <c r="G187" s="50">
        <v>4.75</v>
      </c>
      <c r="H187" s="50">
        <v>5.7</v>
      </c>
      <c r="I187" s="50">
        <v>225</v>
      </c>
      <c r="J187" s="50">
        <f>Таблица4[[#This Row],[Cantitatea real contractată]]*Таблица4[[#This Row],[Preţ unitar (fără TVA)]]</f>
        <v>1068.75</v>
      </c>
      <c r="K187" s="50">
        <f>Таблица4[[#This Row],[Cantitatea real contractată]]*Таблица4[[#This Row],[Preţ unitar (cu TVA)]]</f>
        <v>1282.5</v>
      </c>
      <c r="L187" s="50" t="s">
        <v>419</v>
      </c>
      <c r="M187" s="50" t="s">
        <v>414</v>
      </c>
      <c r="N187" s="50"/>
      <c r="O187" s="50"/>
    </row>
    <row r="188" spans="1:57" s="32" customFormat="1" x14ac:dyDescent="0.25">
      <c r="A188" s="50" t="s">
        <v>905</v>
      </c>
      <c r="B188" s="50" t="s">
        <v>614</v>
      </c>
      <c r="C188" s="51"/>
      <c r="D188" s="50"/>
      <c r="E188" s="52"/>
      <c r="F188" s="50">
        <f>Таблица4[[#This Row],[Cantitatea solicitată]]*Таблица4[[#This Row],[Preţ unitar (cu TVA)]]</f>
        <v>0</v>
      </c>
      <c r="G188" s="50"/>
      <c r="H188" s="50"/>
      <c r="I188" s="50"/>
      <c r="J188" s="53">
        <f>SUM(J189:J189)</f>
        <v>2137.5</v>
      </c>
      <c r="K188" s="53">
        <f>SUM(K189:K189)</f>
        <v>2565</v>
      </c>
      <c r="L188" s="50"/>
      <c r="M188" s="50"/>
      <c r="N188" s="54">
        <v>44769</v>
      </c>
      <c r="O188" s="50" t="s">
        <v>1334</v>
      </c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</row>
    <row r="189" spans="1:57" ht="45" x14ac:dyDescent="0.25">
      <c r="A189" s="50"/>
      <c r="B189" s="50"/>
      <c r="C189" s="51">
        <v>38.200000000000003</v>
      </c>
      <c r="D189" s="50" t="s">
        <v>381</v>
      </c>
      <c r="E189" s="52">
        <v>450</v>
      </c>
      <c r="F189" s="50">
        <f>Таблица4[[#This Row],[Cantitatea solicitată]]*Таблица4[[#This Row],[Preţ unitar (cu TVA)]]</f>
        <v>2565</v>
      </c>
      <c r="G189" s="50">
        <v>4.75</v>
      </c>
      <c r="H189" s="50">
        <v>5.7</v>
      </c>
      <c r="I189" s="50">
        <v>450</v>
      </c>
      <c r="J189" s="50">
        <f>Таблица4[[#This Row],[Cantitatea real contractată]]*Таблица4[[#This Row],[Preţ unitar (fără TVA)]]</f>
        <v>2137.5</v>
      </c>
      <c r="K189" s="50">
        <f>Таблица4[[#This Row],[Cantitatea real contractată]]*Таблица4[[#This Row],[Preţ unitar (cu TVA)]]</f>
        <v>2565</v>
      </c>
      <c r="L189" s="50" t="s">
        <v>419</v>
      </c>
      <c r="M189" s="50" t="s">
        <v>414</v>
      </c>
      <c r="N189" s="50"/>
      <c r="O189" s="50"/>
    </row>
    <row r="190" spans="1:57" s="32" customFormat="1" x14ac:dyDescent="0.25">
      <c r="A190" s="50" t="s">
        <v>906</v>
      </c>
      <c r="B190" s="50" t="s">
        <v>616</v>
      </c>
      <c r="C190" s="51"/>
      <c r="D190" s="50"/>
      <c r="E190" s="52"/>
      <c r="F190" s="50">
        <f>Таблица4[[#This Row],[Cantitatea solicitată]]*Таблица4[[#This Row],[Preţ unitar (cu TVA)]]</f>
        <v>0</v>
      </c>
      <c r="G190" s="50"/>
      <c r="H190" s="50"/>
      <c r="I190" s="50"/>
      <c r="J190" s="53">
        <f>SUM(J191:J191)</f>
        <v>1068.75</v>
      </c>
      <c r="K190" s="53">
        <f>SUM(K191:K191)</f>
        <v>1282.5</v>
      </c>
      <c r="L190" s="50"/>
      <c r="M190" s="50"/>
      <c r="N190" s="54">
        <v>44769</v>
      </c>
      <c r="O190" s="50" t="s">
        <v>1334</v>
      </c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</row>
    <row r="191" spans="1:57" ht="45" x14ac:dyDescent="0.25">
      <c r="A191" s="50"/>
      <c r="B191" s="50"/>
      <c r="C191" s="51">
        <v>38.200000000000003</v>
      </c>
      <c r="D191" s="50" t="s">
        <v>381</v>
      </c>
      <c r="E191" s="52">
        <v>225</v>
      </c>
      <c r="F191" s="50">
        <f>Таблица4[[#This Row],[Cantitatea solicitată]]*Таблица4[[#This Row],[Preţ unitar (cu TVA)]]</f>
        <v>1282.5</v>
      </c>
      <c r="G191" s="50">
        <v>4.75</v>
      </c>
      <c r="H191" s="50">
        <v>5.7</v>
      </c>
      <c r="I191" s="50">
        <v>225</v>
      </c>
      <c r="J191" s="50">
        <f>Таблица4[[#This Row],[Cantitatea real contractată]]*Таблица4[[#This Row],[Preţ unitar (fără TVA)]]</f>
        <v>1068.75</v>
      </c>
      <c r="K191" s="50">
        <f>Таблица4[[#This Row],[Cantitatea real contractată]]*Таблица4[[#This Row],[Preţ unitar (cu TVA)]]</f>
        <v>1282.5</v>
      </c>
      <c r="L191" s="50" t="s">
        <v>419</v>
      </c>
      <c r="M191" s="50" t="s">
        <v>414</v>
      </c>
      <c r="N191" s="50"/>
      <c r="O191" s="50"/>
    </row>
    <row r="192" spans="1:57" s="32" customFormat="1" x14ac:dyDescent="0.25">
      <c r="A192" s="50" t="s">
        <v>907</v>
      </c>
      <c r="B192" s="50" t="s">
        <v>617</v>
      </c>
      <c r="C192" s="51"/>
      <c r="D192" s="50"/>
      <c r="E192" s="52"/>
      <c r="F192" s="50">
        <f>Таблица4[[#This Row],[Cantitatea solicitată]]*Таблица4[[#This Row],[Preţ unitar (cu TVA)]]</f>
        <v>0</v>
      </c>
      <c r="G192" s="50"/>
      <c r="H192" s="50"/>
      <c r="I192" s="50"/>
      <c r="J192" s="53">
        <f>SUM(J193:J193)</f>
        <v>10687.5</v>
      </c>
      <c r="K192" s="53">
        <f>SUM(K193:K193)</f>
        <v>12825</v>
      </c>
      <c r="L192" s="50"/>
      <c r="M192" s="50"/>
      <c r="N192" s="54">
        <v>44797</v>
      </c>
      <c r="O192" s="50" t="s">
        <v>1334</v>
      </c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</row>
    <row r="193" spans="1:57" ht="45" x14ac:dyDescent="0.25">
      <c r="A193" s="50"/>
      <c r="B193" s="50"/>
      <c r="C193" s="51">
        <v>38.200000000000003</v>
      </c>
      <c r="D193" s="50" t="s">
        <v>381</v>
      </c>
      <c r="E193" s="52">
        <v>2250</v>
      </c>
      <c r="F193" s="50">
        <f>Таблица4[[#This Row],[Cantitatea solicitată]]*Таблица4[[#This Row],[Preţ unitar (cu TVA)]]</f>
        <v>12825</v>
      </c>
      <c r="G193" s="50">
        <v>4.75</v>
      </c>
      <c r="H193" s="50">
        <v>5.7</v>
      </c>
      <c r="I193" s="50">
        <v>2250</v>
      </c>
      <c r="J193" s="50">
        <f>Таблица4[[#This Row],[Cantitatea real contractată]]*Таблица4[[#This Row],[Preţ unitar (fără TVA)]]</f>
        <v>10687.5</v>
      </c>
      <c r="K193" s="50">
        <f>Таблица4[[#This Row],[Cantitatea real contractată]]*Таблица4[[#This Row],[Preţ unitar (cu TVA)]]</f>
        <v>12825</v>
      </c>
      <c r="L193" s="50" t="s">
        <v>419</v>
      </c>
      <c r="M193" s="50" t="s">
        <v>414</v>
      </c>
      <c r="N193" s="50"/>
      <c r="O193" s="50"/>
    </row>
    <row r="194" spans="1:57" s="32" customFormat="1" x14ac:dyDescent="0.25">
      <c r="A194" s="50" t="s">
        <v>908</v>
      </c>
      <c r="B194" s="50" t="s">
        <v>618</v>
      </c>
      <c r="C194" s="51"/>
      <c r="D194" s="50"/>
      <c r="E194" s="52"/>
      <c r="F194" s="50">
        <f>Таблица4[[#This Row],[Cantitatea solicitată]]*Таблица4[[#This Row],[Preţ unitar (cu TVA)]]</f>
        <v>0</v>
      </c>
      <c r="G194" s="50"/>
      <c r="H194" s="50"/>
      <c r="I194" s="50"/>
      <c r="J194" s="53">
        <f>SUM(J195:J195)</f>
        <v>3562.5</v>
      </c>
      <c r="K194" s="53">
        <f>SUM(K195:K195)</f>
        <v>4275</v>
      </c>
      <c r="L194" s="50"/>
      <c r="M194" s="50"/>
      <c r="N194" s="54">
        <v>44802</v>
      </c>
      <c r="O194" s="50" t="s">
        <v>1334</v>
      </c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</row>
    <row r="195" spans="1:57" ht="45" x14ac:dyDescent="0.25">
      <c r="A195" s="50"/>
      <c r="B195" s="50"/>
      <c r="C195" s="51">
        <v>38.200000000000003</v>
      </c>
      <c r="D195" s="50" t="s">
        <v>381</v>
      </c>
      <c r="E195" s="52">
        <v>750</v>
      </c>
      <c r="F195" s="50">
        <f>Таблица4[[#This Row],[Cantitatea solicitată]]*Таблица4[[#This Row],[Preţ unitar (cu TVA)]]</f>
        <v>4275</v>
      </c>
      <c r="G195" s="50">
        <v>4.75</v>
      </c>
      <c r="H195" s="50">
        <v>5.7</v>
      </c>
      <c r="I195" s="50">
        <v>750</v>
      </c>
      <c r="J195" s="50">
        <f>Таблица4[[#This Row],[Cantitatea real contractată]]*Таблица4[[#This Row],[Preţ unitar (fără TVA)]]</f>
        <v>3562.5</v>
      </c>
      <c r="K195" s="50">
        <f>Таблица4[[#This Row],[Cantitatea real contractată]]*Таблица4[[#This Row],[Preţ unitar (cu TVA)]]</f>
        <v>4275</v>
      </c>
      <c r="L195" s="50" t="s">
        <v>419</v>
      </c>
      <c r="M195" s="50" t="s">
        <v>414</v>
      </c>
      <c r="N195" s="50"/>
      <c r="O195" s="50"/>
    </row>
    <row r="196" spans="1:57" s="32" customFormat="1" x14ac:dyDescent="0.25">
      <c r="A196" s="50" t="s">
        <v>909</v>
      </c>
      <c r="B196" s="50" t="s">
        <v>619</v>
      </c>
      <c r="C196" s="51"/>
      <c r="D196" s="50"/>
      <c r="E196" s="52"/>
      <c r="F196" s="50">
        <f>Таблица4[[#This Row],[Cantitatea solicitată]]*Таблица4[[#This Row],[Preţ unitar (cu TVA)]]</f>
        <v>0</v>
      </c>
      <c r="G196" s="50"/>
      <c r="H196" s="50"/>
      <c r="I196" s="50"/>
      <c r="J196" s="53">
        <f>SUM(J197:J197)</f>
        <v>1425</v>
      </c>
      <c r="K196" s="53">
        <f>SUM(K197:K197)</f>
        <v>1710</v>
      </c>
      <c r="L196" s="50"/>
      <c r="M196" s="50"/>
      <c r="N196" s="54">
        <v>44769</v>
      </c>
      <c r="O196" s="50" t="s">
        <v>1334</v>
      </c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</row>
    <row r="197" spans="1:57" ht="45" x14ac:dyDescent="0.25">
      <c r="A197" s="50"/>
      <c r="B197" s="50"/>
      <c r="C197" s="51">
        <v>38.200000000000003</v>
      </c>
      <c r="D197" s="50" t="s">
        <v>381</v>
      </c>
      <c r="E197" s="52">
        <v>300</v>
      </c>
      <c r="F197" s="50">
        <f>Таблица4[[#This Row],[Cantitatea solicitată]]*Таблица4[[#This Row],[Preţ unitar (cu TVA)]]</f>
        <v>1710</v>
      </c>
      <c r="G197" s="50">
        <v>4.75</v>
      </c>
      <c r="H197" s="50">
        <v>5.7</v>
      </c>
      <c r="I197" s="50">
        <v>300</v>
      </c>
      <c r="J197" s="50">
        <f>Таблица4[[#This Row],[Cantitatea real contractată]]*Таблица4[[#This Row],[Preţ unitar (fără TVA)]]</f>
        <v>1425</v>
      </c>
      <c r="K197" s="50">
        <f>Таблица4[[#This Row],[Cantitatea real contractată]]*Таблица4[[#This Row],[Preţ unitar (cu TVA)]]</f>
        <v>1710</v>
      </c>
      <c r="L197" s="50" t="s">
        <v>419</v>
      </c>
      <c r="M197" s="50" t="s">
        <v>414</v>
      </c>
      <c r="N197" s="50"/>
      <c r="O197" s="50"/>
    </row>
    <row r="198" spans="1:57" s="32" customFormat="1" x14ac:dyDescent="0.25">
      <c r="A198" s="50" t="s">
        <v>910</v>
      </c>
      <c r="B198" s="50" t="s">
        <v>620</v>
      </c>
      <c r="C198" s="51"/>
      <c r="D198" s="50"/>
      <c r="E198" s="52"/>
      <c r="F198" s="50">
        <f>Таблица4[[#This Row],[Cantitatea solicitată]]*Таблица4[[#This Row],[Preţ unitar (cu TVA)]]</f>
        <v>0</v>
      </c>
      <c r="G198" s="50"/>
      <c r="H198" s="50"/>
      <c r="I198" s="50"/>
      <c r="J198" s="53">
        <f>SUM(J199:J199)</f>
        <v>893</v>
      </c>
      <c r="K198" s="53">
        <f>SUM(K199:K199)</f>
        <v>1071.6000000000001</v>
      </c>
      <c r="L198" s="50"/>
      <c r="M198" s="50"/>
      <c r="N198" s="54">
        <v>44797</v>
      </c>
      <c r="O198" s="50" t="s">
        <v>1334</v>
      </c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</row>
    <row r="199" spans="1:57" ht="45" x14ac:dyDescent="0.25">
      <c r="A199" s="50"/>
      <c r="B199" s="50"/>
      <c r="C199" s="51">
        <v>38.200000000000003</v>
      </c>
      <c r="D199" s="50" t="s">
        <v>381</v>
      </c>
      <c r="E199" s="52">
        <v>188</v>
      </c>
      <c r="F199" s="50">
        <f>Таблица4[[#This Row],[Cantitatea solicitată]]*Таблица4[[#This Row],[Preţ unitar (cu TVA)]]</f>
        <v>1071.6000000000001</v>
      </c>
      <c r="G199" s="50">
        <v>4.75</v>
      </c>
      <c r="H199" s="50">
        <v>5.7</v>
      </c>
      <c r="I199" s="50">
        <v>188</v>
      </c>
      <c r="J199" s="50">
        <f>Таблица4[[#This Row],[Cantitatea real contractată]]*Таблица4[[#This Row],[Preţ unitar (fără TVA)]]</f>
        <v>893</v>
      </c>
      <c r="K199" s="50">
        <f>Таблица4[[#This Row],[Cantitatea real contractată]]*Таблица4[[#This Row],[Preţ unitar (cu TVA)]]</f>
        <v>1071.6000000000001</v>
      </c>
      <c r="L199" s="50" t="s">
        <v>419</v>
      </c>
      <c r="M199" s="50" t="s">
        <v>414</v>
      </c>
      <c r="N199" s="50"/>
      <c r="O199" s="50"/>
    </row>
    <row r="200" spans="1:57" s="32" customFormat="1" x14ac:dyDescent="0.25">
      <c r="A200" s="50" t="s">
        <v>911</v>
      </c>
      <c r="B200" s="50" t="s">
        <v>621</v>
      </c>
      <c r="C200" s="51"/>
      <c r="D200" s="50"/>
      <c r="E200" s="52"/>
      <c r="F200" s="50">
        <f>Таблица4[[#This Row],[Cantitatea solicitată]]*Таблица4[[#This Row],[Preţ unitar (cu TVA)]]</f>
        <v>0</v>
      </c>
      <c r="G200" s="50"/>
      <c r="H200" s="50"/>
      <c r="I200" s="50"/>
      <c r="J200" s="53">
        <f>SUM(J201:J201)</f>
        <v>7</v>
      </c>
      <c r="K200" s="53">
        <f>SUM(K201:K201)</f>
        <v>6.48</v>
      </c>
      <c r="L200" s="50"/>
      <c r="M200" s="50"/>
      <c r="N200" s="54">
        <v>44769</v>
      </c>
      <c r="O200" s="50" t="s">
        <v>1334</v>
      </c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</row>
    <row r="201" spans="1:57" ht="30" x14ac:dyDescent="0.25">
      <c r="A201" s="50"/>
      <c r="B201" s="50"/>
      <c r="C201" s="51">
        <v>30.2</v>
      </c>
      <c r="D201" s="50" t="s">
        <v>373</v>
      </c>
      <c r="E201" s="52">
        <v>1.5</v>
      </c>
      <c r="F201" s="50">
        <f>Таблица4[[#This Row],[Cantitatea solicitată]]*Таблица4[[#This Row],[Preţ unitar (cu TVA)]]</f>
        <v>6.48</v>
      </c>
      <c r="G201" s="50">
        <v>4</v>
      </c>
      <c r="H201" s="50">
        <v>4.32</v>
      </c>
      <c r="I201" s="50">
        <v>1.5</v>
      </c>
      <c r="J201" s="50">
        <v>7</v>
      </c>
      <c r="K201" s="50">
        <f>Таблица4[[#This Row],[Cantitatea real contractată]]*Таблица4[[#This Row],[Preţ unitar (cu TVA)]]</f>
        <v>6.48</v>
      </c>
      <c r="L201" s="50" t="s">
        <v>417</v>
      </c>
      <c r="M201" s="50" t="s">
        <v>410</v>
      </c>
      <c r="N201" s="50"/>
      <c r="O201" s="50"/>
    </row>
    <row r="202" spans="1:57" s="32" customFormat="1" x14ac:dyDescent="0.25">
      <c r="A202" s="50" t="s">
        <v>912</v>
      </c>
      <c r="B202" s="50" t="s">
        <v>622</v>
      </c>
      <c r="C202" s="51"/>
      <c r="D202" s="50"/>
      <c r="E202" s="52"/>
      <c r="F202" s="50">
        <f>Таблица4[[#This Row],[Cantitatea solicitată]]*Таблица4[[#This Row],[Preţ unitar (cu TVA)]]</f>
        <v>0</v>
      </c>
      <c r="G202" s="50"/>
      <c r="H202" s="50"/>
      <c r="I202" s="50"/>
      <c r="J202" s="53">
        <f>SUM(J203:J203)</f>
        <v>2137.5</v>
      </c>
      <c r="K202" s="53">
        <f>SUM(K203:K203)</f>
        <v>2565</v>
      </c>
      <c r="L202" s="50"/>
      <c r="M202" s="50"/>
      <c r="N202" s="54">
        <v>44797</v>
      </c>
      <c r="O202" s="50" t="s">
        <v>1334</v>
      </c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</row>
    <row r="203" spans="1:57" ht="45" x14ac:dyDescent="0.25">
      <c r="A203" s="50"/>
      <c r="B203" s="50"/>
      <c r="C203" s="51">
        <v>38.200000000000003</v>
      </c>
      <c r="D203" s="50" t="s">
        <v>381</v>
      </c>
      <c r="E203" s="52">
        <v>450</v>
      </c>
      <c r="F203" s="50">
        <f>Таблица4[[#This Row],[Cantitatea solicitată]]*Таблица4[[#This Row],[Preţ unitar (cu TVA)]]</f>
        <v>2565</v>
      </c>
      <c r="G203" s="50">
        <v>4.75</v>
      </c>
      <c r="H203" s="50">
        <v>5.7</v>
      </c>
      <c r="I203" s="50">
        <v>450</v>
      </c>
      <c r="J203" s="50">
        <f>Таблица4[[#This Row],[Cantitatea real contractată]]*Таблица4[[#This Row],[Preţ unitar (fără TVA)]]</f>
        <v>2137.5</v>
      </c>
      <c r="K203" s="50">
        <f>Таблица4[[#This Row],[Cantitatea real contractată]]*Таблица4[[#This Row],[Preţ unitar (cu TVA)]]</f>
        <v>2565</v>
      </c>
      <c r="L203" s="50" t="s">
        <v>419</v>
      </c>
      <c r="M203" s="50" t="s">
        <v>414</v>
      </c>
      <c r="N203" s="50"/>
      <c r="O203" s="50"/>
    </row>
    <row r="204" spans="1:57" s="32" customFormat="1" x14ac:dyDescent="0.25">
      <c r="A204" s="50" t="s">
        <v>913</v>
      </c>
      <c r="B204" s="50" t="s">
        <v>626</v>
      </c>
      <c r="C204" s="51"/>
      <c r="D204" s="50"/>
      <c r="E204" s="52"/>
      <c r="F204" s="50">
        <f>Таблица4[[#This Row],[Cantitatea solicitată]]*Таблица4[[#This Row],[Preţ unitar (cu TVA)]]</f>
        <v>0</v>
      </c>
      <c r="G204" s="50"/>
      <c r="H204" s="50"/>
      <c r="I204" s="50"/>
      <c r="J204" s="53">
        <f>SUM(J205:J206)</f>
        <v>1515</v>
      </c>
      <c r="K204" s="53">
        <f>SUM(K205:K206)</f>
        <v>1807.2</v>
      </c>
      <c r="L204" s="50"/>
      <c r="M204" s="50"/>
      <c r="N204" s="54">
        <v>44797</v>
      </c>
      <c r="O204" s="50" t="s">
        <v>1334</v>
      </c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</row>
    <row r="205" spans="1:57" ht="30" x14ac:dyDescent="0.25">
      <c r="A205" s="50"/>
      <c r="B205" s="50"/>
      <c r="C205" s="51">
        <v>30.2</v>
      </c>
      <c r="D205" s="50" t="s">
        <v>373</v>
      </c>
      <c r="E205" s="52">
        <v>22.5</v>
      </c>
      <c r="F205" s="50">
        <f>Таблица4[[#This Row],[Cantitatea solicitată]]*Таблица4[[#This Row],[Preţ unitar (cu TVA)]]</f>
        <v>97.2</v>
      </c>
      <c r="G205" s="50">
        <v>4</v>
      </c>
      <c r="H205" s="50">
        <v>4.32</v>
      </c>
      <c r="I205" s="50">
        <v>22.5</v>
      </c>
      <c r="J205" s="50">
        <f>Таблица4[[#This Row],[Cantitatea real contractată]]*Таблица4[[#This Row],[Preţ unitar (fără TVA)]]</f>
        <v>90</v>
      </c>
      <c r="K205" s="50">
        <f>Таблица4[[#This Row],[Cantitatea real contractată]]*Таблица4[[#This Row],[Preţ unitar (cu TVA)]]</f>
        <v>97.2</v>
      </c>
      <c r="L205" s="50" t="s">
        <v>417</v>
      </c>
      <c r="M205" s="50" t="s">
        <v>410</v>
      </c>
      <c r="N205" s="50"/>
      <c r="O205" s="50"/>
    </row>
    <row r="206" spans="1:57" ht="45" x14ac:dyDescent="0.25">
      <c r="A206" s="50"/>
      <c r="B206" s="50"/>
      <c r="C206" s="51">
        <v>38.200000000000003</v>
      </c>
      <c r="D206" s="50" t="s">
        <v>381</v>
      </c>
      <c r="E206" s="52">
        <v>300</v>
      </c>
      <c r="F206" s="50">
        <f>Таблица4[[#This Row],[Cantitatea solicitată]]*Таблица4[[#This Row],[Preţ unitar (cu TVA)]]</f>
        <v>1710</v>
      </c>
      <c r="G206" s="50">
        <v>4.75</v>
      </c>
      <c r="H206" s="50">
        <v>5.7</v>
      </c>
      <c r="I206" s="50">
        <v>300</v>
      </c>
      <c r="J206" s="50">
        <f>Таблица4[[#This Row],[Cantitatea real contractată]]*Таблица4[[#This Row],[Preţ unitar (fără TVA)]]</f>
        <v>1425</v>
      </c>
      <c r="K206" s="50">
        <f>Таблица4[[#This Row],[Cantitatea real contractată]]*Таблица4[[#This Row],[Preţ unitar (cu TVA)]]</f>
        <v>1710</v>
      </c>
      <c r="L206" s="50" t="s">
        <v>419</v>
      </c>
      <c r="M206" s="50" t="s">
        <v>414</v>
      </c>
      <c r="N206" s="50"/>
      <c r="O206" s="50"/>
    </row>
    <row r="207" spans="1:57" s="32" customFormat="1" x14ac:dyDescent="0.25">
      <c r="A207" s="50" t="s">
        <v>914</v>
      </c>
      <c r="B207" s="50" t="s">
        <v>628</v>
      </c>
      <c r="C207" s="51"/>
      <c r="D207" s="50"/>
      <c r="E207" s="52"/>
      <c r="F207" s="50">
        <f>Таблица4[[#This Row],[Cantitatea solicitată]]*Таблица4[[#This Row],[Preţ unitar (cu TVA)]]</f>
        <v>0</v>
      </c>
      <c r="G207" s="50"/>
      <c r="H207" s="50"/>
      <c r="I207" s="50"/>
      <c r="J207" s="53">
        <f>SUM(J208:J208)</f>
        <v>7125</v>
      </c>
      <c r="K207" s="53">
        <f>SUM(K208:K208)</f>
        <v>8550</v>
      </c>
      <c r="L207" s="50"/>
      <c r="M207" s="50"/>
      <c r="N207" s="54">
        <v>44769</v>
      </c>
      <c r="O207" s="50" t="s">
        <v>1334</v>
      </c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</row>
    <row r="208" spans="1:57" ht="45" x14ac:dyDescent="0.25">
      <c r="A208" s="50"/>
      <c r="B208" s="50"/>
      <c r="C208" s="51">
        <v>38.200000000000003</v>
      </c>
      <c r="D208" s="50" t="s">
        <v>381</v>
      </c>
      <c r="E208" s="52">
        <v>1500</v>
      </c>
      <c r="F208" s="50">
        <f>Таблица4[[#This Row],[Cantitatea solicitată]]*Таблица4[[#This Row],[Preţ unitar (cu TVA)]]</f>
        <v>8550</v>
      </c>
      <c r="G208" s="50">
        <v>4.75</v>
      </c>
      <c r="H208" s="50">
        <v>5.7</v>
      </c>
      <c r="I208" s="50">
        <v>1500</v>
      </c>
      <c r="J208" s="50">
        <f>Таблица4[[#This Row],[Cantitatea real contractată]]*Таблица4[[#This Row],[Preţ unitar (fără TVA)]]</f>
        <v>7125</v>
      </c>
      <c r="K208" s="50">
        <f>Таблица4[[#This Row],[Cantitatea real contractată]]*Таблица4[[#This Row],[Preţ unitar (cu TVA)]]</f>
        <v>8550</v>
      </c>
      <c r="L208" s="50" t="s">
        <v>419</v>
      </c>
      <c r="M208" s="50" t="s">
        <v>414</v>
      </c>
      <c r="N208" s="50"/>
      <c r="O208" s="50"/>
    </row>
    <row r="209" spans="1:57" s="32" customFormat="1" x14ac:dyDescent="0.25">
      <c r="A209" s="50" t="s">
        <v>915</v>
      </c>
      <c r="B209" s="50" t="s">
        <v>629</v>
      </c>
      <c r="C209" s="51"/>
      <c r="D209" s="50"/>
      <c r="E209" s="52"/>
      <c r="F209" s="50">
        <f>Таблица4[[#This Row],[Cantitatea solicitată]]*Таблица4[[#This Row],[Preţ unitar (cu TVA)]]</f>
        <v>0</v>
      </c>
      <c r="G209" s="50"/>
      <c r="H209" s="50"/>
      <c r="I209" s="50"/>
      <c r="J209" s="53">
        <f>SUM(J210:J210)</f>
        <v>2850</v>
      </c>
      <c r="K209" s="53">
        <f>SUM(K210:K210)</f>
        <v>3420</v>
      </c>
      <c r="L209" s="50"/>
      <c r="M209" s="50"/>
      <c r="N209" s="54">
        <v>44769</v>
      </c>
      <c r="O209" s="50" t="s">
        <v>1334</v>
      </c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</row>
    <row r="210" spans="1:57" ht="45" x14ac:dyDescent="0.25">
      <c r="A210" s="50"/>
      <c r="B210" s="50"/>
      <c r="C210" s="51">
        <v>38.200000000000003</v>
      </c>
      <c r="D210" s="50" t="s">
        <v>381</v>
      </c>
      <c r="E210" s="52">
        <v>600</v>
      </c>
      <c r="F210" s="50">
        <f>Таблица4[[#This Row],[Cantitatea solicitată]]*Таблица4[[#This Row],[Preţ unitar (cu TVA)]]</f>
        <v>3420</v>
      </c>
      <c r="G210" s="50">
        <v>4.75</v>
      </c>
      <c r="H210" s="50">
        <v>5.7</v>
      </c>
      <c r="I210" s="50">
        <v>600</v>
      </c>
      <c r="J210" s="50">
        <f>Таблица4[[#This Row],[Cantitatea real contractată]]*Таблица4[[#This Row],[Preţ unitar (fără TVA)]]</f>
        <v>2850</v>
      </c>
      <c r="K210" s="50">
        <f>Таблица4[[#This Row],[Cantitatea real contractată]]*Таблица4[[#This Row],[Preţ unitar (cu TVA)]]</f>
        <v>3420</v>
      </c>
      <c r="L210" s="50" t="s">
        <v>419</v>
      </c>
      <c r="M210" s="50" t="s">
        <v>414</v>
      </c>
      <c r="N210" s="50"/>
      <c r="O210" s="50"/>
    </row>
    <row r="211" spans="1:57" s="32" customFormat="1" x14ac:dyDescent="0.25">
      <c r="A211" s="50" t="s">
        <v>916</v>
      </c>
      <c r="B211" s="50" t="s">
        <v>631</v>
      </c>
      <c r="C211" s="51"/>
      <c r="D211" s="50"/>
      <c r="E211" s="52"/>
      <c r="F211" s="50">
        <f>Таблица4[[#This Row],[Cantitatea solicitată]]*Таблица4[[#This Row],[Preţ unitar (cu TVA)]]</f>
        <v>0</v>
      </c>
      <c r="G211" s="50"/>
      <c r="H211" s="50"/>
      <c r="I211" s="50"/>
      <c r="J211" s="53">
        <f>SUM(J212:J212)</f>
        <v>712.5</v>
      </c>
      <c r="K211" s="53">
        <f>SUM(K212:K212)</f>
        <v>855</v>
      </c>
      <c r="L211" s="50"/>
      <c r="M211" s="50"/>
      <c r="N211" s="54">
        <v>44769</v>
      </c>
      <c r="O211" s="50" t="s">
        <v>1334</v>
      </c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</row>
    <row r="212" spans="1:57" ht="45" x14ac:dyDescent="0.25">
      <c r="A212" s="50"/>
      <c r="B212" s="50"/>
      <c r="C212" s="51">
        <v>38.200000000000003</v>
      </c>
      <c r="D212" s="50" t="s">
        <v>381</v>
      </c>
      <c r="E212" s="52">
        <v>150</v>
      </c>
      <c r="F212" s="50">
        <f>Таблица4[[#This Row],[Cantitatea solicitată]]*Таблица4[[#This Row],[Preţ unitar (cu TVA)]]</f>
        <v>855</v>
      </c>
      <c r="G212" s="50">
        <v>4.75</v>
      </c>
      <c r="H212" s="50">
        <v>5.7</v>
      </c>
      <c r="I212" s="50">
        <v>150</v>
      </c>
      <c r="J212" s="50">
        <f>Таблица4[[#This Row],[Cantitatea real contractată]]*Таблица4[[#This Row],[Preţ unitar (fără TVA)]]</f>
        <v>712.5</v>
      </c>
      <c r="K212" s="50">
        <f>Таблица4[[#This Row],[Cantitatea real contractată]]*Таблица4[[#This Row],[Preţ unitar (cu TVA)]]</f>
        <v>855</v>
      </c>
      <c r="L212" s="50" t="s">
        <v>419</v>
      </c>
      <c r="M212" s="50" t="s">
        <v>414</v>
      </c>
      <c r="N212" s="50"/>
      <c r="O212" s="50"/>
    </row>
    <row r="213" spans="1:57" s="32" customFormat="1" x14ac:dyDescent="0.25">
      <c r="A213" s="50" t="s">
        <v>917</v>
      </c>
      <c r="B213" s="50" t="s">
        <v>632</v>
      </c>
      <c r="C213" s="51"/>
      <c r="D213" s="50"/>
      <c r="E213" s="52"/>
      <c r="F213" s="50">
        <f>Таблица4[[#This Row],[Cantitatea solicitată]]*Таблица4[[#This Row],[Preţ unitar (cu TVA)]]</f>
        <v>0</v>
      </c>
      <c r="G213" s="50"/>
      <c r="H213" s="50"/>
      <c r="I213" s="50"/>
      <c r="J213" s="53">
        <f>SUM(J214:J214)</f>
        <v>1425</v>
      </c>
      <c r="K213" s="53">
        <f>SUM(K214:K214)</f>
        <v>1710</v>
      </c>
      <c r="L213" s="50"/>
      <c r="M213" s="50"/>
      <c r="N213" s="54">
        <v>44769</v>
      </c>
      <c r="O213" s="50" t="s">
        <v>1334</v>
      </c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</row>
    <row r="214" spans="1:57" ht="45" x14ac:dyDescent="0.25">
      <c r="A214" s="50"/>
      <c r="B214" s="50"/>
      <c r="C214" s="51">
        <v>38.200000000000003</v>
      </c>
      <c r="D214" s="50" t="s">
        <v>381</v>
      </c>
      <c r="E214" s="52">
        <v>300</v>
      </c>
      <c r="F214" s="50">
        <f>Таблица4[[#This Row],[Cantitatea solicitată]]*Таблица4[[#This Row],[Preţ unitar (cu TVA)]]</f>
        <v>1710</v>
      </c>
      <c r="G214" s="50">
        <v>4.75</v>
      </c>
      <c r="H214" s="50">
        <v>5.7</v>
      </c>
      <c r="I214" s="50">
        <v>300</v>
      </c>
      <c r="J214" s="50">
        <f>Таблица4[[#This Row],[Cantitatea real contractată]]*Таблица4[[#This Row],[Preţ unitar (fără TVA)]]</f>
        <v>1425</v>
      </c>
      <c r="K214" s="50">
        <f>Таблица4[[#This Row],[Cantitatea real contractată]]*Таблица4[[#This Row],[Preţ unitar (cu TVA)]]</f>
        <v>1710</v>
      </c>
      <c r="L214" s="50" t="s">
        <v>419</v>
      </c>
      <c r="M214" s="50" t="s">
        <v>414</v>
      </c>
      <c r="N214" s="50"/>
      <c r="O214" s="50"/>
    </row>
    <row r="215" spans="1:57" s="32" customFormat="1" x14ac:dyDescent="0.25">
      <c r="A215" s="50" t="s">
        <v>918</v>
      </c>
      <c r="B215" s="50" t="s">
        <v>633</v>
      </c>
      <c r="C215" s="51"/>
      <c r="D215" s="50"/>
      <c r="E215" s="52"/>
      <c r="F215" s="50">
        <f>Таблица4[[#This Row],[Cantitatea solicitată]]*Таблица4[[#This Row],[Preţ unitar (cu TVA)]]</f>
        <v>0</v>
      </c>
      <c r="G215" s="50"/>
      <c r="H215" s="50"/>
      <c r="I215" s="50"/>
      <c r="J215" s="53">
        <f>SUM(J216:J216)</f>
        <v>16</v>
      </c>
      <c r="K215" s="53">
        <f>I216*H216</f>
        <v>17.28</v>
      </c>
      <c r="L215" s="50"/>
      <c r="M215" s="50"/>
      <c r="N215" s="54">
        <v>44797</v>
      </c>
      <c r="O215" s="50" t="s">
        <v>1334</v>
      </c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</row>
    <row r="216" spans="1:57" ht="30" x14ac:dyDescent="0.25">
      <c r="A216" s="50"/>
      <c r="B216" s="50"/>
      <c r="C216" s="51">
        <v>30.2</v>
      </c>
      <c r="D216" s="50" t="s">
        <v>373</v>
      </c>
      <c r="E216" s="52">
        <v>3.75</v>
      </c>
      <c r="F216" s="50">
        <f>Таблица4[[#This Row],[Cantitatea solicitată]]*Таблица4[[#This Row],[Preţ unitar (cu TVA)]]</f>
        <v>16.200000000000003</v>
      </c>
      <c r="G216" s="50">
        <v>4</v>
      </c>
      <c r="H216" s="50">
        <v>4.32</v>
      </c>
      <c r="I216" s="50">
        <v>4</v>
      </c>
      <c r="J216" s="50">
        <f>Таблица4[[#This Row],[Cantitatea real contractată]]*Таблица4[[#This Row],[Preţ unitar (fără TVA)]]</f>
        <v>16</v>
      </c>
      <c r="K216" s="50">
        <f>Таблица4[[#This Row],[Cantitatea real contractată]]*Таблица4[[#This Row],[Preţ unitar (cu TVA)]]</f>
        <v>17.28</v>
      </c>
      <c r="L216" s="50" t="s">
        <v>417</v>
      </c>
      <c r="M216" s="50" t="s">
        <v>410</v>
      </c>
      <c r="N216" s="50"/>
      <c r="O216" s="50"/>
    </row>
    <row r="217" spans="1:57" s="32" customFormat="1" x14ac:dyDescent="0.25">
      <c r="A217" s="50" t="s">
        <v>919</v>
      </c>
      <c r="B217" s="50" t="s">
        <v>634</v>
      </c>
      <c r="C217" s="51"/>
      <c r="D217" s="50"/>
      <c r="E217" s="52"/>
      <c r="F217" s="50">
        <f>Таблица4[[#This Row],[Cantitatea solicitată]]*Таблица4[[#This Row],[Preţ unitar (cu TVA)]]</f>
        <v>0</v>
      </c>
      <c r="G217" s="50"/>
      <c r="H217" s="50"/>
      <c r="I217" s="50"/>
      <c r="J217" s="53">
        <f>SUM(J218:J218)</f>
        <v>3562.5</v>
      </c>
      <c r="K217" s="53">
        <f>SUM(K218:K218)</f>
        <v>4275</v>
      </c>
      <c r="L217" s="50"/>
      <c r="M217" s="50"/>
      <c r="N217" s="54">
        <v>44769</v>
      </c>
      <c r="O217" s="50" t="s">
        <v>1334</v>
      </c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</row>
    <row r="218" spans="1:57" ht="45" x14ac:dyDescent="0.25">
      <c r="A218" s="50"/>
      <c r="B218" s="50"/>
      <c r="C218" s="51">
        <v>38.200000000000003</v>
      </c>
      <c r="D218" s="50" t="s">
        <v>381</v>
      </c>
      <c r="E218" s="52">
        <v>750</v>
      </c>
      <c r="F218" s="50">
        <f>Таблица4[[#This Row],[Cantitatea solicitată]]*Таблица4[[#This Row],[Preţ unitar (cu TVA)]]</f>
        <v>4275</v>
      </c>
      <c r="G218" s="50">
        <v>4.75</v>
      </c>
      <c r="H218" s="50">
        <v>5.7</v>
      </c>
      <c r="I218" s="50">
        <v>750</v>
      </c>
      <c r="J218" s="50">
        <f>Таблица4[[#This Row],[Cantitatea real contractată]]*Таблица4[[#This Row],[Preţ unitar (fără TVA)]]</f>
        <v>3562.5</v>
      </c>
      <c r="K218" s="50">
        <f>Таблица4[[#This Row],[Cantitatea real contractată]]*Таблица4[[#This Row],[Preţ unitar (cu TVA)]]</f>
        <v>4275</v>
      </c>
      <c r="L218" s="50" t="s">
        <v>419</v>
      </c>
      <c r="M218" s="50" t="s">
        <v>414</v>
      </c>
      <c r="N218" s="50"/>
      <c r="O218" s="50"/>
    </row>
    <row r="219" spans="1:57" s="44" customFormat="1" x14ac:dyDescent="0.25">
      <c r="A219" s="55" t="s">
        <v>920</v>
      </c>
      <c r="B219" s="55" t="s">
        <v>635</v>
      </c>
      <c r="C219" s="58"/>
      <c r="D219" s="55"/>
      <c r="E219" s="59"/>
      <c r="F219" s="55">
        <f>Таблица4[[#This Row],[Cantitatea solicitată]]*Таблица4[[#This Row],[Preţ unitar (cu TVA)]]</f>
        <v>0</v>
      </c>
      <c r="G219" s="55"/>
      <c r="H219" s="55"/>
      <c r="I219" s="55"/>
      <c r="J219" s="60">
        <f>SUM(J220:J220)</f>
        <v>14250</v>
      </c>
      <c r="K219" s="60">
        <f>SUM(K220:K220)</f>
        <v>17100</v>
      </c>
      <c r="L219" s="55"/>
      <c r="M219" s="55"/>
      <c r="N219" s="55"/>
      <c r="O219" s="41" t="s">
        <v>1335</v>
      </c>
    </row>
    <row r="220" spans="1:57" ht="45" x14ac:dyDescent="0.25">
      <c r="A220" s="38"/>
      <c r="B220" s="38"/>
      <c r="C220" s="56">
        <v>38.200000000000003</v>
      </c>
      <c r="D220" s="38" t="s">
        <v>381</v>
      </c>
      <c r="E220" s="57">
        <v>3000</v>
      </c>
      <c r="F220" s="38">
        <f>Таблица4[[#This Row],[Cantitatea solicitată]]*Таблица4[[#This Row],[Preţ unitar (cu TVA)]]</f>
        <v>17100</v>
      </c>
      <c r="G220" s="38">
        <v>4.75</v>
      </c>
      <c r="H220" s="38">
        <v>5.7</v>
      </c>
      <c r="I220" s="55">
        <v>3000</v>
      </c>
      <c r="J220" s="38">
        <f>Таблица4[[#This Row],[Cantitatea real contractată]]*Таблица4[[#This Row],[Preţ unitar (fără TVA)]]</f>
        <v>14250</v>
      </c>
      <c r="K220" s="55">
        <f>Таблица4[[#This Row],[Cantitatea real contractată]]*Таблица4[[#This Row],[Preţ unitar (cu TVA)]]</f>
        <v>17100</v>
      </c>
      <c r="L220" s="38" t="s">
        <v>419</v>
      </c>
      <c r="M220" s="38" t="s">
        <v>414</v>
      </c>
      <c r="N220" s="38"/>
      <c r="O220" s="38"/>
    </row>
    <row r="221" spans="1:57" s="32" customFormat="1" x14ac:dyDescent="0.25">
      <c r="A221" s="50" t="s">
        <v>921</v>
      </c>
      <c r="B221" s="50" t="s">
        <v>640</v>
      </c>
      <c r="C221" s="51"/>
      <c r="D221" s="50"/>
      <c r="E221" s="52"/>
      <c r="F221" s="50">
        <f>Таблица4[[#This Row],[Cantitatea solicitată]]*Таблица4[[#This Row],[Preţ unitar (cu TVA)]]</f>
        <v>0</v>
      </c>
      <c r="G221" s="50"/>
      <c r="H221" s="50"/>
      <c r="I221" s="50"/>
      <c r="J221" s="53">
        <f>SUM(J222:J222)</f>
        <v>10687.5</v>
      </c>
      <c r="K221" s="53">
        <f>SUM(K222:K222)</f>
        <v>12825</v>
      </c>
      <c r="L221" s="50"/>
      <c r="M221" s="50"/>
      <c r="N221" s="54">
        <v>44769</v>
      </c>
      <c r="O221" s="50" t="s">
        <v>1334</v>
      </c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</row>
    <row r="222" spans="1:57" ht="45" x14ac:dyDescent="0.25">
      <c r="A222" s="50"/>
      <c r="B222" s="50"/>
      <c r="C222" s="51">
        <v>38.200000000000003</v>
      </c>
      <c r="D222" s="50" t="s">
        <v>381</v>
      </c>
      <c r="E222" s="52">
        <v>2250</v>
      </c>
      <c r="F222" s="50">
        <f>Таблица4[[#This Row],[Cantitatea solicitată]]*Таблица4[[#This Row],[Preţ unitar (cu TVA)]]</f>
        <v>12825</v>
      </c>
      <c r="G222" s="50">
        <v>4.75</v>
      </c>
      <c r="H222" s="50">
        <v>5.7</v>
      </c>
      <c r="I222" s="50">
        <v>2250</v>
      </c>
      <c r="J222" s="50">
        <f>Таблица4[[#This Row],[Cantitatea real contractată]]*Таблица4[[#This Row],[Preţ unitar (fără TVA)]]</f>
        <v>10687.5</v>
      </c>
      <c r="K222" s="50">
        <f>Таблица4[[#This Row],[Cantitatea real contractată]]*Таблица4[[#This Row],[Preţ unitar (cu TVA)]]</f>
        <v>12825</v>
      </c>
      <c r="L222" s="50" t="s">
        <v>419</v>
      </c>
      <c r="M222" s="50" t="s">
        <v>414</v>
      </c>
      <c r="N222" s="50"/>
      <c r="O222" s="50"/>
    </row>
    <row r="223" spans="1:57" s="32" customFormat="1" x14ac:dyDescent="0.25">
      <c r="A223" s="50" t="s">
        <v>922</v>
      </c>
      <c r="B223" s="50" t="s">
        <v>646</v>
      </c>
      <c r="C223" s="51"/>
      <c r="D223" s="50"/>
      <c r="E223" s="52"/>
      <c r="F223" s="50">
        <f>Таблица4[[#This Row],[Cantitatea solicitată]]*Таблица4[[#This Row],[Preţ unitar (cu TVA)]]</f>
        <v>0</v>
      </c>
      <c r="G223" s="50"/>
      <c r="H223" s="50"/>
      <c r="I223" s="50"/>
      <c r="J223" s="53">
        <f>SUM(J224:J224)</f>
        <v>3562.5</v>
      </c>
      <c r="K223" s="53">
        <f>SUM(K224:K224)</f>
        <v>4275</v>
      </c>
      <c r="L223" s="50"/>
      <c r="M223" s="50"/>
      <c r="N223" s="54">
        <v>44769</v>
      </c>
      <c r="O223" s="50" t="s">
        <v>1334</v>
      </c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</row>
    <row r="224" spans="1:57" ht="45" x14ac:dyDescent="0.25">
      <c r="A224" s="50"/>
      <c r="B224" s="50"/>
      <c r="C224" s="51">
        <v>38.200000000000003</v>
      </c>
      <c r="D224" s="50" t="s">
        <v>381</v>
      </c>
      <c r="E224" s="52">
        <v>750</v>
      </c>
      <c r="F224" s="50">
        <f>Таблица4[[#This Row],[Cantitatea solicitată]]*Таблица4[[#This Row],[Preţ unitar (cu TVA)]]</f>
        <v>4275</v>
      </c>
      <c r="G224" s="50">
        <v>4.75</v>
      </c>
      <c r="H224" s="50">
        <v>5.7</v>
      </c>
      <c r="I224" s="50">
        <v>750</v>
      </c>
      <c r="J224" s="50">
        <f>Таблица4[[#This Row],[Cantitatea real contractată]]*Таблица4[[#This Row],[Preţ unitar (fără TVA)]]</f>
        <v>3562.5</v>
      </c>
      <c r="K224" s="50">
        <f>Таблица4[[#This Row],[Cantitatea real contractată]]*Таблица4[[#This Row],[Preţ unitar (cu TVA)]]</f>
        <v>4275</v>
      </c>
      <c r="L224" s="50" t="s">
        <v>419</v>
      </c>
      <c r="M224" s="50" t="s">
        <v>414</v>
      </c>
      <c r="N224" s="50"/>
      <c r="O224" s="50"/>
    </row>
    <row r="225" spans="1:57" s="32" customFormat="1" x14ac:dyDescent="0.25">
      <c r="A225" s="50" t="s">
        <v>923</v>
      </c>
      <c r="B225" s="50" t="s">
        <v>647</v>
      </c>
      <c r="C225" s="51"/>
      <c r="D225" s="50"/>
      <c r="E225" s="52"/>
      <c r="F225" s="50">
        <f>Таблица4[[#This Row],[Cantitatea solicitată]]*Таблица4[[#This Row],[Preţ unitar (cu TVA)]]</f>
        <v>0</v>
      </c>
      <c r="G225" s="50"/>
      <c r="H225" s="50"/>
      <c r="I225" s="50"/>
      <c r="J225" s="53">
        <f>SUM(J226:J226)</f>
        <v>1068.75</v>
      </c>
      <c r="K225" s="53">
        <f>SUM(K226:K226)</f>
        <v>1282.5</v>
      </c>
      <c r="L225" s="50"/>
      <c r="M225" s="50"/>
      <c r="N225" s="54">
        <v>44797</v>
      </c>
      <c r="O225" s="50" t="s">
        <v>1334</v>
      </c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</row>
    <row r="226" spans="1:57" ht="45" x14ac:dyDescent="0.25">
      <c r="A226" s="50"/>
      <c r="B226" s="50"/>
      <c r="C226" s="51">
        <v>38.200000000000003</v>
      </c>
      <c r="D226" s="50" t="s">
        <v>381</v>
      </c>
      <c r="E226" s="52">
        <v>225</v>
      </c>
      <c r="F226" s="50">
        <f>Таблица4[[#This Row],[Cantitatea solicitată]]*Таблица4[[#This Row],[Preţ unitar (cu TVA)]]</f>
        <v>1282.5</v>
      </c>
      <c r="G226" s="50">
        <v>4.75</v>
      </c>
      <c r="H226" s="50">
        <v>5.7</v>
      </c>
      <c r="I226" s="50">
        <v>225</v>
      </c>
      <c r="J226" s="50">
        <f>Таблица4[[#This Row],[Cantitatea real contractată]]*Таблица4[[#This Row],[Preţ unitar (fără TVA)]]</f>
        <v>1068.75</v>
      </c>
      <c r="K226" s="50">
        <f>Таблица4[[#This Row],[Cantitatea real contractată]]*Таблица4[[#This Row],[Preţ unitar (cu TVA)]]</f>
        <v>1282.5</v>
      </c>
      <c r="L226" s="50" t="s">
        <v>419</v>
      </c>
      <c r="M226" s="50" t="s">
        <v>414</v>
      </c>
      <c r="N226" s="50"/>
      <c r="O226" s="50"/>
    </row>
    <row r="227" spans="1:57" s="32" customFormat="1" x14ac:dyDescent="0.25">
      <c r="A227" s="50" t="s">
        <v>924</v>
      </c>
      <c r="B227" s="50" t="s">
        <v>649</v>
      </c>
      <c r="C227" s="51"/>
      <c r="D227" s="50"/>
      <c r="E227" s="52"/>
      <c r="F227" s="50">
        <f>Таблица4[[#This Row],[Cantitatea solicitată]]*Таблица4[[#This Row],[Preţ unitar (cu TVA)]]</f>
        <v>0</v>
      </c>
      <c r="G227" s="50"/>
      <c r="H227" s="50"/>
      <c r="I227" s="50"/>
      <c r="J227" s="53">
        <f>SUM(J228:J228)</f>
        <v>1781.25</v>
      </c>
      <c r="K227" s="53">
        <f>SUM(K228:K228)</f>
        <v>2137.5</v>
      </c>
      <c r="L227" s="50"/>
      <c r="M227" s="50"/>
      <c r="N227" s="54">
        <v>44769</v>
      </c>
      <c r="O227" s="50" t="s">
        <v>1334</v>
      </c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</row>
    <row r="228" spans="1:57" ht="45" x14ac:dyDescent="0.25">
      <c r="A228" s="50"/>
      <c r="B228" s="50"/>
      <c r="C228" s="51">
        <v>38.200000000000003</v>
      </c>
      <c r="D228" s="50" t="s">
        <v>381</v>
      </c>
      <c r="E228" s="52">
        <v>375</v>
      </c>
      <c r="F228" s="50">
        <f>Таблица4[[#This Row],[Cantitatea solicitată]]*Таблица4[[#This Row],[Preţ unitar (cu TVA)]]</f>
        <v>2137.5</v>
      </c>
      <c r="G228" s="50">
        <v>4.75</v>
      </c>
      <c r="H228" s="50">
        <v>5.7</v>
      </c>
      <c r="I228" s="50">
        <v>375</v>
      </c>
      <c r="J228" s="50">
        <f>Таблица4[[#This Row],[Cantitatea real contractată]]*Таблица4[[#This Row],[Preţ unitar (fără TVA)]]</f>
        <v>1781.25</v>
      </c>
      <c r="K228" s="50">
        <f>Таблица4[[#This Row],[Cantitatea real contractată]]*Таблица4[[#This Row],[Preţ unitar (cu TVA)]]</f>
        <v>2137.5</v>
      </c>
      <c r="L228" s="50" t="s">
        <v>419</v>
      </c>
      <c r="M228" s="50" t="s">
        <v>414</v>
      </c>
      <c r="N228" s="50"/>
      <c r="O228" s="50"/>
    </row>
    <row r="229" spans="1:57" s="32" customFormat="1" x14ac:dyDescent="0.25">
      <c r="A229" s="50" t="s">
        <v>925</v>
      </c>
      <c r="B229" s="50" t="s">
        <v>655</v>
      </c>
      <c r="C229" s="51"/>
      <c r="D229" s="50"/>
      <c r="E229" s="52"/>
      <c r="F229" s="50">
        <f>Таблица4[[#This Row],[Cantitatea solicitată]]*Таблица4[[#This Row],[Preţ unitar (cu TVA)]]</f>
        <v>0</v>
      </c>
      <c r="G229" s="50"/>
      <c r="H229" s="50"/>
      <c r="I229" s="50"/>
      <c r="J229" s="53">
        <f>SUM(J230:J230)</f>
        <v>2850</v>
      </c>
      <c r="K229" s="53">
        <f>SUM(K230:K230)</f>
        <v>3420</v>
      </c>
      <c r="L229" s="50"/>
      <c r="M229" s="50"/>
      <c r="N229" s="54">
        <v>44797</v>
      </c>
      <c r="O229" s="50" t="s">
        <v>1334</v>
      </c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</row>
    <row r="230" spans="1:57" ht="45" x14ac:dyDescent="0.25">
      <c r="A230" s="50"/>
      <c r="B230" s="50"/>
      <c r="C230" s="51">
        <v>38.200000000000003</v>
      </c>
      <c r="D230" s="50" t="s">
        <v>381</v>
      </c>
      <c r="E230" s="52">
        <v>600</v>
      </c>
      <c r="F230" s="50">
        <f>Таблица4[[#This Row],[Cantitatea solicitată]]*Таблица4[[#This Row],[Preţ unitar (cu TVA)]]</f>
        <v>3420</v>
      </c>
      <c r="G230" s="50">
        <v>4.75</v>
      </c>
      <c r="H230" s="50">
        <v>5.7</v>
      </c>
      <c r="I230" s="50">
        <v>600</v>
      </c>
      <c r="J230" s="50">
        <f>Таблица4[[#This Row],[Cantitatea real contractată]]*Таблица4[[#This Row],[Preţ unitar (fără TVA)]]</f>
        <v>2850</v>
      </c>
      <c r="K230" s="50">
        <f>Таблица4[[#This Row],[Cantitatea real contractată]]*Таблица4[[#This Row],[Preţ unitar (cu TVA)]]</f>
        <v>3420</v>
      </c>
      <c r="L230" s="50" t="s">
        <v>419</v>
      </c>
      <c r="M230" s="50" t="s">
        <v>414</v>
      </c>
      <c r="N230" s="50"/>
      <c r="O230" s="50"/>
    </row>
    <row r="231" spans="1:57" s="32" customFormat="1" x14ac:dyDescent="0.25">
      <c r="A231" s="50" t="s">
        <v>926</v>
      </c>
      <c r="B231" s="50" t="s">
        <v>658</v>
      </c>
      <c r="C231" s="51"/>
      <c r="D231" s="50"/>
      <c r="E231" s="52"/>
      <c r="F231" s="50">
        <f>Таблица4[[#This Row],[Cantitatea solicitată]]*Таблица4[[#This Row],[Preţ unitar (cu TVA)]]</f>
        <v>0</v>
      </c>
      <c r="G231" s="50"/>
      <c r="H231" s="50"/>
      <c r="I231" s="50"/>
      <c r="J231" s="53">
        <f>SUM(J232:J232)</f>
        <v>71.25</v>
      </c>
      <c r="K231" s="53">
        <f>SUM(K232:K232)</f>
        <v>85.5</v>
      </c>
      <c r="L231" s="50"/>
      <c r="M231" s="50"/>
      <c r="N231" s="54">
        <v>44769</v>
      </c>
      <c r="O231" s="50" t="s">
        <v>1334</v>
      </c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</row>
    <row r="232" spans="1:57" ht="45" x14ac:dyDescent="0.25">
      <c r="A232" s="50"/>
      <c r="B232" s="50"/>
      <c r="C232" s="51">
        <v>38.200000000000003</v>
      </c>
      <c r="D232" s="50" t="s">
        <v>381</v>
      </c>
      <c r="E232" s="52">
        <v>15</v>
      </c>
      <c r="F232" s="50">
        <f>Таблица4[[#This Row],[Cantitatea solicitată]]*Таблица4[[#This Row],[Preţ unitar (cu TVA)]]</f>
        <v>85.5</v>
      </c>
      <c r="G232" s="50">
        <v>4.75</v>
      </c>
      <c r="H232" s="50">
        <v>5.7</v>
      </c>
      <c r="I232" s="50">
        <v>15</v>
      </c>
      <c r="J232" s="50">
        <f>Таблица4[[#This Row],[Cantitatea real contractată]]*Таблица4[[#This Row],[Preţ unitar (fără TVA)]]</f>
        <v>71.25</v>
      </c>
      <c r="K232" s="50">
        <f>Таблица4[[#This Row],[Cantitatea real contractată]]*Таблица4[[#This Row],[Preţ unitar (cu TVA)]]</f>
        <v>85.5</v>
      </c>
      <c r="L232" s="50" t="s">
        <v>419</v>
      </c>
      <c r="M232" s="50" t="s">
        <v>414</v>
      </c>
      <c r="N232" s="50"/>
      <c r="O232" s="50"/>
    </row>
    <row r="233" spans="1:57" s="32" customFormat="1" x14ac:dyDescent="0.25">
      <c r="A233" s="50" t="s">
        <v>927</v>
      </c>
      <c r="B233" s="50" t="s">
        <v>659</v>
      </c>
      <c r="C233" s="51"/>
      <c r="D233" s="50"/>
      <c r="E233" s="52"/>
      <c r="F233" s="50">
        <f>Таблица4[[#This Row],[Cantitatea solicitată]]*Таблица4[[#This Row],[Preţ unitar (cu TVA)]]</f>
        <v>0</v>
      </c>
      <c r="G233" s="50"/>
      <c r="H233" s="50"/>
      <c r="I233" s="50"/>
      <c r="J233" s="53">
        <f>SUM(J234:J234)</f>
        <v>855</v>
      </c>
      <c r="K233" s="53">
        <f>SUM(K234:K234)</f>
        <v>1026</v>
      </c>
      <c r="L233" s="50"/>
      <c r="M233" s="50"/>
      <c r="N233" s="54">
        <v>44769</v>
      </c>
      <c r="O233" s="50" t="s">
        <v>1334</v>
      </c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</row>
    <row r="234" spans="1:57" ht="45" x14ac:dyDescent="0.25">
      <c r="A234" s="50"/>
      <c r="B234" s="50"/>
      <c r="C234" s="51">
        <v>38.200000000000003</v>
      </c>
      <c r="D234" s="50" t="s">
        <v>381</v>
      </c>
      <c r="E234" s="52">
        <v>180</v>
      </c>
      <c r="F234" s="50">
        <f>Таблица4[[#This Row],[Cantitatea solicitată]]*Таблица4[[#This Row],[Preţ unitar (cu TVA)]]</f>
        <v>1026</v>
      </c>
      <c r="G234" s="50">
        <v>4.75</v>
      </c>
      <c r="H234" s="50">
        <v>5.7</v>
      </c>
      <c r="I234" s="50">
        <v>180</v>
      </c>
      <c r="J234" s="50">
        <f>Таблица4[[#This Row],[Cantitatea real contractată]]*Таблица4[[#This Row],[Preţ unitar (fără TVA)]]</f>
        <v>855</v>
      </c>
      <c r="K234" s="50">
        <f>Таблица4[[#This Row],[Cantitatea real contractată]]*Таблица4[[#This Row],[Preţ unitar (cu TVA)]]</f>
        <v>1026</v>
      </c>
      <c r="L234" s="50" t="s">
        <v>419</v>
      </c>
      <c r="M234" s="50" t="s">
        <v>414</v>
      </c>
      <c r="N234" s="50"/>
      <c r="O234" s="50"/>
    </row>
    <row r="235" spans="1:57" s="32" customFormat="1" x14ac:dyDescent="0.25">
      <c r="A235" s="50" t="s">
        <v>928</v>
      </c>
      <c r="B235" s="50" t="s">
        <v>662</v>
      </c>
      <c r="C235" s="51"/>
      <c r="D235" s="50"/>
      <c r="E235" s="52"/>
      <c r="F235" s="50">
        <f>Таблица4[[#This Row],[Cantitatea solicitată]]*Таблица4[[#This Row],[Preţ unitar (cu TVA)]]</f>
        <v>0</v>
      </c>
      <c r="G235" s="50"/>
      <c r="H235" s="50"/>
      <c r="I235" s="50"/>
      <c r="J235" s="53">
        <f>SUM(J236:J236)</f>
        <v>1425</v>
      </c>
      <c r="K235" s="53">
        <f>SUM(K236:K236)</f>
        <v>1710</v>
      </c>
      <c r="L235" s="50"/>
      <c r="M235" s="50"/>
      <c r="N235" s="54">
        <v>44782</v>
      </c>
      <c r="O235" s="50" t="s">
        <v>1334</v>
      </c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</row>
    <row r="236" spans="1:57" ht="45" x14ac:dyDescent="0.25">
      <c r="A236" s="50"/>
      <c r="B236" s="50"/>
      <c r="C236" s="51">
        <v>38.200000000000003</v>
      </c>
      <c r="D236" s="50" t="s">
        <v>381</v>
      </c>
      <c r="E236" s="52">
        <v>300</v>
      </c>
      <c r="F236" s="50">
        <f>Таблица4[[#This Row],[Cantitatea solicitată]]*Таблица4[[#This Row],[Preţ unitar (cu TVA)]]</f>
        <v>1710</v>
      </c>
      <c r="G236" s="50">
        <v>4.75</v>
      </c>
      <c r="H236" s="50">
        <v>5.7</v>
      </c>
      <c r="I236" s="50">
        <v>300</v>
      </c>
      <c r="J236" s="50">
        <f>Таблица4[[#This Row],[Cantitatea real contractată]]*Таблица4[[#This Row],[Preţ unitar (fără TVA)]]</f>
        <v>1425</v>
      </c>
      <c r="K236" s="50">
        <f>Таблица4[[#This Row],[Cantitatea real contractată]]*Таблица4[[#This Row],[Preţ unitar (cu TVA)]]</f>
        <v>1710</v>
      </c>
      <c r="L236" s="50" t="s">
        <v>419</v>
      </c>
      <c r="M236" s="50" t="s">
        <v>414</v>
      </c>
      <c r="N236" s="50"/>
      <c r="O236" s="50"/>
    </row>
    <row r="237" spans="1:57" s="32" customFormat="1" x14ac:dyDescent="0.25">
      <c r="A237" s="50" t="s">
        <v>929</v>
      </c>
      <c r="B237" s="50" t="s">
        <v>666</v>
      </c>
      <c r="C237" s="51"/>
      <c r="D237" s="50"/>
      <c r="E237" s="52"/>
      <c r="F237" s="50">
        <f>Таблица4[[#This Row],[Cantitatea solicitată]]*Таблица4[[#This Row],[Preţ unitar (cu TVA)]]</f>
        <v>0</v>
      </c>
      <c r="G237" s="50"/>
      <c r="H237" s="50"/>
      <c r="I237" s="50"/>
      <c r="J237" s="53">
        <f>SUM(J238:J238)</f>
        <v>175.75</v>
      </c>
      <c r="K237" s="53">
        <f>SUM(K238:K238)</f>
        <v>210.9</v>
      </c>
      <c r="L237" s="50"/>
      <c r="M237" s="50"/>
      <c r="N237" s="54">
        <v>44797</v>
      </c>
      <c r="O237" s="50" t="s">
        <v>1334</v>
      </c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</row>
    <row r="238" spans="1:57" ht="45" x14ac:dyDescent="0.25">
      <c r="A238" s="50"/>
      <c r="B238" s="50"/>
      <c r="C238" s="51">
        <v>38.200000000000003</v>
      </c>
      <c r="D238" s="50" t="s">
        <v>381</v>
      </c>
      <c r="E238" s="52">
        <v>37</v>
      </c>
      <c r="F238" s="50">
        <f>Таблица4[[#This Row],[Cantitatea solicitată]]*Таблица4[[#This Row],[Preţ unitar (cu TVA)]]</f>
        <v>210.9</v>
      </c>
      <c r="G238" s="50">
        <v>4.75</v>
      </c>
      <c r="H238" s="50">
        <v>5.7</v>
      </c>
      <c r="I238" s="50">
        <v>37</v>
      </c>
      <c r="J238" s="50">
        <f>Таблица4[[#This Row],[Cantitatea real contractată]]*Таблица4[[#This Row],[Preţ unitar (fără TVA)]]</f>
        <v>175.75</v>
      </c>
      <c r="K238" s="50">
        <f>Таблица4[[#This Row],[Cantitatea real contractată]]*Таблица4[[#This Row],[Preţ unitar (cu TVA)]]</f>
        <v>210.9</v>
      </c>
      <c r="L238" s="50" t="s">
        <v>419</v>
      </c>
      <c r="M238" s="50" t="s">
        <v>414</v>
      </c>
      <c r="N238" s="50"/>
      <c r="O238" s="50"/>
    </row>
    <row r="239" spans="1:57" s="32" customFormat="1" x14ac:dyDescent="0.25">
      <c r="A239" s="50" t="s">
        <v>930</v>
      </c>
      <c r="B239" s="50" t="s">
        <v>673</v>
      </c>
      <c r="C239" s="51"/>
      <c r="D239" s="50"/>
      <c r="E239" s="52"/>
      <c r="F239" s="50">
        <f>Таблица4[[#This Row],[Cantitatea solicitată]]*Таблица4[[#This Row],[Preţ unitar (cu TVA)]]</f>
        <v>0</v>
      </c>
      <c r="G239" s="50"/>
      <c r="H239" s="50"/>
      <c r="I239" s="50"/>
      <c r="J239" s="53">
        <f>SUM(J240:J240)</f>
        <v>1781.25</v>
      </c>
      <c r="K239" s="53">
        <f>SUM(K240:K240)</f>
        <v>2137.5</v>
      </c>
      <c r="L239" s="50"/>
      <c r="M239" s="50"/>
      <c r="N239" s="54">
        <v>44769</v>
      </c>
      <c r="O239" s="50" t="s">
        <v>1334</v>
      </c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</row>
    <row r="240" spans="1:57" ht="45" x14ac:dyDescent="0.25">
      <c r="A240" s="50"/>
      <c r="B240" s="50"/>
      <c r="C240" s="51">
        <v>38.200000000000003</v>
      </c>
      <c r="D240" s="50" t="s">
        <v>381</v>
      </c>
      <c r="E240" s="52">
        <v>375</v>
      </c>
      <c r="F240" s="50">
        <f>Таблица4[[#This Row],[Cantitatea solicitată]]*Таблица4[[#This Row],[Preţ unitar (cu TVA)]]</f>
        <v>2137.5</v>
      </c>
      <c r="G240" s="50">
        <v>4.75</v>
      </c>
      <c r="H240" s="50">
        <v>5.7</v>
      </c>
      <c r="I240" s="50">
        <v>375</v>
      </c>
      <c r="J240" s="50">
        <f>Таблица4[[#This Row],[Cantitatea real contractată]]*Таблица4[[#This Row],[Preţ unitar (fără TVA)]]</f>
        <v>1781.25</v>
      </c>
      <c r="K240" s="50">
        <f>Таблица4[[#This Row],[Cantitatea real contractată]]*Таблица4[[#This Row],[Preţ unitar (cu TVA)]]</f>
        <v>2137.5</v>
      </c>
      <c r="L240" s="50" t="s">
        <v>419</v>
      </c>
      <c r="M240" s="50" t="s">
        <v>414</v>
      </c>
      <c r="N240" s="50"/>
      <c r="O240" s="50"/>
    </row>
    <row r="241" spans="1:57" s="32" customFormat="1" x14ac:dyDescent="0.25">
      <c r="A241" s="50" t="s">
        <v>931</v>
      </c>
      <c r="B241" s="50" t="s">
        <v>701</v>
      </c>
      <c r="C241" s="51"/>
      <c r="D241" s="50"/>
      <c r="E241" s="52"/>
      <c r="F241" s="50">
        <f>Таблица4[[#This Row],[Cantitatea solicitată]]*Таблица4[[#This Row],[Preţ unitar (cu TVA)]]</f>
        <v>0</v>
      </c>
      <c r="G241" s="50"/>
      <c r="H241" s="50"/>
      <c r="I241" s="50"/>
      <c r="J241" s="53">
        <f>SUM(J242:J242)</f>
        <v>356.25</v>
      </c>
      <c r="K241" s="53">
        <f>SUM(K242:K242)</f>
        <v>427.5</v>
      </c>
      <c r="L241" s="50"/>
      <c r="M241" s="50"/>
      <c r="N241" s="54">
        <v>44797</v>
      </c>
      <c r="O241" s="50" t="s">
        <v>1334</v>
      </c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</row>
    <row r="242" spans="1:57" ht="45" x14ac:dyDescent="0.25">
      <c r="A242" s="50"/>
      <c r="B242" s="50"/>
      <c r="C242" s="51">
        <v>38.200000000000003</v>
      </c>
      <c r="D242" s="50" t="s">
        <v>381</v>
      </c>
      <c r="E242" s="52">
        <v>75</v>
      </c>
      <c r="F242" s="50">
        <f>Таблица4[[#This Row],[Cantitatea solicitată]]*Таблица4[[#This Row],[Preţ unitar (cu TVA)]]</f>
        <v>427.5</v>
      </c>
      <c r="G242" s="50">
        <v>4.75</v>
      </c>
      <c r="H242" s="50">
        <v>5.7</v>
      </c>
      <c r="I242" s="50">
        <v>75</v>
      </c>
      <c r="J242" s="50">
        <f>Таблица4[[#This Row],[Cantitatea real contractată]]*Таблица4[[#This Row],[Preţ unitar (fără TVA)]]</f>
        <v>356.25</v>
      </c>
      <c r="K242" s="50">
        <f>Таблица4[[#This Row],[Cantitatea real contractată]]*Таблица4[[#This Row],[Preţ unitar (cu TVA)]]</f>
        <v>427.5</v>
      </c>
      <c r="L242" s="50" t="s">
        <v>419</v>
      </c>
      <c r="M242" s="50" t="s">
        <v>414</v>
      </c>
      <c r="N242" s="50"/>
      <c r="O242" s="50"/>
    </row>
    <row r="243" spans="1:57" s="32" customFormat="1" x14ac:dyDescent="0.25">
      <c r="A243" s="50" t="s">
        <v>932</v>
      </c>
      <c r="B243" s="50" t="s">
        <v>703</v>
      </c>
      <c r="C243" s="51"/>
      <c r="D243" s="50"/>
      <c r="E243" s="52"/>
      <c r="F243" s="50">
        <f>Таблица4[[#This Row],[Cantitatea solicitată]]*Таблица4[[#This Row],[Preţ unitar (cu TVA)]]</f>
        <v>0</v>
      </c>
      <c r="G243" s="50"/>
      <c r="H243" s="50"/>
      <c r="I243" s="50"/>
      <c r="J243" s="53">
        <f>SUM(J244:J244)</f>
        <v>600</v>
      </c>
      <c r="K243" s="53">
        <f>SUM(K244:K244)</f>
        <v>648</v>
      </c>
      <c r="L243" s="50"/>
      <c r="M243" s="50"/>
      <c r="N243" s="54">
        <v>44813</v>
      </c>
      <c r="O243" s="50" t="s">
        <v>1327</v>
      </c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</row>
    <row r="244" spans="1:57" ht="30" x14ac:dyDescent="0.25">
      <c r="A244" s="50"/>
      <c r="B244" s="50"/>
      <c r="C244" s="51">
        <v>30.2</v>
      </c>
      <c r="D244" s="50" t="s">
        <v>373</v>
      </c>
      <c r="E244" s="52">
        <v>150</v>
      </c>
      <c r="F244" s="50">
        <f>Таблица4[[#This Row],[Cantitatea solicitată]]*Таблица4[[#This Row],[Preţ unitar (cu TVA)]]</f>
        <v>648</v>
      </c>
      <c r="G244" s="50">
        <v>4</v>
      </c>
      <c r="H244" s="50">
        <v>4.32</v>
      </c>
      <c r="I244" s="50">
        <v>150</v>
      </c>
      <c r="J244" s="50">
        <f>Таблица4[[#This Row],[Cantitatea real contractată]]*Таблица4[[#This Row],[Preţ unitar (fără TVA)]]</f>
        <v>600</v>
      </c>
      <c r="K244" s="50">
        <f>Таблица4[[#This Row],[Cantitatea real contractată]]*Таблица4[[#This Row],[Preţ unitar (cu TVA)]]</f>
        <v>648</v>
      </c>
      <c r="L244" s="50" t="s">
        <v>417</v>
      </c>
      <c r="M244" s="50" t="s">
        <v>410</v>
      </c>
      <c r="N244" s="50"/>
      <c r="O244" s="50"/>
    </row>
    <row r="245" spans="1:57" s="32" customFormat="1" x14ac:dyDescent="0.25">
      <c r="A245" s="50" t="s">
        <v>933</v>
      </c>
      <c r="B245" s="50" t="s">
        <v>704</v>
      </c>
      <c r="C245" s="51"/>
      <c r="D245" s="50"/>
      <c r="E245" s="52"/>
      <c r="F245" s="50">
        <f>Таблица4[[#This Row],[Cantitatea solicitată]]*Таблица4[[#This Row],[Preţ unitar (cu TVA)]]</f>
        <v>0</v>
      </c>
      <c r="G245" s="50"/>
      <c r="H245" s="50"/>
      <c r="I245" s="50"/>
      <c r="J245" s="53">
        <f>SUM(J246:J246)</f>
        <v>3000</v>
      </c>
      <c r="K245" s="53">
        <f>SUM(K246:K246)</f>
        <v>3240</v>
      </c>
      <c r="L245" s="50"/>
      <c r="M245" s="50"/>
      <c r="N245" s="54">
        <v>44769</v>
      </c>
      <c r="O245" s="50" t="s">
        <v>1334</v>
      </c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</row>
    <row r="246" spans="1:57" ht="30" x14ac:dyDescent="0.25">
      <c r="A246" s="50"/>
      <c r="B246" s="50"/>
      <c r="C246" s="51">
        <v>30.2</v>
      </c>
      <c r="D246" s="50" t="s">
        <v>373</v>
      </c>
      <c r="E246" s="52">
        <v>750</v>
      </c>
      <c r="F246" s="50">
        <f>Таблица4[[#This Row],[Cantitatea solicitată]]*Таблица4[[#This Row],[Preţ unitar (cu TVA)]]</f>
        <v>3240</v>
      </c>
      <c r="G246" s="50">
        <v>4</v>
      </c>
      <c r="H246" s="50">
        <v>4.32</v>
      </c>
      <c r="I246" s="50">
        <v>750</v>
      </c>
      <c r="J246" s="50">
        <f>Таблица4[[#This Row],[Cantitatea real contractată]]*Таблица4[[#This Row],[Preţ unitar (fără TVA)]]</f>
        <v>3000</v>
      </c>
      <c r="K246" s="50">
        <f>Таблица4[[#This Row],[Cantitatea real contractată]]*Таблица4[[#This Row],[Preţ unitar (cu TVA)]]</f>
        <v>3240</v>
      </c>
      <c r="L246" s="50" t="s">
        <v>417</v>
      </c>
      <c r="M246" s="50" t="s">
        <v>410</v>
      </c>
      <c r="N246" s="50"/>
      <c r="O246" s="50"/>
    </row>
    <row r="247" spans="1:57" s="44" customFormat="1" x14ac:dyDescent="0.25">
      <c r="A247" s="55" t="s">
        <v>934</v>
      </c>
      <c r="B247" s="55" t="s">
        <v>705</v>
      </c>
      <c r="C247" s="58"/>
      <c r="D247" s="55"/>
      <c r="E247" s="59"/>
      <c r="F247" s="55">
        <f>Таблица4[[#This Row],[Cantitatea solicitată]]*Таблица4[[#This Row],[Preţ unitar (cu TVA)]]</f>
        <v>0</v>
      </c>
      <c r="G247" s="55"/>
      <c r="H247" s="55"/>
      <c r="I247" s="55"/>
      <c r="J247" s="60">
        <f>SUM(J248:J249)</f>
        <v>69397.5</v>
      </c>
      <c r="K247" s="60">
        <f>SUM(K248:K249)</f>
        <v>77941.8</v>
      </c>
      <c r="L247" s="55"/>
      <c r="M247" s="55"/>
      <c r="N247" s="55"/>
      <c r="O247" s="41" t="s">
        <v>1335</v>
      </c>
    </row>
    <row r="248" spans="1:57" ht="30" x14ac:dyDescent="0.25">
      <c r="A248" s="38"/>
      <c r="B248" s="38"/>
      <c r="C248" s="56">
        <v>30.2</v>
      </c>
      <c r="D248" s="38" t="s">
        <v>373</v>
      </c>
      <c r="E248" s="57">
        <v>11115</v>
      </c>
      <c r="F248" s="38">
        <f>Таблица4[[#This Row],[Cantitatea solicitată]]*Таблица4[[#This Row],[Preţ unitar (cu TVA)]]</f>
        <v>48016.800000000003</v>
      </c>
      <c r="G248" s="38">
        <v>4</v>
      </c>
      <c r="H248" s="38">
        <v>4.32</v>
      </c>
      <c r="I248" s="55">
        <v>11115</v>
      </c>
      <c r="J248" s="38">
        <f>Таблица4[[#This Row],[Cantitatea real contractată]]*Таблица4[[#This Row],[Preţ unitar (fără TVA)]]</f>
        <v>44460</v>
      </c>
      <c r="K248" s="55">
        <f>Таблица4[[#This Row],[Cantitatea real contractată]]*Таблица4[[#This Row],[Preţ unitar (cu TVA)]]</f>
        <v>48016.800000000003</v>
      </c>
      <c r="L248" s="38" t="s">
        <v>417</v>
      </c>
      <c r="M248" s="38" t="s">
        <v>410</v>
      </c>
      <c r="N248" s="38"/>
      <c r="O248" s="38"/>
    </row>
    <row r="249" spans="1:57" ht="45" x14ac:dyDescent="0.25">
      <c r="A249" s="38"/>
      <c r="B249" s="38"/>
      <c r="C249" s="56">
        <v>38.200000000000003</v>
      </c>
      <c r="D249" s="38" t="s">
        <v>381</v>
      </c>
      <c r="E249" s="57">
        <v>5250</v>
      </c>
      <c r="F249" s="38">
        <f>Таблица4[[#This Row],[Cantitatea solicitată]]*Таблица4[[#This Row],[Preţ unitar (cu TVA)]]</f>
        <v>29925</v>
      </c>
      <c r="G249" s="38">
        <v>4.75</v>
      </c>
      <c r="H249" s="38">
        <v>5.7</v>
      </c>
      <c r="I249" s="55">
        <v>5250</v>
      </c>
      <c r="J249" s="38">
        <f>Таблица4[[#This Row],[Cantitatea real contractată]]*Таблица4[[#This Row],[Preţ unitar (fără TVA)]]</f>
        <v>24937.5</v>
      </c>
      <c r="K249" s="55">
        <f>Таблица4[[#This Row],[Cantitatea real contractată]]*Таблица4[[#This Row],[Preţ unitar (cu TVA)]]</f>
        <v>29925</v>
      </c>
      <c r="L249" s="38" t="s">
        <v>419</v>
      </c>
      <c r="M249" s="38" t="s">
        <v>414</v>
      </c>
      <c r="N249" s="38"/>
      <c r="O249" s="38"/>
    </row>
    <row r="250" spans="1:57" s="32" customFormat="1" x14ac:dyDescent="0.25">
      <c r="A250" s="50" t="s">
        <v>935</v>
      </c>
      <c r="B250" s="50" t="s">
        <v>706</v>
      </c>
      <c r="C250" s="51"/>
      <c r="D250" s="50"/>
      <c r="E250" s="52"/>
      <c r="F250" s="50">
        <f>Таблица4[[#This Row],[Cantitatea solicitată]]*Таблица4[[#This Row],[Preţ unitar (cu TVA)]]</f>
        <v>0</v>
      </c>
      <c r="G250" s="50"/>
      <c r="H250" s="50"/>
      <c r="I250" s="50"/>
      <c r="J250" s="53">
        <f>SUM(J251:J251)</f>
        <v>1200</v>
      </c>
      <c r="K250" s="53">
        <f>SUM(K251:K251)</f>
        <v>1296</v>
      </c>
      <c r="L250" s="50"/>
      <c r="M250" s="50"/>
      <c r="N250" s="54">
        <v>44769</v>
      </c>
      <c r="O250" s="50" t="s">
        <v>1334</v>
      </c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</row>
    <row r="251" spans="1:57" ht="30" x14ac:dyDescent="0.25">
      <c r="A251" s="50"/>
      <c r="B251" s="50"/>
      <c r="C251" s="51">
        <v>30.2</v>
      </c>
      <c r="D251" s="50" t="s">
        <v>373</v>
      </c>
      <c r="E251" s="52">
        <v>300</v>
      </c>
      <c r="F251" s="50">
        <f>Таблица4[[#This Row],[Cantitatea solicitată]]*Таблица4[[#This Row],[Preţ unitar (cu TVA)]]</f>
        <v>1296</v>
      </c>
      <c r="G251" s="50">
        <v>4</v>
      </c>
      <c r="H251" s="50">
        <v>4.32</v>
      </c>
      <c r="I251" s="50">
        <v>300</v>
      </c>
      <c r="J251" s="50">
        <f>Таблица4[[#This Row],[Cantitatea real contractată]]*Таблица4[[#This Row],[Preţ unitar (fără TVA)]]</f>
        <v>1200</v>
      </c>
      <c r="K251" s="50">
        <f>Таблица4[[#This Row],[Cantitatea real contractată]]*Таблица4[[#This Row],[Preţ unitar (cu TVA)]]</f>
        <v>1296</v>
      </c>
      <c r="L251" s="50" t="s">
        <v>417</v>
      </c>
      <c r="M251" s="50" t="s">
        <v>410</v>
      </c>
      <c r="N251" s="50"/>
      <c r="O251" s="50"/>
    </row>
    <row r="252" spans="1:57" s="32" customFormat="1" x14ac:dyDescent="0.25">
      <c r="A252" s="50" t="s">
        <v>936</v>
      </c>
      <c r="B252" s="50" t="s">
        <v>708</v>
      </c>
      <c r="C252" s="51"/>
      <c r="D252" s="50"/>
      <c r="E252" s="52"/>
      <c r="F252" s="50">
        <f>Таблица4[[#This Row],[Cantitatea solicitată]]*Таблица4[[#This Row],[Preţ unitar (cu TVA)]]</f>
        <v>0</v>
      </c>
      <c r="G252" s="50"/>
      <c r="H252" s="50"/>
      <c r="I252" s="50"/>
      <c r="J252" s="53">
        <f>SUM(J253:J253)</f>
        <v>356.25</v>
      </c>
      <c r="K252" s="53">
        <f>SUM(K253:K253)</f>
        <v>427.5</v>
      </c>
      <c r="L252" s="50"/>
      <c r="M252" s="50"/>
      <c r="N252" s="54">
        <v>44769</v>
      </c>
      <c r="O252" s="50" t="s">
        <v>1334</v>
      </c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</row>
    <row r="253" spans="1:57" ht="45" x14ac:dyDescent="0.25">
      <c r="A253" s="50"/>
      <c r="B253" s="50"/>
      <c r="C253" s="51">
        <v>38.200000000000003</v>
      </c>
      <c r="D253" s="50" t="s">
        <v>381</v>
      </c>
      <c r="E253" s="52">
        <v>75</v>
      </c>
      <c r="F253" s="50">
        <f>Таблица4[[#This Row],[Cantitatea solicitată]]*Таблица4[[#This Row],[Preţ unitar (cu TVA)]]</f>
        <v>427.5</v>
      </c>
      <c r="G253" s="50">
        <v>4.75</v>
      </c>
      <c r="H253" s="50">
        <v>5.7</v>
      </c>
      <c r="I253" s="50">
        <v>75</v>
      </c>
      <c r="J253" s="50">
        <f>Таблица4[[#This Row],[Cantitatea real contractată]]*Таблица4[[#This Row],[Preţ unitar (fără TVA)]]</f>
        <v>356.25</v>
      </c>
      <c r="K253" s="50">
        <f>Таблица4[[#This Row],[Cantitatea real contractată]]*Таблица4[[#This Row],[Preţ unitar (cu TVA)]]</f>
        <v>427.5</v>
      </c>
      <c r="L253" s="50" t="s">
        <v>419</v>
      </c>
      <c r="M253" s="50" t="s">
        <v>414</v>
      </c>
      <c r="N253" s="50"/>
      <c r="O253" s="50"/>
    </row>
    <row r="254" spans="1:57" s="32" customFormat="1" x14ac:dyDescent="0.25">
      <c r="A254" s="50" t="s">
        <v>937</v>
      </c>
      <c r="B254" s="50" t="s">
        <v>711</v>
      </c>
      <c r="C254" s="51"/>
      <c r="D254" s="50"/>
      <c r="E254" s="52"/>
      <c r="F254" s="50">
        <f>Таблица4[[#This Row],[Cantitatea solicitată]]*Таблица4[[#This Row],[Preţ unitar (cu TVA)]]</f>
        <v>0</v>
      </c>
      <c r="G254" s="50"/>
      <c r="H254" s="50"/>
      <c r="I254" s="50"/>
      <c r="J254" s="53">
        <f>SUM(J255:J255)</f>
        <v>1425</v>
      </c>
      <c r="K254" s="53">
        <f>SUM(K255:K255)</f>
        <v>1710</v>
      </c>
      <c r="L254" s="50"/>
      <c r="M254" s="50"/>
      <c r="N254" s="54">
        <v>44769</v>
      </c>
      <c r="O254" s="50" t="s">
        <v>1334</v>
      </c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</row>
    <row r="255" spans="1:57" ht="45" x14ac:dyDescent="0.25">
      <c r="A255" s="50"/>
      <c r="B255" s="50"/>
      <c r="C255" s="51">
        <v>38.200000000000003</v>
      </c>
      <c r="D255" s="50" t="s">
        <v>381</v>
      </c>
      <c r="E255" s="52">
        <v>300</v>
      </c>
      <c r="F255" s="50">
        <f>Таблица4[[#This Row],[Cantitatea solicitată]]*Таблица4[[#This Row],[Preţ unitar (cu TVA)]]</f>
        <v>1710</v>
      </c>
      <c r="G255" s="50">
        <v>4.75</v>
      </c>
      <c r="H255" s="50">
        <v>5.7</v>
      </c>
      <c r="I255" s="50">
        <v>300</v>
      </c>
      <c r="J255" s="50">
        <f>Таблица4[[#This Row],[Cantitatea real contractată]]*Таблица4[[#This Row],[Preţ unitar (fără TVA)]]</f>
        <v>1425</v>
      </c>
      <c r="K255" s="50">
        <f>Таблица4[[#This Row],[Cantitatea real contractată]]*Таблица4[[#This Row],[Preţ unitar (cu TVA)]]</f>
        <v>1710</v>
      </c>
      <c r="L255" s="50" t="s">
        <v>419</v>
      </c>
      <c r="M255" s="50" t="s">
        <v>414</v>
      </c>
      <c r="N255" s="50"/>
      <c r="O255" s="50"/>
    </row>
    <row r="256" spans="1:57" s="32" customFormat="1" x14ac:dyDescent="0.25">
      <c r="A256" s="50" t="s">
        <v>938</v>
      </c>
      <c r="B256" s="50" t="s">
        <v>712</v>
      </c>
      <c r="C256" s="51"/>
      <c r="D256" s="50"/>
      <c r="E256" s="52"/>
      <c r="F256" s="50">
        <f>Таблица4[[#This Row],[Cantitatea solicitată]]*Таблица4[[#This Row],[Preţ unitar (cu TVA)]]</f>
        <v>0</v>
      </c>
      <c r="G256" s="50"/>
      <c r="H256" s="50"/>
      <c r="I256" s="50"/>
      <c r="J256" s="53">
        <f>SUM(J257:J258)</f>
        <v>6562.5</v>
      </c>
      <c r="K256" s="53">
        <f>SUM(K257:K258)</f>
        <v>7515</v>
      </c>
      <c r="L256" s="50"/>
      <c r="M256" s="50"/>
      <c r="N256" s="54">
        <v>44782</v>
      </c>
      <c r="O256" s="50" t="s">
        <v>1334</v>
      </c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</row>
    <row r="257" spans="1:57" ht="30" x14ac:dyDescent="0.25">
      <c r="A257" s="50"/>
      <c r="B257" s="50"/>
      <c r="C257" s="51">
        <v>30.2</v>
      </c>
      <c r="D257" s="50" t="s">
        <v>373</v>
      </c>
      <c r="E257" s="52">
        <v>750</v>
      </c>
      <c r="F257" s="50">
        <f>Таблица4[[#This Row],[Cantitatea solicitată]]*Таблица4[[#This Row],[Preţ unitar (cu TVA)]]</f>
        <v>3240</v>
      </c>
      <c r="G257" s="50">
        <v>4</v>
      </c>
      <c r="H257" s="50">
        <v>4.32</v>
      </c>
      <c r="I257" s="50">
        <v>750</v>
      </c>
      <c r="J257" s="50">
        <f>Таблица4[[#This Row],[Cantitatea real contractată]]*Таблица4[[#This Row],[Preţ unitar (fără TVA)]]</f>
        <v>3000</v>
      </c>
      <c r="K257" s="50">
        <f>Таблица4[[#This Row],[Cantitatea real contractată]]*Таблица4[[#This Row],[Preţ unitar (cu TVA)]]</f>
        <v>3240</v>
      </c>
      <c r="L257" s="50" t="s">
        <v>417</v>
      </c>
      <c r="M257" s="50" t="s">
        <v>410</v>
      </c>
      <c r="N257" s="50"/>
      <c r="O257" s="50"/>
    </row>
    <row r="258" spans="1:57" ht="45" x14ac:dyDescent="0.25">
      <c r="A258" s="50"/>
      <c r="B258" s="50"/>
      <c r="C258" s="51">
        <v>38.200000000000003</v>
      </c>
      <c r="D258" s="50" t="s">
        <v>381</v>
      </c>
      <c r="E258" s="52">
        <v>750</v>
      </c>
      <c r="F258" s="50">
        <f>Таблица4[[#This Row],[Cantitatea solicitată]]*Таблица4[[#This Row],[Preţ unitar (cu TVA)]]</f>
        <v>4275</v>
      </c>
      <c r="G258" s="50">
        <v>4.75</v>
      </c>
      <c r="H258" s="50">
        <v>5.7</v>
      </c>
      <c r="I258" s="50">
        <v>750</v>
      </c>
      <c r="J258" s="50">
        <f>Таблица4[[#This Row],[Cantitatea real contractată]]*Таблица4[[#This Row],[Preţ unitar (fără TVA)]]</f>
        <v>3562.5</v>
      </c>
      <c r="K258" s="50">
        <f>Таблица4[[#This Row],[Cantitatea real contractată]]*Таблица4[[#This Row],[Preţ unitar (cu TVA)]]</f>
        <v>4275</v>
      </c>
      <c r="L258" s="50" t="s">
        <v>419</v>
      </c>
      <c r="M258" s="50" t="s">
        <v>414</v>
      </c>
      <c r="N258" s="50"/>
      <c r="O258" s="50"/>
    </row>
    <row r="259" spans="1:57" s="32" customFormat="1" x14ac:dyDescent="0.25">
      <c r="A259" s="50" t="s">
        <v>939</v>
      </c>
      <c r="B259" s="50" t="s">
        <v>715</v>
      </c>
      <c r="C259" s="51"/>
      <c r="D259" s="50"/>
      <c r="E259" s="52"/>
      <c r="F259" s="50">
        <f>Таблица4[[#This Row],[Cantitatea solicitată]]*Таблица4[[#This Row],[Preţ unitar (cu TVA)]]</f>
        <v>0</v>
      </c>
      <c r="G259" s="50"/>
      <c r="H259" s="50"/>
      <c r="I259" s="50"/>
      <c r="J259" s="53">
        <f>SUM(J260:J261)</f>
        <v>9750</v>
      </c>
      <c r="K259" s="53">
        <f>SUM(K260:K261)</f>
        <v>10872</v>
      </c>
      <c r="L259" s="50"/>
      <c r="M259" s="50"/>
      <c r="N259" s="54">
        <v>44797</v>
      </c>
      <c r="O259" s="50" t="s">
        <v>1334</v>
      </c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</row>
    <row r="260" spans="1:57" ht="30" x14ac:dyDescent="0.25">
      <c r="A260" s="50"/>
      <c r="B260" s="50"/>
      <c r="C260" s="51">
        <v>30.2</v>
      </c>
      <c r="D260" s="50" t="s">
        <v>373</v>
      </c>
      <c r="E260" s="52">
        <v>1725</v>
      </c>
      <c r="F260" s="50">
        <f>Таблица4[[#This Row],[Cantitatea solicitată]]*Таблица4[[#This Row],[Preţ unitar (cu TVA)]]</f>
        <v>7452.0000000000009</v>
      </c>
      <c r="G260" s="50">
        <v>4</v>
      </c>
      <c r="H260" s="50">
        <v>4.32</v>
      </c>
      <c r="I260" s="50">
        <v>1725</v>
      </c>
      <c r="J260" s="50">
        <f>Таблица4[[#This Row],[Cantitatea real contractată]]*Таблица4[[#This Row],[Preţ unitar (fără TVA)]]</f>
        <v>6900</v>
      </c>
      <c r="K260" s="50">
        <f>Таблица4[[#This Row],[Cantitatea real contractată]]*Таблица4[[#This Row],[Preţ unitar (cu TVA)]]</f>
        <v>7452.0000000000009</v>
      </c>
      <c r="L260" s="50" t="s">
        <v>417</v>
      </c>
      <c r="M260" s="50" t="s">
        <v>410</v>
      </c>
      <c r="N260" s="50"/>
      <c r="O260" s="50"/>
    </row>
    <row r="261" spans="1:57" ht="45" x14ac:dyDescent="0.25">
      <c r="A261" s="50"/>
      <c r="B261" s="50"/>
      <c r="C261" s="51">
        <v>38.200000000000003</v>
      </c>
      <c r="D261" s="50" t="s">
        <v>381</v>
      </c>
      <c r="E261" s="52">
        <v>600</v>
      </c>
      <c r="F261" s="50">
        <f>Таблица4[[#This Row],[Cantitatea solicitată]]*Таблица4[[#This Row],[Preţ unitar (cu TVA)]]</f>
        <v>3420</v>
      </c>
      <c r="G261" s="50">
        <v>4.75</v>
      </c>
      <c r="H261" s="50">
        <v>5.7</v>
      </c>
      <c r="I261" s="50">
        <v>600</v>
      </c>
      <c r="J261" s="50">
        <f>Таблица4[[#This Row],[Cantitatea real contractată]]*Таблица4[[#This Row],[Preţ unitar (fără TVA)]]</f>
        <v>2850</v>
      </c>
      <c r="K261" s="50">
        <f>Таблица4[[#This Row],[Cantitatea real contractată]]*Таблица4[[#This Row],[Preţ unitar (cu TVA)]]</f>
        <v>3420</v>
      </c>
      <c r="L261" s="50" t="s">
        <v>419</v>
      </c>
      <c r="M261" s="50" t="s">
        <v>414</v>
      </c>
      <c r="N261" s="50"/>
      <c r="O261" s="50"/>
    </row>
    <row r="262" spans="1:57" s="32" customFormat="1" x14ac:dyDescent="0.25">
      <c r="A262" s="50" t="s">
        <v>940</v>
      </c>
      <c r="B262" s="50" t="s">
        <v>717</v>
      </c>
      <c r="C262" s="51"/>
      <c r="D262" s="50"/>
      <c r="E262" s="52"/>
      <c r="F262" s="50">
        <f>Таблица4[[#This Row],[Cantitatea solicitată]]*Таблица4[[#This Row],[Preţ unitar (cu TVA)]]</f>
        <v>0</v>
      </c>
      <c r="G262" s="50"/>
      <c r="H262" s="50"/>
      <c r="I262" s="50"/>
      <c r="J262" s="53">
        <f>SUM(J263:J263)</f>
        <v>3000</v>
      </c>
      <c r="K262" s="53">
        <f>SUM(K263:K263)</f>
        <v>3240</v>
      </c>
      <c r="L262" s="50"/>
      <c r="M262" s="50"/>
      <c r="N262" s="54">
        <v>44769</v>
      </c>
      <c r="O262" s="50" t="s">
        <v>1334</v>
      </c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</row>
    <row r="263" spans="1:57" ht="30" x14ac:dyDescent="0.25">
      <c r="A263" s="50"/>
      <c r="B263" s="50"/>
      <c r="C263" s="51">
        <v>30.2</v>
      </c>
      <c r="D263" s="50" t="s">
        <v>373</v>
      </c>
      <c r="E263" s="52">
        <v>750</v>
      </c>
      <c r="F263" s="50">
        <f>Таблица4[[#This Row],[Cantitatea solicitată]]*Таблица4[[#This Row],[Preţ unitar (cu TVA)]]</f>
        <v>3240</v>
      </c>
      <c r="G263" s="50">
        <v>4</v>
      </c>
      <c r="H263" s="50">
        <v>4.32</v>
      </c>
      <c r="I263" s="50">
        <v>750</v>
      </c>
      <c r="J263" s="50">
        <f>Таблица4[[#This Row],[Cantitatea real contractată]]*Таблица4[[#This Row],[Preţ unitar (fără TVA)]]</f>
        <v>3000</v>
      </c>
      <c r="K263" s="50">
        <f>Таблица4[[#This Row],[Cantitatea real contractată]]*Таблица4[[#This Row],[Preţ unitar (cu TVA)]]</f>
        <v>3240</v>
      </c>
      <c r="L263" s="50" t="s">
        <v>417</v>
      </c>
      <c r="M263" s="50" t="s">
        <v>410</v>
      </c>
      <c r="N263" s="50"/>
      <c r="O263" s="50"/>
    </row>
    <row r="264" spans="1:57" s="32" customFormat="1" x14ac:dyDescent="0.25">
      <c r="A264" s="50" t="s">
        <v>941</v>
      </c>
      <c r="B264" s="50" t="s">
        <v>718</v>
      </c>
      <c r="C264" s="51"/>
      <c r="D264" s="50"/>
      <c r="E264" s="52"/>
      <c r="F264" s="50">
        <f>Таблица4[[#This Row],[Cantitatea solicitată]]*Таблица4[[#This Row],[Preţ unitar (cu TVA)]]</f>
        <v>0</v>
      </c>
      <c r="G264" s="50"/>
      <c r="H264" s="50"/>
      <c r="I264" s="50"/>
      <c r="J264" s="53">
        <f>SUM(J265:J265)</f>
        <v>148</v>
      </c>
      <c r="K264" s="53">
        <f>SUM(K265:K265)</f>
        <v>159.84</v>
      </c>
      <c r="L264" s="50"/>
      <c r="M264" s="50"/>
      <c r="N264" s="54">
        <v>44782</v>
      </c>
      <c r="O264" s="50" t="s">
        <v>1334</v>
      </c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</row>
    <row r="265" spans="1:57" ht="30" x14ac:dyDescent="0.25">
      <c r="A265" s="50"/>
      <c r="B265" s="50"/>
      <c r="C265" s="51">
        <v>30.2</v>
      </c>
      <c r="D265" s="50" t="s">
        <v>373</v>
      </c>
      <c r="E265" s="52">
        <v>37.5</v>
      </c>
      <c r="F265" s="50">
        <f>Таблица4[[#This Row],[Cantitatea solicitată]]*Таблица4[[#This Row],[Preţ unitar (cu TVA)]]</f>
        <v>162</v>
      </c>
      <c r="G265" s="50">
        <v>4</v>
      </c>
      <c r="H265" s="50">
        <v>4.32</v>
      </c>
      <c r="I265" s="50">
        <v>37</v>
      </c>
      <c r="J265" s="50">
        <f>Таблица4[[#This Row],[Cantitatea real contractată]]*Таблица4[[#This Row],[Preţ unitar (fără TVA)]]</f>
        <v>148</v>
      </c>
      <c r="K265" s="50">
        <f>Таблица4[[#This Row],[Cantitatea real contractată]]*Таблица4[[#This Row],[Preţ unitar (cu TVA)]]</f>
        <v>159.84</v>
      </c>
      <c r="L265" s="50" t="s">
        <v>417</v>
      </c>
      <c r="M265" s="50" t="s">
        <v>410</v>
      </c>
      <c r="N265" s="50"/>
      <c r="O265" s="50"/>
    </row>
    <row r="266" spans="1:57" s="32" customFormat="1" x14ac:dyDescent="0.25">
      <c r="A266" s="50" t="s">
        <v>942</v>
      </c>
      <c r="B266" s="50" t="s">
        <v>719</v>
      </c>
      <c r="C266" s="51"/>
      <c r="D266" s="50"/>
      <c r="E266" s="52"/>
      <c r="F266" s="50">
        <f>Таблица4[[#This Row],[Cantitatea solicitată]]*Таблица4[[#This Row],[Preţ unitar (cu TVA)]]</f>
        <v>0</v>
      </c>
      <c r="G266" s="50"/>
      <c r="H266" s="50"/>
      <c r="I266" s="50"/>
      <c r="J266" s="53">
        <f>SUM(J267:J268)</f>
        <v>1933.25</v>
      </c>
      <c r="K266" s="53">
        <f>SUM(K267:K268)</f>
        <v>2301.66</v>
      </c>
      <c r="L266" s="50"/>
      <c r="M266" s="50"/>
      <c r="N266" s="54">
        <v>44769</v>
      </c>
      <c r="O266" s="50" t="s">
        <v>1334</v>
      </c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</row>
    <row r="267" spans="1:57" ht="30" x14ac:dyDescent="0.25">
      <c r="A267" s="50"/>
      <c r="B267" s="50"/>
      <c r="C267" s="51">
        <v>30.2</v>
      </c>
      <c r="D267" s="50" t="s">
        <v>373</v>
      </c>
      <c r="E267" s="52">
        <v>37.5</v>
      </c>
      <c r="F267" s="50">
        <f>Таблица4[[#This Row],[Cantitatea solicitată]]*Таблица4[[#This Row],[Preţ unitar (cu TVA)]]</f>
        <v>162</v>
      </c>
      <c r="G267" s="50">
        <v>4</v>
      </c>
      <c r="H267" s="50">
        <v>4.32</v>
      </c>
      <c r="I267" s="50">
        <v>38</v>
      </c>
      <c r="J267" s="50">
        <f>Таблица4[[#This Row],[Cantitatea real contractată]]*Таблица4[[#This Row],[Preţ unitar (fără TVA)]]</f>
        <v>152</v>
      </c>
      <c r="K267" s="50">
        <f>Таблица4[[#This Row],[Cantitatea real contractată]]*Таблица4[[#This Row],[Preţ unitar (cu TVA)]]</f>
        <v>164.16000000000003</v>
      </c>
      <c r="L267" s="50" t="s">
        <v>417</v>
      </c>
      <c r="M267" s="50" t="s">
        <v>410</v>
      </c>
      <c r="N267" s="50"/>
      <c r="O267" s="50"/>
    </row>
    <row r="268" spans="1:57" ht="45" x14ac:dyDescent="0.25">
      <c r="A268" s="50"/>
      <c r="B268" s="50"/>
      <c r="C268" s="51">
        <v>38.200000000000003</v>
      </c>
      <c r="D268" s="50" t="s">
        <v>381</v>
      </c>
      <c r="E268" s="52">
        <v>375</v>
      </c>
      <c r="F268" s="50">
        <f>Таблица4[[#This Row],[Cantitatea solicitată]]*Таблица4[[#This Row],[Preţ unitar (cu TVA)]]</f>
        <v>2137.5</v>
      </c>
      <c r="G268" s="50">
        <v>4.75</v>
      </c>
      <c r="H268" s="50">
        <v>5.7</v>
      </c>
      <c r="I268" s="50">
        <v>375</v>
      </c>
      <c r="J268" s="50">
        <f>Таблица4[[#This Row],[Cantitatea real contractată]]*Таблица4[[#This Row],[Preţ unitar (fără TVA)]]</f>
        <v>1781.25</v>
      </c>
      <c r="K268" s="50">
        <f>Таблица4[[#This Row],[Cantitatea real contractată]]*Таблица4[[#This Row],[Preţ unitar (cu TVA)]]</f>
        <v>2137.5</v>
      </c>
      <c r="L268" s="50" t="s">
        <v>419</v>
      </c>
      <c r="M268" s="50" t="s">
        <v>414</v>
      </c>
      <c r="N268" s="50"/>
      <c r="O268" s="50"/>
    </row>
    <row r="269" spans="1:57" s="32" customFormat="1" x14ac:dyDescent="0.25">
      <c r="A269" s="50" t="s">
        <v>943</v>
      </c>
      <c r="B269" s="50" t="s">
        <v>721</v>
      </c>
      <c r="C269" s="51"/>
      <c r="D269" s="50"/>
      <c r="E269" s="52"/>
      <c r="F269" s="50">
        <f>Таблица4[[#This Row],[Cantitatea solicitată]]*Таблица4[[#This Row],[Preţ unitar (cu TVA)]]</f>
        <v>0</v>
      </c>
      <c r="G269" s="50"/>
      <c r="H269" s="50"/>
      <c r="I269" s="50"/>
      <c r="J269" s="53">
        <f>SUM(J270:J270)</f>
        <v>150</v>
      </c>
      <c r="K269" s="53">
        <f>SUM(K270:K270)</f>
        <v>162</v>
      </c>
      <c r="L269" s="50"/>
      <c r="M269" s="50"/>
      <c r="N269" s="54">
        <v>44782</v>
      </c>
      <c r="O269" s="50" t="s">
        <v>1327</v>
      </c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</row>
    <row r="270" spans="1:57" ht="30" x14ac:dyDescent="0.25">
      <c r="A270" s="50"/>
      <c r="B270" s="50"/>
      <c r="C270" s="51">
        <v>30.2</v>
      </c>
      <c r="D270" s="50" t="s">
        <v>373</v>
      </c>
      <c r="E270" s="52">
        <v>37.5</v>
      </c>
      <c r="F270" s="50">
        <f>Таблица4[[#This Row],[Cantitatea solicitată]]*Таблица4[[#This Row],[Preţ unitar (cu TVA)]]</f>
        <v>162</v>
      </c>
      <c r="G270" s="50">
        <v>4</v>
      </c>
      <c r="H270" s="50">
        <v>4.32</v>
      </c>
      <c r="I270" s="50">
        <v>37.5</v>
      </c>
      <c r="J270" s="50">
        <f>Таблица4[[#This Row],[Cantitatea real contractată]]*Таблица4[[#This Row],[Preţ unitar (fără TVA)]]</f>
        <v>150</v>
      </c>
      <c r="K270" s="50">
        <f>Таблица4[[#This Row],[Cantitatea real contractată]]*Таблица4[[#This Row],[Preţ unitar (cu TVA)]]</f>
        <v>162</v>
      </c>
      <c r="L270" s="50" t="s">
        <v>417</v>
      </c>
      <c r="M270" s="50" t="s">
        <v>410</v>
      </c>
      <c r="N270" s="50"/>
      <c r="O270" s="50"/>
    </row>
    <row r="271" spans="1:57" s="32" customFormat="1" x14ac:dyDescent="0.25">
      <c r="A271" s="50" t="s">
        <v>944</v>
      </c>
      <c r="B271" s="50" t="s">
        <v>723</v>
      </c>
      <c r="C271" s="51"/>
      <c r="D271" s="50"/>
      <c r="E271" s="52"/>
      <c r="F271" s="50">
        <f>Таблица4[[#This Row],[Cantitatea solicitată]]*Таблица4[[#This Row],[Preţ unitar (cu TVA)]]</f>
        <v>0</v>
      </c>
      <c r="G271" s="50"/>
      <c r="H271" s="50"/>
      <c r="I271" s="50"/>
      <c r="J271" s="53">
        <f>SUM(J272:J272)</f>
        <v>300</v>
      </c>
      <c r="K271" s="53">
        <f>SUM(K272:K272)</f>
        <v>324</v>
      </c>
      <c r="L271" s="50"/>
      <c r="M271" s="50"/>
      <c r="N271" s="54">
        <v>44791</v>
      </c>
      <c r="O271" s="50" t="s">
        <v>1334</v>
      </c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</row>
    <row r="272" spans="1:57" ht="30" x14ac:dyDescent="0.25">
      <c r="A272" s="50"/>
      <c r="B272" s="50"/>
      <c r="C272" s="51">
        <v>30.2</v>
      </c>
      <c r="D272" s="50" t="s">
        <v>373</v>
      </c>
      <c r="E272" s="52">
        <v>75</v>
      </c>
      <c r="F272" s="50">
        <f>Таблица4[[#This Row],[Cantitatea solicitată]]*Таблица4[[#This Row],[Preţ unitar (cu TVA)]]</f>
        <v>324</v>
      </c>
      <c r="G272" s="50">
        <v>4</v>
      </c>
      <c r="H272" s="50">
        <v>4.32</v>
      </c>
      <c r="I272" s="50">
        <v>75</v>
      </c>
      <c r="J272" s="50">
        <f>Таблица4[[#This Row],[Cantitatea real contractată]]*Таблица4[[#This Row],[Preţ unitar (fără TVA)]]</f>
        <v>300</v>
      </c>
      <c r="K272" s="50">
        <f>Таблица4[[#This Row],[Cantitatea real contractată]]*Таблица4[[#This Row],[Preţ unitar (cu TVA)]]</f>
        <v>324</v>
      </c>
      <c r="L272" s="50" t="s">
        <v>417</v>
      </c>
      <c r="M272" s="50" t="s">
        <v>410</v>
      </c>
      <c r="N272" s="50"/>
      <c r="O272" s="50"/>
    </row>
    <row r="273" spans="1:57" s="32" customFormat="1" x14ac:dyDescent="0.25">
      <c r="A273" s="50" t="s">
        <v>945</v>
      </c>
      <c r="B273" s="50" t="s">
        <v>724</v>
      </c>
      <c r="C273" s="51"/>
      <c r="D273" s="50"/>
      <c r="E273" s="52"/>
      <c r="F273" s="50">
        <f>Таблица4[[#This Row],[Cantitatea solicitată]]*Таблица4[[#This Row],[Preţ unitar (cu TVA)]]</f>
        <v>0</v>
      </c>
      <c r="G273" s="50"/>
      <c r="H273" s="50"/>
      <c r="I273" s="50"/>
      <c r="J273" s="53">
        <f>SUM(J274:J274)</f>
        <v>148</v>
      </c>
      <c r="K273" s="53">
        <f>SUM(K274:K274)</f>
        <v>159.84</v>
      </c>
      <c r="L273" s="50"/>
      <c r="M273" s="50"/>
      <c r="N273" s="54">
        <v>44782</v>
      </c>
      <c r="O273" s="50" t="s">
        <v>1334</v>
      </c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</row>
    <row r="274" spans="1:57" ht="30" x14ac:dyDescent="0.25">
      <c r="A274" s="50"/>
      <c r="B274" s="50"/>
      <c r="C274" s="51">
        <v>30.2</v>
      </c>
      <c r="D274" s="50" t="s">
        <v>373</v>
      </c>
      <c r="E274" s="52">
        <v>37.5</v>
      </c>
      <c r="F274" s="50">
        <f>Таблица4[[#This Row],[Cantitatea solicitată]]*Таблица4[[#This Row],[Preţ unitar (cu TVA)]]</f>
        <v>162</v>
      </c>
      <c r="G274" s="50">
        <v>4</v>
      </c>
      <c r="H274" s="50">
        <v>4.32</v>
      </c>
      <c r="I274" s="50">
        <v>37</v>
      </c>
      <c r="J274" s="50">
        <f>Таблица4[[#This Row],[Cantitatea real contractată]]*Таблица4[[#This Row],[Preţ unitar (fără TVA)]]</f>
        <v>148</v>
      </c>
      <c r="K274" s="50">
        <f>Таблица4[[#This Row],[Cantitatea real contractată]]*Таблица4[[#This Row],[Preţ unitar (cu TVA)]]</f>
        <v>159.84</v>
      </c>
      <c r="L274" s="50" t="s">
        <v>417</v>
      </c>
      <c r="M274" s="50" t="s">
        <v>410</v>
      </c>
      <c r="N274" s="50"/>
      <c r="O274" s="50"/>
    </row>
    <row r="275" spans="1:57" s="32" customFormat="1" x14ac:dyDescent="0.25">
      <c r="A275" s="50" t="s">
        <v>946</v>
      </c>
      <c r="B275" s="50" t="s">
        <v>725</v>
      </c>
      <c r="C275" s="51"/>
      <c r="D275" s="50"/>
      <c r="E275" s="52"/>
      <c r="F275" s="50">
        <f>Таблица4[[#This Row],[Cantitatea solicitată]]*Таблица4[[#This Row],[Preţ unitar (cu TVA)]]</f>
        <v>0</v>
      </c>
      <c r="G275" s="50"/>
      <c r="H275" s="50"/>
      <c r="I275" s="50"/>
      <c r="J275" s="53">
        <f>SUM(J276:J276)</f>
        <v>30000</v>
      </c>
      <c r="K275" s="53">
        <f>SUM(K276:K276)</f>
        <v>32400.000000000004</v>
      </c>
      <c r="L275" s="50"/>
      <c r="M275" s="50"/>
      <c r="N275" s="54">
        <v>44782</v>
      </c>
      <c r="O275" s="50" t="s">
        <v>1334</v>
      </c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</row>
    <row r="276" spans="1:57" ht="30" x14ac:dyDescent="0.25">
      <c r="A276" s="50"/>
      <c r="B276" s="50"/>
      <c r="C276" s="51">
        <v>30.2</v>
      </c>
      <c r="D276" s="50" t="s">
        <v>373</v>
      </c>
      <c r="E276" s="52">
        <v>7500</v>
      </c>
      <c r="F276" s="50">
        <f>Таблица4[[#This Row],[Cantitatea solicitată]]*Таблица4[[#This Row],[Preţ unitar (cu TVA)]]</f>
        <v>32400.000000000004</v>
      </c>
      <c r="G276" s="50">
        <v>4</v>
      </c>
      <c r="H276" s="50">
        <v>4.32</v>
      </c>
      <c r="I276" s="50">
        <v>7500</v>
      </c>
      <c r="J276" s="50">
        <f>Таблица4[[#This Row],[Cantitatea real contractată]]*Таблица4[[#This Row],[Preţ unitar (fără TVA)]]</f>
        <v>30000</v>
      </c>
      <c r="K276" s="50">
        <f>Таблица4[[#This Row],[Cantitatea real contractată]]*Таблица4[[#This Row],[Preţ unitar (cu TVA)]]</f>
        <v>32400.000000000004</v>
      </c>
      <c r="L276" s="50" t="s">
        <v>417</v>
      </c>
      <c r="M276" s="50" t="s">
        <v>410</v>
      </c>
      <c r="N276" s="50"/>
      <c r="O276" s="50"/>
    </row>
    <row r="277" spans="1:57" s="32" customFormat="1" x14ac:dyDescent="0.25">
      <c r="A277" s="50" t="s">
        <v>947</v>
      </c>
      <c r="B277" s="50" t="s">
        <v>726</v>
      </c>
      <c r="C277" s="51"/>
      <c r="D277" s="50"/>
      <c r="E277" s="52"/>
      <c r="F277" s="50">
        <f>Таблица4[[#This Row],[Cantitatea solicitată]]*Таблица4[[#This Row],[Preţ unitar (cu TVA)]]</f>
        <v>0</v>
      </c>
      <c r="G277" s="50"/>
      <c r="H277" s="50"/>
      <c r="I277" s="50"/>
      <c r="J277" s="53">
        <f>SUM(J278:J278)</f>
        <v>452</v>
      </c>
      <c r="K277" s="53">
        <f>SUM(K278:K278)</f>
        <v>488.16</v>
      </c>
      <c r="L277" s="50"/>
      <c r="M277" s="50"/>
      <c r="N277" s="54">
        <v>44797</v>
      </c>
      <c r="O277" s="50" t="s">
        <v>1334</v>
      </c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</row>
    <row r="278" spans="1:57" ht="30" x14ac:dyDescent="0.25">
      <c r="A278" s="50"/>
      <c r="B278" s="50"/>
      <c r="C278" s="51">
        <v>30.2</v>
      </c>
      <c r="D278" s="50" t="s">
        <v>373</v>
      </c>
      <c r="E278" s="52">
        <v>112.5</v>
      </c>
      <c r="F278" s="50">
        <f>Таблица4[[#This Row],[Cantitatea solicitată]]*Таблица4[[#This Row],[Preţ unitar (cu TVA)]]</f>
        <v>486.00000000000006</v>
      </c>
      <c r="G278" s="50">
        <v>4</v>
      </c>
      <c r="H278" s="50">
        <v>4.32</v>
      </c>
      <c r="I278" s="50">
        <v>113</v>
      </c>
      <c r="J278" s="50">
        <f>Таблица4[[#This Row],[Cantitatea real contractată]]*Таблица4[[#This Row],[Preţ unitar (fără TVA)]]</f>
        <v>452</v>
      </c>
      <c r="K278" s="50">
        <f>Таблица4[[#This Row],[Cantitatea real contractată]]*Таблица4[[#This Row],[Preţ unitar (cu TVA)]]</f>
        <v>488.16</v>
      </c>
      <c r="L278" s="50" t="s">
        <v>417</v>
      </c>
      <c r="M278" s="50" t="s">
        <v>410</v>
      </c>
      <c r="N278" s="50"/>
      <c r="O278" s="50"/>
    </row>
    <row r="279" spans="1:57" s="32" customFormat="1" x14ac:dyDescent="0.25">
      <c r="A279" s="50" t="s">
        <v>948</v>
      </c>
      <c r="B279" s="50" t="s">
        <v>727</v>
      </c>
      <c r="C279" s="51"/>
      <c r="D279" s="50"/>
      <c r="E279" s="52"/>
      <c r="F279" s="50">
        <f>Таблица4[[#This Row],[Cantitatea solicitată]]*Таблица4[[#This Row],[Preţ unitar (cu TVA)]]</f>
        <v>0</v>
      </c>
      <c r="G279" s="50"/>
      <c r="H279" s="50"/>
      <c r="I279" s="50"/>
      <c r="J279" s="53">
        <f>SUM(J280:J280)</f>
        <v>3562.5</v>
      </c>
      <c r="K279" s="53">
        <f>SUM(K280:K280)</f>
        <v>4275</v>
      </c>
      <c r="L279" s="50"/>
      <c r="M279" s="50"/>
      <c r="N279" s="54">
        <v>44797</v>
      </c>
      <c r="O279" s="50" t="s">
        <v>1334</v>
      </c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</row>
    <row r="280" spans="1:57" ht="45" x14ac:dyDescent="0.25">
      <c r="A280" s="50"/>
      <c r="B280" s="50"/>
      <c r="C280" s="51">
        <v>38.200000000000003</v>
      </c>
      <c r="D280" s="50" t="s">
        <v>381</v>
      </c>
      <c r="E280" s="52">
        <v>750</v>
      </c>
      <c r="F280" s="50">
        <f>Таблица4[[#This Row],[Cantitatea solicitată]]*Таблица4[[#This Row],[Preţ unitar (cu TVA)]]</f>
        <v>4275</v>
      </c>
      <c r="G280" s="50">
        <v>4.75</v>
      </c>
      <c r="H280" s="50">
        <v>5.7</v>
      </c>
      <c r="I280" s="50">
        <v>750</v>
      </c>
      <c r="J280" s="50">
        <f>Таблица4[[#This Row],[Cantitatea real contractată]]*Таблица4[[#This Row],[Preţ unitar (fără TVA)]]</f>
        <v>3562.5</v>
      </c>
      <c r="K280" s="50">
        <f>Таблица4[[#This Row],[Cantitatea real contractată]]*Таблица4[[#This Row],[Preţ unitar (cu TVA)]]</f>
        <v>4275</v>
      </c>
      <c r="L280" s="50" t="s">
        <v>419</v>
      </c>
      <c r="M280" s="50" t="s">
        <v>414</v>
      </c>
      <c r="N280" s="50"/>
      <c r="O280" s="50"/>
    </row>
    <row r="281" spans="1:57" s="32" customFormat="1" x14ac:dyDescent="0.25">
      <c r="A281" s="50" t="s">
        <v>949</v>
      </c>
      <c r="B281" s="50" t="s">
        <v>729</v>
      </c>
      <c r="C281" s="51"/>
      <c r="D281" s="50"/>
      <c r="E281" s="52"/>
      <c r="F281" s="50">
        <f>Таблица4[[#This Row],[Cantitatea solicitată]]*Таблица4[[#This Row],[Preţ unitar (cu TVA)]]</f>
        <v>0</v>
      </c>
      <c r="G281" s="50"/>
      <c r="H281" s="50"/>
      <c r="I281" s="50"/>
      <c r="J281" s="53">
        <f>SUM(J282:J282)</f>
        <v>1781.25</v>
      </c>
      <c r="K281" s="53">
        <f>SUM(K282:K282)</f>
        <v>2137.5</v>
      </c>
      <c r="L281" s="50"/>
      <c r="M281" s="50"/>
      <c r="N281" s="54">
        <v>44768</v>
      </c>
      <c r="O281" s="50" t="s">
        <v>1327</v>
      </c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</row>
    <row r="282" spans="1:57" ht="45" x14ac:dyDescent="0.25">
      <c r="A282" s="50"/>
      <c r="B282" s="50"/>
      <c r="C282" s="51">
        <v>38.200000000000003</v>
      </c>
      <c r="D282" s="50" t="s">
        <v>381</v>
      </c>
      <c r="E282" s="52">
        <v>375</v>
      </c>
      <c r="F282" s="50">
        <f>Таблица4[[#This Row],[Cantitatea solicitată]]*Таблица4[[#This Row],[Preţ unitar (cu TVA)]]</f>
        <v>2137.5</v>
      </c>
      <c r="G282" s="50">
        <v>4.75</v>
      </c>
      <c r="H282" s="50">
        <v>5.7</v>
      </c>
      <c r="I282" s="50">
        <v>375</v>
      </c>
      <c r="J282" s="50">
        <f>Таблица4[[#This Row],[Cantitatea real contractată]]*Таблица4[[#This Row],[Preţ unitar (fără TVA)]]</f>
        <v>1781.25</v>
      </c>
      <c r="K282" s="50">
        <f>Таблица4[[#This Row],[Cantitatea real contractată]]*Таблица4[[#This Row],[Preţ unitar (cu TVA)]]</f>
        <v>2137.5</v>
      </c>
      <c r="L282" s="50" t="s">
        <v>419</v>
      </c>
      <c r="M282" s="50" t="s">
        <v>414</v>
      </c>
      <c r="N282" s="50"/>
      <c r="O282" s="50"/>
    </row>
    <row r="283" spans="1:57" s="32" customFormat="1" x14ac:dyDescent="0.25">
      <c r="A283" s="50" t="s">
        <v>950</v>
      </c>
      <c r="B283" s="50" t="s">
        <v>731</v>
      </c>
      <c r="C283" s="51"/>
      <c r="D283" s="50"/>
      <c r="E283" s="52"/>
      <c r="F283" s="50">
        <f>Таблица4[[#This Row],[Cantitatea solicitată]]*Таблица4[[#This Row],[Preţ unitar (cu TVA)]]</f>
        <v>0</v>
      </c>
      <c r="G283" s="50"/>
      <c r="H283" s="50"/>
      <c r="I283" s="50"/>
      <c r="J283" s="53">
        <f>SUM(J284:J284)</f>
        <v>148</v>
      </c>
      <c r="K283" s="53">
        <f>SUM(K284:K284)</f>
        <v>159.84</v>
      </c>
      <c r="L283" s="50"/>
      <c r="M283" s="50"/>
      <c r="N283" s="54">
        <v>44782</v>
      </c>
      <c r="O283" s="50" t="s">
        <v>1334</v>
      </c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</row>
    <row r="284" spans="1:57" ht="30" x14ac:dyDescent="0.25">
      <c r="A284" s="50"/>
      <c r="B284" s="50"/>
      <c r="C284" s="51">
        <v>30.2</v>
      </c>
      <c r="D284" s="50" t="s">
        <v>373</v>
      </c>
      <c r="E284" s="52">
        <v>37.5</v>
      </c>
      <c r="F284" s="50">
        <f>Таблица4[[#This Row],[Cantitatea solicitată]]*Таблица4[[#This Row],[Preţ unitar (cu TVA)]]</f>
        <v>162</v>
      </c>
      <c r="G284" s="50">
        <v>4</v>
      </c>
      <c r="H284" s="50">
        <v>4.32</v>
      </c>
      <c r="I284" s="50">
        <v>37</v>
      </c>
      <c r="J284" s="50">
        <f>Таблица4[[#This Row],[Cantitatea real contractată]]*Таблица4[[#This Row],[Preţ unitar (fără TVA)]]</f>
        <v>148</v>
      </c>
      <c r="K284" s="50">
        <f>Таблица4[[#This Row],[Cantitatea real contractată]]*Таблица4[[#This Row],[Preţ unitar (cu TVA)]]</f>
        <v>159.84</v>
      </c>
      <c r="L284" s="50" t="s">
        <v>417</v>
      </c>
      <c r="M284" s="50" t="s">
        <v>410</v>
      </c>
      <c r="N284" s="50"/>
      <c r="O284" s="50"/>
    </row>
    <row r="285" spans="1:57" s="32" customFormat="1" x14ac:dyDescent="0.25">
      <c r="A285" s="50" t="s">
        <v>951</v>
      </c>
      <c r="B285" s="50" t="s">
        <v>732</v>
      </c>
      <c r="C285" s="51"/>
      <c r="D285" s="50"/>
      <c r="E285" s="52"/>
      <c r="F285" s="50">
        <f>Таблица4[[#This Row],[Cantitatea solicitată]]*Таблица4[[#This Row],[Preţ unitar (cu TVA)]]</f>
        <v>0</v>
      </c>
      <c r="G285" s="50"/>
      <c r="H285" s="50"/>
      <c r="I285" s="50"/>
      <c r="J285" s="53">
        <f>SUM(J286:J286)</f>
        <v>180.5</v>
      </c>
      <c r="K285" s="53">
        <f>SUM(K286:K286)</f>
        <v>216.6</v>
      </c>
      <c r="L285" s="50"/>
      <c r="M285" s="50"/>
      <c r="N285" s="54">
        <v>44782</v>
      </c>
      <c r="O285" s="50" t="s">
        <v>1334</v>
      </c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</row>
    <row r="286" spans="1:57" ht="45" x14ac:dyDescent="0.25">
      <c r="A286" s="50"/>
      <c r="B286" s="50"/>
      <c r="C286" s="51">
        <v>38.200000000000003</v>
      </c>
      <c r="D286" s="50" t="s">
        <v>381</v>
      </c>
      <c r="E286" s="52">
        <v>38</v>
      </c>
      <c r="F286" s="50">
        <f>Таблица4[[#This Row],[Cantitatea solicitată]]*Таблица4[[#This Row],[Preţ unitar (cu TVA)]]</f>
        <v>216.6</v>
      </c>
      <c r="G286" s="50">
        <v>4.75</v>
      </c>
      <c r="H286" s="50">
        <v>5.7</v>
      </c>
      <c r="I286" s="50">
        <v>38</v>
      </c>
      <c r="J286" s="50">
        <f>Таблица4[[#This Row],[Cantitatea real contractată]]*Таблица4[[#This Row],[Preţ unitar (fără TVA)]]</f>
        <v>180.5</v>
      </c>
      <c r="K286" s="50">
        <f>Таблица4[[#This Row],[Cantitatea real contractată]]*Таблица4[[#This Row],[Preţ unitar (cu TVA)]]</f>
        <v>216.6</v>
      </c>
      <c r="L286" s="50" t="s">
        <v>419</v>
      </c>
      <c r="M286" s="50" t="s">
        <v>414</v>
      </c>
      <c r="N286" s="50"/>
      <c r="O286" s="50"/>
    </row>
    <row r="287" spans="1:57" s="32" customFormat="1" x14ac:dyDescent="0.25">
      <c r="A287" s="50" t="s">
        <v>952</v>
      </c>
      <c r="B287" s="50" t="s">
        <v>734</v>
      </c>
      <c r="C287" s="51"/>
      <c r="D287" s="50"/>
      <c r="E287" s="52"/>
      <c r="F287" s="50">
        <f>Таблица4[[#This Row],[Cantitatea solicitată]]*Таблица4[[#This Row],[Preţ unitar (cu TVA)]]</f>
        <v>0</v>
      </c>
      <c r="G287" s="50"/>
      <c r="H287" s="50"/>
      <c r="I287" s="50"/>
      <c r="J287" s="53">
        <f>SUM(J288:J288)</f>
        <v>300</v>
      </c>
      <c r="K287" s="53">
        <f>SUM(K288:K288)</f>
        <v>324</v>
      </c>
      <c r="L287" s="50"/>
      <c r="M287" s="50"/>
      <c r="N287" s="54">
        <v>44797</v>
      </c>
      <c r="O287" s="50" t="s">
        <v>1334</v>
      </c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</row>
    <row r="288" spans="1:57" ht="30" x14ac:dyDescent="0.25">
      <c r="A288" s="50"/>
      <c r="B288" s="50"/>
      <c r="C288" s="51">
        <v>30.2</v>
      </c>
      <c r="D288" s="50" t="s">
        <v>373</v>
      </c>
      <c r="E288" s="52">
        <v>75</v>
      </c>
      <c r="F288" s="50">
        <f>Таблица4[[#This Row],[Cantitatea solicitată]]*Таблица4[[#This Row],[Preţ unitar (cu TVA)]]</f>
        <v>324</v>
      </c>
      <c r="G288" s="50">
        <v>4</v>
      </c>
      <c r="H288" s="50">
        <v>4.32</v>
      </c>
      <c r="I288" s="50">
        <v>75</v>
      </c>
      <c r="J288" s="50">
        <f>Таблица4[[#This Row],[Cantitatea real contractată]]*Таблица4[[#This Row],[Preţ unitar (fără TVA)]]</f>
        <v>300</v>
      </c>
      <c r="K288" s="50">
        <f>Таблица4[[#This Row],[Cantitatea real contractată]]*Таблица4[[#This Row],[Preţ unitar (cu TVA)]]</f>
        <v>324</v>
      </c>
      <c r="L288" s="50" t="s">
        <v>417</v>
      </c>
      <c r="M288" s="50" t="s">
        <v>410</v>
      </c>
      <c r="N288" s="50"/>
      <c r="O288" s="50"/>
    </row>
    <row r="289" spans="1:57" s="44" customFormat="1" x14ac:dyDescent="0.25">
      <c r="A289" s="55" t="s">
        <v>953</v>
      </c>
      <c r="B289" s="55" t="s">
        <v>735</v>
      </c>
      <c r="C289" s="58"/>
      <c r="D289" s="55"/>
      <c r="E289" s="59"/>
      <c r="F289" s="55">
        <f>Таблица4[[#This Row],[Cantitatea solicitată]]*Таблица4[[#This Row],[Preţ unitar (cu TVA)]]</f>
        <v>0</v>
      </c>
      <c r="G289" s="55"/>
      <c r="H289" s="55"/>
      <c r="I289" s="55"/>
      <c r="J289" s="60">
        <f>SUM(J290:J290)</f>
        <v>90</v>
      </c>
      <c r="K289" s="60">
        <f>SUM(K290:K290)</f>
        <v>97.2</v>
      </c>
      <c r="L289" s="55"/>
      <c r="M289" s="55"/>
      <c r="N289" s="55"/>
      <c r="O289" s="41" t="s">
        <v>1335</v>
      </c>
    </row>
    <row r="290" spans="1:57" ht="30" x14ac:dyDescent="0.25">
      <c r="A290" s="38"/>
      <c r="B290" s="38"/>
      <c r="C290" s="56">
        <v>30.2</v>
      </c>
      <c r="D290" s="38" t="s">
        <v>373</v>
      </c>
      <c r="E290" s="57">
        <v>22.5</v>
      </c>
      <c r="F290" s="38">
        <f>Таблица4[[#This Row],[Cantitatea solicitată]]*Таблица4[[#This Row],[Preţ unitar (cu TVA)]]</f>
        <v>97.2</v>
      </c>
      <c r="G290" s="38">
        <v>4</v>
      </c>
      <c r="H290" s="38">
        <v>4.32</v>
      </c>
      <c r="I290" s="55">
        <v>22.5</v>
      </c>
      <c r="J290" s="38">
        <f>Таблица4[[#This Row],[Cantitatea real contractată]]*Таблица4[[#This Row],[Preţ unitar (fără TVA)]]</f>
        <v>90</v>
      </c>
      <c r="K290" s="55">
        <f>Таблица4[[#This Row],[Cantitatea real contractată]]*Таблица4[[#This Row],[Preţ unitar (cu TVA)]]</f>
        <v>97.2</v>
      </c>
      <c r="L290" s="38" t="s">
        <v>417</v>
      </c>
      <c r="M290" s="38" t="s">
        <v>410</v>
      </c>
      <c r="N290" s="38"/>
      <c r="O290" s="38"/>
    </row>
    <row r="291" spans="1:57" s="44" customFormat="1" x14ac:dyDescent="0.25">
      <c r="A291" s="55" t="s">
        <v>954</v>
      </c>
      <c r="B291" s="55" t="s">
        <v>736</v>
      </c>
      <c r="C291" s="58"/>
      <c r="D291" s="55"/>
      <c r="E291" s="59"/>
      <c r="F291" s="55">
        <f>Таблица4[[#This Row],[Cantitatea solicitată]]*Таблица4[[#This Row],[Preţ unitar (cu TVA)]]</f>
        <v>0</v>
      </c>
      <c r="G291" s="55"/>
      <c r="H291" s="55"/>
      <c r="I291" s="55"/>
      <c r="J291" s="60">
        <f>SUM(J292:J292)</f>
        <v>300</v>
      </c>
      <c r="K291" s="60">
        <f>SUM(K292:K292)</f>
        <v>324</v>
      </c>
      <c r="L291" s="55"/>
      <c r="M291" s="55"/>
      <c r="N291" s="55"/>
      <c r="O291" s="41" t="s">
        <v>1335</v>
      </c>
    </row>
    <row r="292" spans="1:57" ht="30" x14ac:dyDescent="0.25">
      <c r="A292" s="38"/>
      <c r="B292" s="38"/>
      <c r="C292" s="56">
        <v>30.2</v>
      </c>
      <c r="D292" s="38" t="s">
        <v>373</v>
      </c>
      <c r="E292" s="57">
        <v>75</v>
      </c>
      <c r="F292" s="38">
        <f>Таблица4[[#This Row],[Cantitatea solicitată]]*Таблица4[[#This Row],[Preţ unitar (cu TVA)]]</f>
        <v>324</v>
      </c>
      <c r="G292" s="38">
        <v>4</v>
      </c>
      <c r="H292" s="38">
        <v>4.32</v>
      </c>
      <c r="I292" s="55">
        <v>75</v>
      </c>
      <c r="J292" s="38">
        <f>Таблица4[[#This Row],[Cantitatea real contractată]]*Таблица4[[#This Row],[Preţ unitar (fără TVA)]]</f>
        <v>300</v>
      </c>
      <c r="K292" s="55">
        <f>Таблица4[[#This Row],[Cantitatea real contractată]]*Таблица4[[#This Row],[Preţ unitar (cu TVA)]]</f>
        <v>324</v>
      </c>
      <c r="L292" s="38" t="s">
        <v>417</v>
      </c>
      <c r="M292" s="38" t="s">
        <v>410</v>
      </c>
      <c r="N292" s="38"/>
      <c r="O292" s="38"/>
    </row>
    <row r="293" spans="1:57" s="32" customFormat="1" x14ac:dyDescent="0.25">
      <c r="A293" s="50" t="s">
        <v>955</v>
      </c>
      <c r="B293" s="50" t="s">
        <v>737</v>
      </c>
      <c r="C293" s="51"/>
      <c r="D293" s="50"/>
      <c r="E293" s="52"/>
      <c r="F293" s="50">
        <f>Таблица4[[#This Row],[Cantitatea solicitată]]*Таблица4[[#This Row],[Preţ unitar (cu TVA)]]</f>
        <v>0</v>
      </c>
      <c r="G293" s="50"/>
      <c r="H293" s="50"/>
      <c r="I293" s="50"/>
      <c r="J293" s="53">
        <f>SUM(J294:J295)</f>
        <v>13308.75</v>
      </c>
      <c r="K293" s="53">
        <f>SUM(K294:K295)</f>
        <v>15869.7</v>
      </c>
      <c r="L293" s="50"/>
      <c r="M293" s="50"/>
      <c r="N293" s="54">
        <v>44769</v>
      </c>
      <c r="O293" s="50" t="s">
        <v>1334</v>
      </c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</row>
    <row r="294" spans="1:57" ht="30" x14ac:dyDescent="0.25">
      <c r="A294" s="50"/>
      <c r="B294" s="50"/>
      <c r="C294" s="51">
        <v>30.2</v>
      </c>
      <c r="D294" s="50" t="s">
        <v>373</v>
      </c>
      <c r="E294" s="52">
        <v>210</v>
      </c>
      <c r="F294" s="50">
        <f>Таблица4[[#This Row],[Cantitatea solicitată]]*Таблица4[[#This Row],[Preţ unitar (cu TVA)]]</f>
        <v>907.2</v>
      </c>
      <c r="G294" s="50">
        <v>4</v>
      </c>
      <c r="H294" s="50">
        <v>4.32</v>
      </c>
      <c r="I294" s="50">
        <v>210</v>
      </c>
      <c r="J294" s="50">
        <f>Таблица4[[#This Row],[Cantitatea real contractată]]*Таблица4[[#This Row],[Preţ unitar (fără TVA)]]</f>
        <v>840</v>
      </c>
      <c r="K294" s="50">
        <f>Таблица4[[#This Row],[Cantitatea real contractată]]*Таблица4[[#This Row],[Preţ unitar (cu TVA)]]</f>
        <v>907.2</v>
      </c>
      <c r="L294" s="50" t="s">
        <v>417</v>
      </c>
      <c r="M294" s="50" t="s">
        <v>410</v>
      </c>
      <c r="N294" s="50"/>
      <c r="O294" s="50"/>
    </row>
    <row r="295" spans="1:57" ht="45" x14ac:dyDescent="0.25">
      <c r="A295" s="50"/>
      <c r="B295" s="50"/>
      <c r="C295" s="51">
        <v>38.200000000000003</v>
      </c>
      <c r="D295" s="50" t="s">
        <v>381</v>
      </c>
      <c r="E295" s="52">
        <v>2625</v>
      </c>
      <c r="F295" s="50">
        <f>Таблица4[[#This Row],[Cantitatea solicitată]]*Таблица4[[#This Row],[Preţ unitar (cu TVA)]]</f>
        <v>14962.5</v>
      </c>
      <c r="G295" s="50">
        <v>4.75</v>
      </c>
      <c r="H295" s="50">
        <v>5.7</v>
      </c>
      <c r="I295" s="50">
        <v>2625</v>
      </c>
      <c r="J295" s="50">
        <f>Таблица4[[#This Row],[Cantitatea real contractată]]*Таблица4[[#This Row],[Preţ unitar (fără TVA)]]</f>
        <v>12468.75</v>
      </c>
      <c r="K295" s="50">
        <f>Таблица4[[#This Row],[Cantitatea real contractată]]*Таблица4[[#This Row],[Preţ unitar (cu TVA)]]</f>
        <v>14962.5</v>
      </c>
      <c r="L295" s="50" t="s">
        <v>419</v>
      </c>
      <c r="M295" s="50" t="s">
        <v>414</v>
      </c>
      <c r="N295" s="50"/>
      <c r="O295" s="50"/>
    </row>
    <row r="296" spans="1:57" s="44" customFormat="1" x14ac:dyDescent="0.25">
      <c r="A296" s="55" t="s">
        <v>956</v>
      </c>
      <c r="B296" s="55" t="s">
        <v>739</v>
      </c>
      <c r="C296" s="58"/>
      <c r="D296" s="55"/>
      <c r="E296" s="59"/>
      <c r="F296" s="55">
        <f>Таблица4[[#This Row],[Cantitatea solicitată]]*Таблица4[[#This Row],[Preţ unitar (cu TVA)]]</f>
        <v>0</v>
      </c>
      <c r="G296" s="55"/>
      <c r="H296" s="55"/>
      <c r="I296" s="55"/>
      <c r="J296" s="60">
        <f>SUM(J297:J297)</f>
        <v>150</v>
      </c>
      <c r="K296" s="60">
        <f>SUM(K297:K297)</f>
        <v>162</v>
      </c>
      <c r="L296" s="55"/>
      <c r="M296" s="55"/>
      <c r="N296" s="55"/>
      <c r="O296" s="41" t="s">
        <v>1335</v>
      </c>
    </row>
    <row r="297" spans="1:57" ht="30" x14ac:dyDescent="0.25">
      <c r="A297" s="38"/>
      <c r="B297" s="38"/>
      <c r="C297" s="56">
        <v>30.2</v>
      </c>
      <c r="D297" s="38" t="s">
        <v>373</v>
      </c>
      <c r="E297" s="57">
        <v>37.5</v>
      </c>
      <c r="F297" s="38">
        <f>Таблица4[[#This Row],[Cantitatea solicitată]]*Таблица4[[#This Row],[Preţ unitar (cu TVA)]]</f>
        <v>162</v>
      </c>
      <c r="G297" s="38">
        <v>4</v>
      </c>
      <c r="H297" s="38">
        <v>4.32</v>
      </c>
      <c r="I297" s="55">
        <v>37.5</v>
      </c>
      <c r="J297" s="38">
        <f>Таблица4[[#This Row],[Cantitatea real contractată]]*Таблица4[[#This Row],[Preţ unitar (fără TVA)]]</f>
        <v>150</v>
      </c>
      <c r="K297" s="55">
        <f>Таблица4[[#This Row],[Cantitatea real contractată]]*Таблица4[[#This Row],[Preţ unitar (cu TVA)]]</f>
        <v>162</v>
      </c>
      <c r="L297" s="38" t="s">
        <v>417</v>
      </c>
      <c r="M297" s="38" t="s">
        <v>410</v>
      </c>
      <c r="N297" s="38"/>
      <c r="O297" s="38"/>
    </row>
    <row r="298" spans="1:57" s="32" customFormat="1" x14ac:dyDescent="0.25">
      <c r="A298" s="50" t="s">
        <v>957</v>
      </c>
      <c r="B298" s="50" t="s">
        <v>740</v>
      </c>
      <c r="C298" s="51"/>
      <c r="D298" s="50"/>
      <c r="E298" s="52"/>
      <c r="F298" s="50">
        <f>Таблица4[[#This Row],[Cantitatea solicitată]]*Таблица4[[#This Row],[Preţ unitar (cu TVA)]]</f>
        <v>0</v>
      </c>
      <c r="G298" s="50"/>
      <c r="H298" s="50"/>
      <c r="I298" s="50"/>
      <c r="J298" s="53">
        <f>SUM(J299:J300)</f>
        <v>190</v>
      </c>
      <c r="K298" s="53">
        <f>SUM(K299:K300)</f>
        <v>209.76000000000002</v>
      </c>
      <c r="L298" s="50"/>
      <c r="M298" s="50"/>
      <c r="N298" s="54">
        <v>44797</v>
      </c>
      <c r="O298" s="50" t="s">
        <v>1334</v>
      </c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</row>
    <row r="299" spans="1:57" ht="30" x14ac:dyDescent="0.25">
      <c r="A299" s="50"/>
      <c r="B299" s="50"/>
      <c r="C299" s="51">
        <v>30.2</v>
      </c>
      <c r="D299" s="50" t="s">
        <v>373</v>
      </c>
      <c r="E299" s="52">
        <v>37.5</v>
      </c>
      <c r="F299" s="50">
        <f>Таблица4[[#This Row],[Cantitatea solicitată]]*Таблица4[[#This Row],[Preţ unitar (cu TVA)]]</f>
        <v>162</v>
      </c>
      <c r="G299" s="50">
        <v>4</v>
      </c>
      <c r="H299" s="50">
        <v>4.32</v>
      </c>
      <c r="I299" s="50">
        <v>38</v>
      </c>
      <c r="J299" s="50">
        <f>Таблица4[[#This Row],[Cantitatea real contractată]]*Таблица4[[#This Row],[Preţ unitar (fără TVA)]]</f>
        <v>152</v>
      </c>
      <c r="K299" s="50">
        <f>Таблица4[[#This Row],[Cantitatea real contractată]]*Таблица4[[#This Row],[Preţ unitar (cu TVA)]]</f>
        <v>164.16000000000003</v>
      </c>
      <c r="L299" s="50" t="s">
        <v>417</v>
      </c>
      <c r="M299" s="50" t="s">
        <v>410</v>
      </c>
      <c r="N299" s="50"/>
      <c r="O299" s="50"/>
    </row>
    <row r="300" spans="1:57" ht="45" x14ac:dyDescent="0.25">
      <c r="A300" s="50"/>
      <c r="B300" s="50"/>
      <c r="C300" s="51">
        <v>38.200000000000003</v>
      </c>
      <c r="D300" s="50" t="s">
        <v>381</v>
      </c>
      <c r="E300" s="52">
        <v>7</v>
      </c>
      <c r="F300" s="50">
        <f>Таблица4[[#This Row],[Cantitatea solicitată]]*Таблица4[[#This Row],[Preţ unitar (cu TVA)]]</f>
        <v>39.9</v>
      </c>
      <c r="G300" s="50">
        <v>4.75</v>
      </c>
      <c r="H300" s="50">
        <v>5.7</v>
      </c>
      <c r="I300" s="50">
        <v>8</v>
      </c>
      <c r="J300" s="50">
        <f>Таблица4[[#This Row],[Cantitatea real contractată]]*Таблица4[[#This Row],[Preţ unitar (fără TVA)]]</f>
        <v>38</v>
      </c>
      <c r="K300" s="50">
        <f>Таблица4[[#This Row],[Cantitatea real contractată]]*Таблица4[[#This Row],[Preţ unitar (cu TVA)]]</f>
        <v>45.6</v>
      </c>
      <c r="L300" s="50" t="s">
        <v>419</v>
      </c>
      <c r="M300" s="50" t="s">
        <v>414</v>
      </c>
      <c r="N300" s="50"/>
      <c r="O300" s="50"/>
    </row>
    <row r="301" spans="1:57" s="44" customFormat="1" x14ac:dyDescent="0.25">
      <c r="A301" s="55" t="s">
        <v>958</v>
      </c>
      <c r="B301" s="55" t="s">
        <v>741</v>
      </c>
      <c r="C301" s="58"/>
      <c r="D301" s="55"/>
      <c r="E301" s="59"/>
      <c r="F301" s="55">
        <f>Таблица4[[#This Row],[Cantitatea solicitată]]*Таблица4[[#This Row],[Preţ unitar (cu TVA)]]</f>
        <v>0</v>
      </c>
      <c r="G301" s="55"/>
      <c r="H301" s="55"/>
      <c r="I301" s="55"/>
      <c r="J301" s="60">
        <f>SUM(J302:J302)</f>
        <v>7125</v>
      </c>
      <c r="K301" s="60">
        <f>SUM(K302:K302)</f>
        <v>8550</v>
      </c>
      <c r="L301" s="55"/>
      <c r="M301" s="55"/>
      <c r="N301" s="55"/>
      <c r="O301" s="41" t="s">
        <v>1335</v>
      </c>
    </row>
    <row r="302" spans="1:57" ht="45" x14ac:dyDescent="0.25">
      <c r="A302" s="38"/>
      <c r="B302" s="38"/>
      <c r="C302" s="56">
        <v>38.200000000000003</v>
      </c>
      <c r="D302" s="38" t="s">
        <v>381</v>
      </c>
      <c r="E302" s="57">
        <v>1500</v>
      </c>
      <c r="F302" s="38">
        <f>Таблица4[[#This Row],[Cantitatea solicitată]]*Таблица4[[#This Row],[Preţ unitar (cu TVA)]]</f>
        <v>8550</v>
      </c>
      <c r="G302" s="38">
        <v>4.75</v>
      </c>
      <c r="H302" s="38">
        <v>5.7</v>
      </c>
      <c r="I302" s="55">
        <v>1500</v>
      </c>
      <c r="J302" s="38">
        <f>Таблица4[[#This Row],[Cantitatea real contractată]]*Таблица4[[#This Row],[Preţ unitar (fără TVA)]]</f>
        <v>7125</v>
      </c>
      <c r="K302" s="55">
        <f>Таблица4[[#This Row],[Cantitatea real contractată]]*Таблица4[[#This Row],[Preţ unitar (cu TVA)]]</f>
        <v>8550</v>
      </c>
      <c r="L302" s="38" t="s">
        <v>419</v>
      </c>
      <c r="M302" s="38" t="s">
        <v>414</v>
      </c>
      <c r="N302" s="38"/>
      <c r="O302" s="38"/>
    </row>
    <row r="303" spans="1:57" s="32" customFormat="1" x14ac:dyDescent="0.25">
      <c r="A303" s="50" t="s">
        <v>959</v>
      </c>
      <c r="B303" s="50" t="s">
        <v>742</v>
      </c>
      <c r="C303" s="51"/>
      <c r="D303" s="50"/>
      <c r="E303" s="52"/>
      <c r="F303" s="50">
        <f>Таблица4[[#This Row],[Cantitatea solicitată]]*Таблица4[[#This Row],[Preţ unitar (cu TVA)]]</f>
        <v>0</v>
      </c>
      <c r="G303" s="50"/>
      <c r="H303" s="50"/>
      <c r="I303" s="50"/>
      <c r="J303" s="53">
        <f>SUM(J304:J304)</f>
        <v>448</v>
      </c>
      <c r="K303" s="53">
        <f>SUM(K304:K304)</f>
        <v>483.84000000000003</v>
      </c>
      <c r="L303" s="50"/>
      <c r="M303" s="50"/>
      <c r="N303" s="54">
        <v>44782</v>
      </c>
      <c r="O303" s="50" t="s">
        <v>1334</v>
      </c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</row>
    <row r="304" spans="1:57" ht="30" x14ac:dyDescent="0.25">
      <c r="A304" s="50"/>
      <c r="B304" s="50"/>
      <c r="C304" s="51">
        <v>30.2</v>
      </c>
      <c r="D304" s="50" t="s">
        <v>373</v>
      </c>
      <c r="E304" s="52">
        <v>112.5</v>
      </c>
      <c r="F304" s="50">
        <f>Таблица4[[#This Row],[Cantitatea solicitată]]*Таблица4[[#This Row],[Preţ unitar (cu TVA)]]</f>
        <v>486.00000000000006</v>
      </c>
      <c r="G304" s="50">
        <v>4</v>
      </c>
      <c r="H304" s="50">
        <v>4.32</v>
      </c>
      <c r="I304" s="50">
        <v>112</v>
      </c>
      <c r="J304" s="50">
        <f>Таблица4[[#This Row],[Cantitatea real contractată]]*Таблица4[[#This Row],[Preţ unitar (fără TVA)]]</f>
        <v>448</v>
      </c>
      <c r="K304" s="50">
        <f>Таблица4[[#This Row],[Cantitatea real contractată]]*Таблица4[[#This Row],[Preţ unitar (cu TVA)]]</f>
        <v>483.84000000000003</v>
      </c>
      <c r="L304" s="50" t="s">
        <v>417</v>
      </c>
      <c r="M304" s="50" t="s">
        <v>410</v>
      </c>
      <c r="N304" s="50"/>
      <c r="O304" s="50"/>
    </row>
    <row r="305" spans="1:57" s="32" customFormat="1" x14ac:dyDescent="0.25">
      <c r="A305" s="50" t="s">
        <v>960</v>
      </c>
      <c r="B305" s="50" t="s">
        <v>743</v>
      </c>
      <c r="C305" s="51"/>
      <c r="D305" s="50"/>
      <c r="E305" s="52"/>
      <c r="F305" s="50">
        <f>Таблица4[[#This Row],[Cantitatea solicitată]]*Таблица4[[#This Row],[Preţ unitar (cu TVA)]]</f>
        <v>0</v>
      </c>
      <c r="G305" s="50"/>
      <c r="H305" s="50"/>
      <c r="I305" s="50"/>
      <c r="J305" s="53">
        <f>SUM(J306:J306)</f>
        <v>356.25</v>
      </c>
      <c r="K305" s="53">
        <f>SUM(K306:K306)</f>
        <v>427.5</v>
      </c>
      <c r="L305" s="50"/>
      <c r="M305" s="50"/>
      <c r="N305" s="54">
        <v>44782</v>
      </c>
      <c r="O305" s="50" t="s">
        <v>1334</v>
      </c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</row>
    <row r="306" spans="1:57" ht="45" x14ac:dyDescent="0.25">
      <c r="A306" s="50"/>
      <c r="B306" s="50"/>
      <c r="C306" s="51">
        <v>38.200000000000003</v>
      </c>
      <c r="D306" s="50" t="s">
        <v>381</v>
      </c>
      <c r="E306" s="52">
        <v>75</v>
      </c>
      <c r="F306" s="50">
        <f>Таблица4[[#This Row],[Cantitatea solicitată]]*Таблица4[[#This Row],[Preţ unitar (cu TVA)]]</f>
        <v>427.5</v>
      </c>
      <c r="G306" s="50">
        <v>4.75</v>
      </c>
      <c r="H306" s="50">
        <v>5.7</v>
      </c>
      <c r="I306" s="50">
        <v>75</v>
      </c>
      <c r="J306" s="50">
        <f>Таблица4[[#This Row],[Cantitatea real contractată]]*Таблица4[[#This Row],[Preţ unitar (fără TVA)]]</f>
        <v>356.25</v>
      </c>
      <c r="K306" s="50">
        <f>Таблица4[[#This Row],[Cantitatea real contractată]]*Таблица4[[#This Row],[Preţ unitar (cu TVA)]]</f>
        <v>427.5</v>
      </c>
      <c r="L306" s="50" t="s">
        <v>419</v>
      </c>
      <c r="M306" s="50" t="s">
        <v>414</v>
      </c>
      <c r="N306" s="50"/>
      <c r="O306" s="50"/>
    </row>
    <row r="307" spans="1:57" s="44" customFormat="1" x14ac:dyDescent="0.25">
      <c r="A307" s="53" t="s">
        <v>961</v>
      </c>
      <c r="B307" s="53" t="s">
        <v>744</v>
      </c>
      <c r="C307" s="94"/>
      <c r="D307" s="53"/>
      <c r="E307" s="95"/>
      <c r="F307" s="53">
        <f>Таблица4[[#This Row],[Cantitatea solicitată]]*Таблица4[[#This Row],[Preţ unitar (cu TVA)]]</f>
        <v>0</v>
      </c>
      <c r="G307" s="53"/>
      <c r="H307" s="53"/>
      <c r="I307" s="53"/>
      <c r="J307" s="53">
        <f>SUM(J308:J308)</f>
        <v>8906.25</v>
      </c>
      <c r="K307" s="53">
        <f>SUM(K308:K308)</f>
        <v>10687.5</v>
      </c>
      <c r="L307" s="53"/>
      <c r="M307" s="53"/>
      <c r="N307" s="71">
        <v>44817</v>
      </c>
      <c r="O307" s="50" t="s">
        <v>1334</v>
      </c>
    </row>
    <row r="308" spans="1:57" ht="60" x14ac:dyDescent="0.25">
      <c r="A308" s="53"/>
      <c r="B308" s="53"/>
      <c r="C308" s="94">
        <v>38.200000000000003</v>
      </c>
      <c r="D308" s="53" t="s">
        <v>381</v>
      </c>
      <c r="E308" s="95">
        <v>1875</v>
      </c>
      <c r="F308" s="53">
        <f>Таблица4[[#This Row],[Cantitatea solicitată]]*Таблица4[[#This Row],[Preţ unitar (cu TVA)]]</f>
        <v>10687.5</v>
      </c>
      <c r="G308" s="53">
        <v>4.75</v>
      </c>
      <c r="H308" s="53">
        <v>5.7</v>
      </c>
      <c r="I308" s="53">
        <v>1875</v>
      </c>
      <c r="J308" s="53">
        <f>Таблица4[[#This Row],[Cantitatea real contractată]]*Таблица4[[#This Row],[Preţ unitar (fără TVA)]]</f>
        <v>8906.25</v>
      </c>
      <c r="K308" s="53">
        <f>Таблица4[[#This Row],[Cantitatea real contractată]]*Таблица4[[#This Row],[Preţ unitar (cu TVA)]]</f>
        <v>10687.5</v>
      </c>
      <c r="L308" s="53" t="s">
        <v>419</v>
      </c>
      <c r="M308" s="53" t="s">
        <v>414</v>
      </c>
      <c r="N308" s="53"/>
      <c r="O308" s="53"/>
    </row>
    <row r="309" spans="1:57" s="32" customFormat="1" x14ac:dyDescent="0.25">
      <c r="A309" s="50" t="s">
        <v>962</v>
      </c>
      <c r="B309" s="50" t="s">
        <v>745</v>
      </c>
      <c r="C309" s="51"/>
      <c r="D309" s="50"/>
      <c r="E309" s="52"/>
      <c r="F309" s="50">
        <f>Таблица4[[#This Row],[Cantitatea solicitată]]*Таблица4[[#This Row],[Preţ unitar (cu TVA)]]</f>
        <v>0</v>
      </c>
      <c r="G309" s="50"/>
      <c r="H309" s="50"/>
      <c r="I309" s="50"/>
      <c r="J309" s="53">
        <f>SUM(J310:J311)</f>
        <v>2645.75</v>
      </c>
      <c r="K309" s="53">
        <f>SUM(K310:K311)</f>
        <v>3156.66</v>
      </c>
      <c r="L309" s="50"/>
      <c r="M309" s="50"/>
      <c r="N309" s="54">
        <v>44769</v>
      </c>
      <c r="O309" s="50" t="s">
        <v>1334</v>
      </c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</row>
    <row r="310" spans="1:57" ht="30" x14ac:dyDescent="0.25">
      <c r="A310" s="50"/>
      <c r="B310" s="50"/>
      <c r="C310" s="51">
        <v>30.2</v>
      </c>
      <c r="D310" s="50" t="s">
        <v>373</v>
      </c>
      <c r="E310" s="52">
        <v>37.5</v>
      </c>
      <c r="F310" s="50">
        <f>Таблица4[[#This Row],[Cantitatea solicitată]]*Таблица4[[#This Row],[Preţ unitar (cu TVA)]]</f>
        <v>162</v>
      </c>
      <c r="G310" s="50">
        <v>4</v>
      </c>
      <c r="H310" s="50">
        <v>4.32</v>
      </c>
      <c r="I310" s="50">
        <v>38</v>
      </c>
      <c r="J310" s="50">
        <f>Таблица4[[#This Row],[Cantitatea real contractată]]*Таблица4[[#This Row],[Preţ unitar (fără TVA)]]</f>
        <v>152</v>
      </c>
      <c r="K310" s="50">
        <f>Таблица4[[#This Row],[Cantitatea real contractată]]*Таблица4[[#This Row],[Preţ unitar (cu TVA)]]</f>
        <v>164.16000000000003</v>
      </c>
      <c r="L310" s="50" t="s">
        <v>417</v>
      </c>
      <c r="M310" s="50" t="s">
        <v>410</v>
      </c>
      <c r="N310" s="50"/>
      <c r="O310" s="50"/>
    </row>
    <row r="311" spans="1:57" ht="45" x14ac:dyDescent="0.25">
      <c r="A311" s="50"/>
      <c r="B311" s="50"/>
      <c r="C311" s="51">
        <v>38.200000000000003</v>
      </c>
      <c r="D311" s="50" t="s">
        <v>381</v>
      </c>
      <c r="E311" s="52">
        <v>525</v>
      </c>
      <c r="F311" s="50">
        <f>Таблица4[[#This Row],[Cantitatea solicitată]]*Таблица4[[#This Row],[Preţ unitar (cu TVA)]]</f>
        <v>2992.5</v>
      </c>
      <c r="G311" s="50">
        <v>4.75</v>
      </c>
      <c r="H311" s="50">
        <v>5.7</v>
      </c>
      <c r="I311" s="50">
        <v>525</v>
      </c>
      <c r="J311" s="50">
        <f>Таблица4[[#This Row],[Cantitatea real contractată]]*Таблица4[[#This Row],[Preţ unitar (fără TVA)]]</f>
        <v>2493.75</v>
      </c>
      <c r="K311" s="50">
        <f>Таблица4[[#This Row],[Cantitatea real contractată]]*Таблица4[[#This Row],[Preţ unitar (cu TVA)]]</f>
        <v>2992.5</v>
      </c>
      <c r="L311" s="50" t="s">
        <v>419</v>
      </c>
      <c r="M311" s="50" t="s">
        <v>414</v>
      </c>
      <c r="N311" s="50"/>
      <c r="O311" s="50"/>
    </row>
    <row r="312" spans="1:57" s="32" customFormat="1" x14ac:dyDescent="0.25">
      <c r="A312" s="50" t="s">
        <v>963</v>
      </c>
      <c r="B312" s="50" t="s">
        <v>747</v>
      </c>
      <c r="C312" s="51"/>
      <c r="D312" s="50"/>
      <c r="E312" s="52"/>
      <c r="F312" s="50">
        <f>Таблица4[[#This Row],[Cantitatea solicitată]]*Таблица4[[#This Row],[Preţ unitar (cu TVA)]]</f>
        <v>0</v>
      </c>
      <c r="G312" s="50"/>
      <c r="H312" s="50"/>
      <c r="I312" s="50"/>
      <c r="J312" s="53">
        <f>SUM(J313:J313)</f>
        <v>712.5</v>
      </c>
      <c r="K312" s="53">
        <f>SUM(K313:K313)</f>
        <v>855</v>
      </c>
      <c r="L312" s="50"/>
      <c r="M312" s="50"/>
      <c r="N312" s="54">
        <v>44782</v>
      </c>
      <c r="O312" s="50" t="s">
        <v>1334</v>
      </c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</row>
    <row r="313" spans="1:57" ht="45" x14ac:dyDescent="0.25">
      <c r="A313" s="50"/>
      <c r="B313" s="50"/>
      <c r="C313" s="51">
        <v>38.200000000000003</v>
      </c>
      <c r="D313" s="50" t="s">
        <v>381</v>
      </c>
      <c r="E313" s="52">
        <v>150</v>
      </c>
      <c r="F313" s="50">
        <f>Таблица4[[#This Row],[Cantitatea solicitată]]*Таблица4[[#This Row],[Preţ unitar (cu TVA)]]</f>
        <v>855</v>
      </c>
      <c r="G313" s="50">
        <v>4.75</v>
      </c>
      <c r="H313" s="50">
        <v>5.7</v>
      </c>
      <c r="I313" s="50">
        <v>150</v>
      </c>
      <c r="J313" s="50">
        <f>Таблица4[[#This Row],[Cantitatea real contractată]]*Таблица4[[#This Row],[Preţ unitar (fără TVA)]]</f>
        <v>712.5</v>
      </c>
      <c r="K313" s="50">
        <f>Таблица4[[#This Row],[Cantitatea real contractată]]*Таблица4[[#This Row],[Preţ unitar (cu TVA)]]</f>
        <v>855</v>
      </c>
      <c r="L313" s="50" t="s">
        <v>419</v>
      </c>
      <c r="M313" s="50" t="s">
        <v>414</v>
      </c>
      <c r="N313" s="50"/>
      <c r="O313" s="50"/>
    </row>
    <row r="314" spans="1:57" s="32" customFormat="1" x14ac:dyDescent="0.25">
      <c r="A314" s="50" t="s">
        <v>964</v>
      </c>
      <c r="B314" s="50" t="s">
        <v>748</v>
      </c>
      <c r="C314" s="51"/>
      <c r="D314" s="50"/>
      <c r="E314" s="52"/>
      <c r="F314" s="50">
        <f>Таблица4[[#This Row],[Cantitatea solicitată]]*Таблица4[[#This Row],[Preţ unitar (cu TVA)]]</f>
        <v>0</v>
      </c>
      <c r="G314" s="50"/>
      <c r="H314" s="50"/>
      <c r="I314" s="50"/>
      <c r="J314" s="53">
        <f>SUM(J315:J316)</f>
        <v>7485</v>
      </c>
      <c r="K314" s="53">
        <f>SUM(K315:K316)</f>
        <v>8938.7999999999993</v>
      </c>
      <c r="L314" s="50"/>
      <c r="M314" s="50"/>
      <c r="N314" s="54">
        <v>44797</v>
      </c>
      <c r="O314" s="50" t="s">
        <v>1334</v>
      </c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</row>
    <row r="315" spans="1:57" ht="30" x14ac:dyDescent="0.25">
      <c r="A315" s="50"/>
      <c r="B315" s="50"/>
      <c r="C315" s="51">
        <v>30.2</v>
      </c>
      <c r="D315" s="50" t="s">
        <v>373</v>
      </c>
      <c r="E315" s="52">
        <v>90</v>
      </c>
      <c r="F315" s="50">
        <f>Таблица4[[#This Row],[Cantitatea solicitată]]*Таблица4[[#This Row],[Preţ unitar (cu TVA)]]</f>
        <v>388.8</v>
      </c>
      <c r="G315" s="50">
        <v>4</v>
      </c>
      <c r="H315" s="50">
        <v>4.32</v>
      </c>
      <c r="I315" s="50">
        <v>90</v>
      </c>
      <c r="J315" s="50">
        <f>Таблица4[[#This Row],[Cantitatea real contractată]]*Таблица4[[#This Row],[Preţ unitar (fără TVA)]]</f>
        <v>360</v>
      </c>
      <c r="K315" s="50">
        <f>Таблица4[[#This Row],[Cantitatea real contractată]]*Таблица4[[#This Row],[Preţ unitar (cu TVA)]]</f>
        <v>388.8</v>
      </c>
      <c r="L315" s="50" t="s">
        <v>417</v>
      </c>
      <c r="M315" s="50" t="s">
        <v>410</v>
      </c>
      <c r="N315" s="50"/>
      <c r="O315" s="50"/>
    </row>
    <row r="316" spans="1:57" ht="45" x14ac:dyDescent="0.25">
      <c r="A316" s="50"/>
      <c r="B316" s="50"/>
      <c r="C316" s="51">
        <v>38.200000000000003</v>
      </c>
      <c r="D316" s="50" t="s">
        <v>381</v>
      </c>
      <c r="E316" s="52">
        <v>1500</v>
      </c>
      <c r="F316" s="50">
        <f>Таблица4[[#This Row],[Cantitatea solicitată]]*Таблица4[[#This Row],[Preţ unitar (cu TVA)]]</f>
        <v>8550</v>
      </c>
      <c r="G316" s="50">
        <v>4.75</v>
      </c>
      <c r="H316" s="50">
        <v>5.7</v>
      </c>
      <c r="I316" s="50">
        <v>1500</v>
      </c>
      <c r="J316" s="50">
        <f>Таблица4[[#This Row],[Cantitatea real contractată]]*Таблица4[[#This Row],[Preţ unitar (fără TVA)]]</f>
        <v>7125</v>
      </c>
      <c r="K316" s="50">
        <f>Таблица4[[#This Row],[Cantitatea real contractată]]*Таблица4[[#This Row],[Preţ unitar (cu TVA)]]</f>
        <v>8550</v>
      </c>
      <c r="L316" s="50" t="s">
        <v>419</v>
      </c>
      <c r="M316" s="50" t="s">
        <v>414</v>
      </c>
      <c r="N316" s="50"/>
      <c r="O316" s="50"/>
    </row>
    <row r="317" spans="1:57" s="32" customFormat="1" x14ac:dyDescent="0.25">
      <c r="A317" s="50" t="s">
        <v>965</v>
      </c>
      <c r="B317" s="50" t="s">
        <v>749</v>
      </c>
      <c r="C317" s="51"/>
      <c r="D317" s="50"/>
      <c r="E317" s="52"/>
      <c r="F317" s="50">
        <f>Таблица4[[#This Row],[Cantitatea solicitată]]*Таблица4[[#This Row],[Preţ unitar (cu TVA)]]</f>
        <v>0</v>
      </c>
      <c r="G317" s="50"/>
      <c r="H317" s="50"/>
      <c r="I317" s="50"/>
      <c r="J317" s="53">
        <f>SUM(J318:J318)</f>
        <v>3562.5</v>
      </c>
      <c r="K317" s="53">
        <f>SUM(K318:K318)</f>
        <v>4275</v>
      </c>
      <c r="L317" s="50"/>
      <c r="M317" s="50"/>
      <c r="N317" s="54">
        <v>44797</v>
      </c>
      <c r="O317" s="50" t="s">
        <v>1334</v>
      </c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</row>
    <row r="318" spans="1:57" ht="45" x14ac:dyDescent="0.25">
      <c r="A318" s="50"/>
      <c r="B318" s="50"/>
      <c r="C318" s="51">
        <v>38.200000000000003</v>
      </c>
      <c r="D318" s="50" t="s">
        <v>381</v>
      </c>
      <c r="E318" s="52">
        <v>750</v>
      </c>
      <c r="F318" s="50">
        <f>Таблица4[[#This Row],[Cantitatea solicitată]]*Таблица4[[#This Row],[Preţ unitar (cu TVA)]]</f>
        <v>4275</v>
      </c>
      <c r="G318" s="50">
        <v>4.75</v>
      </c>
      <c r="H318" s="50">
        <v>5.7</v>
      </c>
      <c r="I318" s="50">
        <v>750</v>
      </c>
      <c r="J318" s="50">
        <f>Таблица4[[#This Row],[Cantitatea real contractată]]*Таблица4[[#This Row],[Preţ unitar (fără TVA)]]</f>
        <v>3562.5</v>
      </c>
      <c r="K318" s="50">
        <f>Таблица4[[#This Row],[Cantitatea real contractată]]*Таблица4[[#This Row],[Preţ unitar (cu TVA)]]</f>
        <v>4275</v>
      </c>
      <c r="L318" s="50" t="s">
        <v>419</v>
      </c>
      <c r="M318" s="50" t="s">
        <v>414</v>
      </c>
      <c r="N318" s="50"/>
      <c r="O318" s="50"/>
    </row>
    <row r="319" spans="1:57" s="32" customFormat="1" x14ac:dyDescent="0.25">
      <c r="A319" s="50" t="s">
        <v>966</v>
      </c>
      <c r="B319" s="50" t="s">
        <v>751</v>
      </c>
      <c r="C319" s="51"/>
      <c r="D319" s="50"/>
      <c r="E319" s="52"/>
      <c r="F319" s="50">
        <f>Таблица4[[#This Row],[Cantitatea solicitată]]*Таблица4[[#This Row],[Preţ unitar (cu TVA)]]</f>
        <v>0</v>
      </c>
      <c r="G319" s="50"/>
      <c r="H319" s="50"/>
      <c r="I319" s="50"/>
      <c r="J319" s="53">
        <f>SUM(J320:J321)</f>
        <v>11625</v>
      </c>
      <c r="K319" s="53">
        <f>SUM(K320:K321)</f>
        <v>13410</v>
      </c>
      <c r="L319" s="50"/>
      <c r="M319" s="50"/>
      <c r="N319" s="54">
        <v>44782</v>
      </c>
      <c r="O319" s="50" t="s">
        <v>1334</v>
      </c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</row>
    <row r="320" spans="1:57" ht="30" x14ac:dyDescent="0.25">
      <c r="A320" s="50"/>
      <c r="B320" s="50"/>
      <c r="C320" s="51">
        <v>30.2</v>
      </c>
      <c r="D320" s="50" t="s">
        <v>373</v>
      </c>
      <c r="E320" s="52">
        <v>1125</v>
      </c>
      <c r="F320" s="50">
        <f>Таблица4[[#This Row],[Cantitatea solicitată]]*Таблица4[[#This Row],[Preţ unitar (cu TVA)]]</f>
        <v>4860</v>
      </c>
      <c r="G320" s="50">
        <v>4</v>
      </c>
      <c r="H320" s="50">
        <v>4.32</v>
      </c>
      <c r="I320" s="50">
        <v>1125</v>
      </c>
      <c r="J320" s="50">
        <f>Таблица4[[#This Row],[Cantitatea real contractată]]*Таблица4[[#This Row],[Preţ unitar (fără TVA)]]</f>
        <v>4500</v>
      </c>
      <c r="K320" s="50">
        <f>Таблица4[[#This Row],[Cantitatea real contractată]]*Таблица4[[#This Row],[Preţ unitar (cu TVA)]]</f>
        <v>4860</v>
      </c>
      <c r="L320" s="50" t="s">
        <v>417</v>
      </c>
      <c r="M320" s="50" t="s">
        <v>410</v>
      </c>
      <c r="N320" s="50"/>
      <c r="O320" s="50"/>
    </row>
    <row r="321" spans="1:57" ht="45" x14ac:dyDescent="0.25">
      <c r="A321" s="50"/>
      <c r="B321" s="50"/>
      <c r="C321" s="51">
        <v>38.200000000000003</v>
      </c>
      <c r="D321" s="50" t="s">
        <v>381</v>
      </c>
      <c r="E321" s="52">
        <v>1500</v>
      </c>
      <c r="F321" s="50">
        <f>Таблица4[[#This Row],[Cantitatea solicitată]]*Таблица4[[#This Row],[Preţ unitar (cu TVA)]]</f>
        <v>8550</v>
      </c>
      <c r="G321" s="50">
        <v>4.75</v>
      </c>
      <c r="H321" s="50">
        <v>5.7</v>
      </c>
      <c r="I321" s="50">
        <v>1500</v>
      </c>
      <c r="J321" s="50">
        <f>Таблица4[[#This Row],[Cantitatea real contractată]]*Таблица4[[#This Row],[Preţ unitar (fără TVA)]]</f>
        <v>7125</v>
      </c>
      <c r="K321" s="50">
        <f>Таблица4[[#This Row],[Cantitatea real contractată]]*Таблица4[[#This Row],[Preţ unitar (cu TVA)]]</f>
        <v>8550</v>
      </c>
      <c r="L321" s="50" t="s">
        <v>419</v>
      </c>
      <c r="M321" s="50" t="s">
        <v>414</v>
      </c>
      <c r="N321" s="50"/>
      <c r="O321" s="50"/>
    </row>
    <row r="322" spans="1:57" s="44" customFormat="1" x14ac:dyDescent="0.25">
      <c r="A322" s="55" t="s">
        <v>967</v>
      </c>
      <c r="B322" s="55" t="s">
        <v>752</v>
      </c>
      <c r="C322" s="58"/>
      <c r="D322" s="55"/>
      <c r="E322" s="59"/>
      <c r="F322" s="55">
        <f>Таблица4[[#This Row],[Cantitatea solicitată]]*Таблица4[[#This Row],[Preţ unitar (cu TVA)]]</f>
        <v>0</v>
      </c>
      <c r="G322" s="55"/>
      <c r="H322" s="55"/>
      <c r="I322" s="55"/>
      <c r="J322" s="60">
        <f>SUM(J323:J323)</f>
        <v>150</v>
      </c>
      <c r="K322" s="60">
        <f>SUM(K323:K323)</f>
        <v>162</v>
      </c>
      <c r="L322" s="55"/>
      <c r="M322" s="55"/>
      <c r="N322" s="55"/>
      <c r="O322" s="41" t="s">
        <v>1335</v>
      </c>
    </row>
    <row r="323" spans="1:57" ht="30" x14ac:dyDescent="0.25">
      <c r="A323" s="38"/>
      <c r="B323" s="38"/>
      <c r="C323" s="56">
        <v>30.2</v>
      </c>
      <c r="D323" s="38" t="s">
        <v>373</v>
      </c>
      <c r="E323" s="57">
        <v>37.5</v>
      </c>
      <c r="F323" s="38">
        <f>Таблица4[[#This Row],[Cantitatea solicitată]]*Таблица4[[#This Row],[Preţ unitar (cu TVA)]]</f>
        <v>162</v>
      </c>
      <c r="G323" s="38">
        <v>4</v>
      </c>
      <c r="H323" s="38">
        <v>4.32</v>
      </c>
      <c r="I323" s="55">
        <v>37.5</v>
      </c>
      <c r="J323" s="38">
        <f>Таблица4[[#This Row],[Cantitatea real contractată]]*Таблица4[[#This Row],[Preţ unitar (fără TVA)]]</f>
        <v>150</v>
      </c>
      <c r="K323" s="55">
        <f>Таблица4[[#This Row],[Cantitatea real contractată]]*Таблица4[[#This Row],[Preţ unitar (cu TVA)]]</f>
        <v>162</v>
      </c>
      <c r="L323" s="38" t="s">
        <v>417</v>
      </c>
      <c r="M323" s="38" t="s">
        <v>410</v>
      </c>
      <c r="N323" s="38"/>
      <c r="O323" s="38"/>
    </row>
    <row r="324" spans="1:57" s="32" customFormat="1" x14ac:dyDescent="0.25">
      <c r="A324" s="50" t="s">
        <v>968</v>
      </c>
      <c r="B324" s="50" t="s">
        <v>753</v>
      </c>
      <c r="C324" s="51"/>
      <c r="D324" s="50"/>
      <c r="E324" s="52"/>
      <c r="F324" s="50">
        <f>Таблица4[[#This Row],[Cantitatea solicitată]]*Таблица4[[#This Row],[Preţ unitar (cu TVA)]]</f>
        <v>0</v>
      </c>
      <c r="G324" s="50"/>
      <c r="H324" s="50"/>
      <c r="I324" s="50"/>
      <c r="J324" s="53">
        <f>SUM(J325:J325)</f>
        <v>71.25</v>
      </c>
      <c r="K324" s="53">
        <f>SUM(K325:K325)</f>
        <v>85.5</v>
      </c>
      <c r="L324" s="50"/>
      <c r="M324" s="50"/>
      <c r="N324" s="54">
        <v>44797</v>
      </c>
      <c r="O324" s="50" t="s">
        <v>1334</v>
      </c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</row>
    <row r="325" spans="1:57" ht="45" x14ac:dyDescent="0.25">
      <c r="A325" s="50"/>
      <c r="B325" s="50"/>
      <c r="C325" s="51">
        <v>38.200000000000003</v>
      </c>
      <c r="D325" s="50" t="s">
        <v>381</v>
      </c>
      <c r="E325" s="52">
        <v>15</v>
      </c>
      <c r="F325" s="50">
        <f>Таблица4[[#This Row],[Cantitatea solicitată]]*Таблица4[[#This Row],[Preţ unitar (cu TVA)]]</f>
        <v>85.5</v>
      </c>
      <c r="G325" s="50">
        <v>4.75</v>
      </c>
      <c r="H325" s="50">
        <v>5.7</v>
      </c>
      <c r="I325" s="50">
        <v>15</v>
      </c>
      <c r="J325" s="50">
        <f>Таблица4[[#This Row],[Cantitatea real contractată]]*Таблица4[[#This Row],[Preţ unitar (fără TVA)]]</f>
        <v>71.25</v>
      </c>
      <c r="K325" s="50">
        <f>Таблица4[[#This Row],[Cantitatea real contractată]]*Таблица4[[#This Row],[Preţ unitar (cu TVA)]]</f>
        <v>85.5</v>
      </c>
      <c r="L325" s="50" t="s">
        <v>419</v>
      </c>
      <c r="M325" s="50" t="s">
        <v>414</v>
      </c>
      <c r="N325" s="50"/>
      <c r="O325" s="50"/>
    </row>
    <row r="326" spans="1:57" s="32" customFormat="1" x14ac:dyDescent="0.25">
      <c r="A326" s="50" t="s">
        <v>969</v>
      </c>
      <c r="B326" s="50" t="s">
        <v>754</v>
      </c>
      <c r="C326" s="51"/>
      <c r="D326" s="50"/>
      <c r="E326" s="52"/>
      <c r="F326" s="50">
        <f>Таблица4[[#This Row],[Cantitatea solicitată]]*Таблица4[[#This Row],[Preţ unitar (cu TVA)]]</f>
        <v>0</v>
      </c>
      <c r="G326" s="50"/>
      <c r="H326" s="50"/>
      <c r="I326" s="50"/>
      <c r="J326" s="53">
        <f>SUM(J327:J328)</f>
        <v>5643.75</v>
      </c>
      <c r="K326" s="53">
        <f>SUM(K327:K328)</f>
        <v>6736.5</v>
      </c>
      <c r="L326" s="50"/>
      <c r="M326" s="50"/>
      <c r="N326" s="54">
        <v>44782</v>
      </c>
      <c r="O326" s="50" t="s">
        <v>1334</v>
      </c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</row>
    <row r="327" spans="1:57" ht="30" x14ac:dyDescent="0.25">
      <c r="A327" s="50"/>
      <c r="B327" s="50"/>
      <c r="C327" s="51">
        <v>30.2</v>
      </c>
      <c r="D327" s="50" t="s">
        <v>373</v>
      </c>
      <c r="E327" s="52">
        <v>75</v>
      </c>
      <c r="F327" s="50">
        <f>Таблица4[[#This Row],[Cantitatea solicitată]]*Таблица4[[#This Row],[Preţ unitar (cu TVA)]]</f>
        <v>324</v>
      </c>
      <c r="G327" s="50">
        <v>4</v>
      </c>
      <c r="H327" s="50">
        <v>4.32</v>
      </c>
      <c r="I327" s="50">
        <v>75</v>
      </c>
      <c r="J327" s="50">
        <f>Таблица4[[#This Row],[Cantitatea real contractată]]*Таблица4[[#This Row],[Preţ unitar (fără TVA)]]</f>
        <v>300</v>
      </c>
      <c r="K327" s="50">
        <f>Таблица4[[#This Row],[Cantitatea real contractată]]*Таблица4[[#This Row],[Preţ unitar (cu TVA)]]</f>
        <v>324</v>
      </c>
      <c r="L327" s="50" t="s">
        <v>417</v>
      </c>
      <c r="M327" s="50" t="s">
        <v>410</v>
      </c>
      <c r="N327" s="50"/>
      <c r="O327" s="50"/>
    </row>
    <row r="328" spans="1:57" ht="45" x14ac:dyDescent="0.25">
      <c r="A328" s="50"/>
      <c r="B328" s="50"/>
      <c r="C328" s="51">
        <v>38.200000000000003</v>
      </c>
      <c r="D328" s="50" t="s">
        <v>381</v>
      </c>
      <c r="E328" s="52">
        <v>1125</v>
      </c>
      <c r="F328" s="50">
        <f>Таблица4[[#This Row],[Cantitatea solicitată]]*Таблица4[[#This Row],[Preţ unitar (cu TVA)]]</f>
        <v>6412.5</v>
      </c>
      <c r="G328" s="50">
        <v>4.75</v>
      </c>
      <c r="H328" s="50">
        <v>5.7</v>
      </c>
      <c r="I328" s="50">
        <v>1125</v>
      </c>
      <c r="J328" s="50">
        <f>Таблица4[[#This Row],[Cantitatea real contractată]]*Таблица4[[#This Row],[Preţ unitar (fără TVA)]]</f>
        <v>5343.75</v>
      </c>
      <c r="K328" s="50">
        <f>Таблица4[[#This Row],[Cantitatea real contractată]]*Таблица4[[#This Row],[Preţ unitar (cu TVA)]]</f>
        <v>6412.5</v>
      </c>
      <c r="L328" s="50" t="s">
        <v>419</v>
      </c>
      <c r="M328" s="50" t="s">
        <v>414</v>
      </c>
      <c r="N328" s="50"/>
      <c r="O328" s="50"/>
    </row>
    <row r="329" spans="1:57" s="44" customFormat="1" x14ac:dyDescent="0.25">
      <c r="A329" s="55" t="s">
        <v>970</v>
      </c>
      <c r="B329" s="55" t="s">
        <v>755</v>
      </c>
      <c r="C329" s="58"/>
      <c r="D329" s="55"/>
      <c r="E329" s="59"/>
      <c r="F329" s="55">
        <f>Таблица4[[#This Row],[Cantitatea solicitată]]*Таблица4[[#This Row],[Preţ unitar (cu TVA)]]</f>
        <v>0</v>
      </c>
      <c r="G329" s="55"/>
      <c r="H329" s="55"/>
      <c r="I329" s="55"/>
      <c r="J329" s="60">
        <f>SUM(J330:J330)</f>
        <v>356.25</v>
      </c>
      <c r="K329" s="60">
        <f>SUM(K330:K330)</f>
        <v>427.5</v>
      </c>
      <c r="L329" s="55"/>
      <c r="M329" s="55"/>
      <c r="N329" s="55"/>
      <c r="O329" s="41" t="s">
        <v>1335</v>
      </c>
    </row>
    <row r="330" spans="1:57" ht="45" x14ac:dyDescent="0.25">
      <c r="A330" s="38"/>
      <c r="B330" s="38"/>
      <c r="C330" s="56">
        <v>38.200000000000003</v>
      </c>
      <c r="D330" s="38" t="s">
        <v>381</v>
      </c>
      <c r="E330" s="57">
        <v>75</v>
      </c>
      <c r="F330" s="38">
        <f>Таблица4[[#This Row],[Cantitatea solicitată]]*Таблица4[[#This Row],[Preţ unitar (cu TVA)]]</f>
        <v>427.5</v>
      </c>
      <c r="G330" s="38">
        <v>4.75</v>
      </c>
      <c r="H330" s="38">
        <v>5.7</v>
      </c>
      <c r="I330" s="55">
        <v>75</v>
      </c>
      <c r="J330" s="38">
        <f>Таблица4[[#This Row],[Cantitatea real contractată]]*Таблица4[[#This Row],[Preţ unitar (fără TVA)]]</f>
        <v>356.25</v>
      </c>
      <c r="K330" s="55">
        <f>Таблица4[[#This Row],[Cantitatea real contractată]]*Таблица4[[#This Row],[Preţ unitar (cu TVA)]]</f>
        <v>427.5</v>
      </c>
      <c r="L330" s="38" t="s">
        <v>419</v>
      </c>
      <c r="M330" s="38" t="s">
        <v>414</v>
      </c>
      <c r="N330" s="38"/>
      <c r="O330" s="38"/>
    </row>
    <row r="331" spans="1:57" s="32" customFormat="1" x14ac:dyDescent="0.25">
      <c r="A331" s="50" t="s">
        <v>971</v>
      </c>
      <c r="B331" s="50" t="s">
        <v>756</v>
      </c>
      <c r="C331" s="51"/>
      <c r="D331" s="50"/>
      <c r="E331" s="52"/>
      <c r="F331" s="50">
        <f>Таблица4[[#This Row],[Cantitatea solicitată]]*Таблица4[[#This Row],[Preţ unitar (cu TVA)]]</f>
        <v>0</v>
      </c>
      <c r="G331" s="50"/>
      <c r="H331" s="50"/>
      <c r="I331" s="50"/>
      <c r="J331" s="53">
        <f>SUM(J332:J333)</f>
        <v>1725</v>
      </c>
      <c r="K331" s="53">
        <f>SUM(K332:K333)</f>
        <v>2034</v>
      </c>
      <c r="L331" s="50"/>
      <c r="M331" s="50"/>
      <c r="N331" s="54">
        <v>44797</v>
      </c>
      <c r="O331" s="50" t="s">
        <v>1334</v>
      </c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</row>
    <row r="332" spans="1:57" ht="30" x14ac:dyDescent="0.25">
      <c r="A332" s="50"/>
      <c r="B332" s="50"/>
      <c r="C332" s="51">
        <v>30.2</v>
      </c>
      <c r="D332" s="50" t="s">
        <v>373</v>
      </c>
      <c r="E332" s="52">
        <v>75</v>
      </c>
      <c r="F332" s="50">
        <f>Таблица4[[#This Row],[Cantitatea solicitată]]*Таблица4[[#This Row],[Preţ unitar (cu TVA)]]</f>
        <v>324</v>
      </c>
      <c r="G332" s="50">
        <v>4</v>
      </c>
      <c r="H332" s="50">
        <v>4.32</v>
      </c>
      <c r="I332" s="50">
        <v>75</v>
      </c>
      <c r="J332" s="50">
        <f>Таблица4[[#This Row],[Cantitatea real contractată]]*Таблица4[[#This Row],[Preţ unitar (fără TVA)]]</f>
        <v>300</v>
      </c>
      <c r="K332" s="50">
        <f>Таблица4[[#This Row],[Cantitatea real contractată]]*Таблица4[[#This Row],[Preţ unitar (cu TVA)]]</f>
        <v>324</v>
      </c>
      <c r="L332" s="50" t="s">
        <v>417</v>
      </c>
      <c r="M332" s="50" t="s">
        <v>410</v>
      </c>
      <c r="N332" s="50"/>
      <c r="O332" s="50"/>
    </row>
    <row r="333" spans="1:57" ht="45" x14ac:dyDescent="0.25">
      <c r="A333" s="50"/>
      <c r="B333" s="50"/>
      <c r="C333" s="51">
        <v>38.200000000000003</v>
      </c>
      <c r="D333" s="50" t="s">
        <v>381</v>
      </c>
      <c r="E333" s="52">
        <v>300</v>
      </c>
      <c r="F333" s="50">
        <f>Таблица4[[#This Row],[Cantitatea solicitată]]*Таблица4[[#This Row],[Preţ unitar (cu TVA)]]</f>
        <v>1710</v>
      </c>
      <c r="G333" s="50">
        <v>4.75</v>
      </c>
      <c r="H333" s="50">
        <v>5.7</v>
      </c>
      <c r="I333" s="50">
        <v>300</v>
      </c>
      <c r="J333" s="50">
        <f>Таблица4[[#This Row],[Cantitatea real contractată]]*Таблица4[[#This Row],[Preţ unitar (fără TVA)]]</f>
        <v>1425</v>
      </c>
      <c r="K333" s="50">
        <f>Таблица4[[#This Row],[Cantitatea real contractată]]*Таблица4[[#This Row],[Preţ unitar (cu TVA)]]</f>
        <v>1710</v>
      </c>
      <c r="L333" s="50" t="s">
        <v>419</v>
      </c>
      <c r="M333" s="50" t="s">
        <v>414</v>
      </c>
      <c r="N333" s="50"/>
      <c r="O333" s="50"/>
    </row>
    <row r="334" spans="1:57" s="44" customFormat="1" x14ac:dyDescent="0.25">
      <c r="A334" s="55" t="s">
        <v>972</v>
      </c>
      <c r="B334" s="55" t="s">
        <v>757</v>
      </c>
      <c r="C334" s="58"/>
      <c r="D334" s="55"/>
      <c r="E334" s="59"/>
      <c r="F334" s="55">
        <f>Таблица4[[#This Row],[Cantitatea solicitată]]*Таблица4[[#This Row],[Preţ unitar (cu TVA)]]</f>
        <v>0</v>
      </c>
      <c r="G334" s="55"/>
      <c r="H334" s="55"/>
      <c r="I334" s="55"/>
      <c r="J334" s="60">
        <f>SUM(J335:J335)</f>
        <v>356.25</v>
      </c>
      <c r="K334" s="60">
        <f>SUM(K335:K335)</f>
        <v>427.5</v>
      </c>
      <c r="L334" s="55"/>
      <c r="M334" s="55"/>
      <c r="N334" s="55"/>
      <c r="O334" s="41" t="s">
        <v>1335</v>
      </c>
    </row>
    <row r="335" spans="1:57" ht="45" x14ac:dyDescent="0.25">
      <c r="A335" s="38"/>
      <c r="B335" s="38"/>
      <c r="C335" s="56">
        <v>38.200000000000003</v>
      </c>
      <c r="D335" s="38" t="s">
        <v>381</v>
      </c>
      <c r="E335" s="57">
        <v>75</v>
      </c>
      <c r="F335" s="38">
        <f>Таблица4[[#This Row],[Cantitatea solicitată]]*Таблица4[[#This Row],[Preţ unitar (cu TVA)]]</f>
        <v>427.5</v>
      </c>
      <c r="G335" s="38">
        <v>4.75</v>
      </c>
      <c r="H335" s="38">
        <v>5.7</v>
      </c>
      <c r="I335" s="55">
        <v>75</v>
      </c>
      <c r="J335" s="38">
        <f>Таблица4[[#This Row],[Cantitatea real contractată]]*Таблица4[[#This Row],[Preţ unitar (fără TVA)]]</f>
        <v>356.25</v>
      </c>
      <c r="K335" s="55">
        <f>Таблица4[[#This Row],[Cantitatea real contractată]]*Таблица4[[#This Row],[Preţ unitar (cu TVA)]]</f>
        <v>427.5</v>
      </c>
      <c r="L335" s="38" t="s">
        <v>419</v>
      </c>
      <c r="M335" s="38" t="s">
        <v>414</v>
      </c>
      <c r="N335" s="38"/>
      <c r="O335" s="38"/>
    </row>
    <row r="336" spans="1:57" s="32" customFormat="1" x14ac:dyDescent="0.25">
      <c r="A336" s="50" t="s">
        <v>973</v>
      </c>
      <c r="B336" s="50" t="s">
        <v>758</v>
      </c>
      <c r="C336" s="51"/>
      <c r="D336" s="50"/>
      <c r="E336" s="52"/>
      <c r="F336" s="50">
        <f>Таблица4[[#This Row],[Cantitatea solicitată]]*Таблица4[[#This Row],[Preţ unitar (cu TVA)]]</f>
        <v>0</v>
      </c>
      <c r="G336" s="50"/>
      <c r="H336" s="50"/>
      <c r="I336" s="50"/>
      <c r="J336" s="53">
        <f>SUM(J337:J338)</f>
        <v>5611.75</v>
      </c>
      <c r="K336" s="53">
        <f>SUM(K337:K338)</f>
        <v>6701.94</v>
      </c>
      <c r="L336" s="50"/>
      <c r="M336" s="50"/>
      <c r="N336" s="54">
        <v>44782</v>
      </c>
      <c r="O336" s="50" t="s">
        <v>1334</v>
      </c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</row>
    <row r="337" spans="1:57" ht="30" x14ac:dyDescent="0.25">
      <c r="A337" s="50"/>
      <c r="B337" s="50"/>
      <c r="C337" s="51">
        <v>30.2</v>
      </c>
      <c r="D337" s="50" t="s">
        <v>373</v>
      </c>
      <c r="E337" s="52">
        <v>67.5</v>
      </c>
      <c r="F337" s="50">
        <f>Таблица4[[#This Row],[Cantitatea solicitată]]*Таблица4[[#This Row],[Preţ unitar (cu TVA)]]</f>
        <v>291.60000000000002</v>
      </c>
      <c r="G337" s="50">
        <v>4</v>
      </c>
      <c r="H337" s="50">
        <v>4.32</v>
      </c>
      <c r="I337" s="50">
        <v>67</v>
      </c>
      <c r="J337" s="50">
        <f>Таблица4[[#This Row],[Cantitatea real contractată]]*Таблица4[[#This Row],[Preţ unitar (fără TVA)]]</f>
        <v>268</v>
      </c>
      <c r="K337" s="50">
        <f>Таблица4[[#This Row],[Cantitatea real contractată]]*Таблица4[[#This Row],[Preţ unitar (cu TVA)]]</f>
        <v>289.44</v>
      </c>
      <c r="L337" s="50" t="s">
        <v>417</v>
      </c>
      <c r="M337" s="50" t="s">
        <v>410</v>
      </c>
      <c r="N337" s="50"/>
      <c r="O337" s="50"/>
    </row>
    <row r="338" spans="1:57" ht="45" x14ac:dyDescent="0.25">
      <c r="A338" s="50"/>
      <c r="B338" s="50"/>
      <c r="C338" s="51">
        <v>38.200000000000003</v>
      </c>
      <c r="D338" s="50" t="s">
        <v>381</v>
      </c>
      <c r="E338" s="52">
        <v>1125</v>
      </c>
      <c r="F338" s="50">
        <f>Таблица4[[#This Row],[Cantitatea solicitată]]*Таблица4[[#This Row],[Preţ unitar (cu TVA)]]</f>
        <v>6412.5</v>
      </c>
      <c r="G338" s="50">
        <v>4.75</v>
      </c>
      <c r="H338" s="50">
        <v>5.7</v>
      </c>
      <c r="I338" s="50">
        <v>1125</v>
      </c>
      <c r="J338" s="50">
        <f>Таблица4[[#This Row],[Cantitatea real contractată]]*Таблица4[[#This Row],[Preţ unitar (fără TVA)]]</f>
        <v>5343.75</v>
      </c>
      <c r="K338" s="50">
        <f>Таблица4[[#This Row],[Cantitatea real contractată]]*Таблица4[[#This Row],[Preţ unitar (cu TVA)]]</f>
        <v>6412.5</v>
      </c>
      <c r="L338" s="50" t="s">
        <v>419</v>
      </c>
      <c r="M338" s="50" t="s">
        <v>414</v>
      </c>
      <c r="N338" s="50"/>
      <c r="O338" s="50"/>
    </row>
    <row r="339" spans="1:57" s="32" customFormat="1" x14ac:dyDescent="0.25">
      <c r="A339" s="50" t="s">
        <v>974</v>
      </c>
      <c r="B339" s="50" t="s">
        <v>759</v>
      </c>
      <c r="C339" s="51"/>
      <c r="D339" s="50"/>
      <c r="E339" s="52"/>
      <c r="F339" s="50">
        <f>Таблица4[[#This Row],[Cantitatea solicitată]]*Таблица4[[#This Row],[Preţ unitar (cu TVA)]]</f>
        <v>0</v>
      </c>
      <c r="G339" s="50"/>
      <c r="H339" s="50"/>
      <c r="I339" s="50"/>
      <c r="J339" s="53">
        <f>SUM(J340:J341)</f>
        <v>19612.5</v>
      </c>
      <c r="K339" s="53">
        <f>SUM(K340:K341)</f>
        <v>23319</v>
      </c>
      <c r="L339" s="50"/>
      <c r="M339" s="50"/>
      <c r="N339" s="54">
        <v>44782</v>
      </c>
      <c r="O339" s="50" t="s">
        <v>1334</v>
      </c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</row>
    <row r="340" spans="1:57" ht="30" x14ac:dyDescent="0.25">
      <c r="A340" s="50"/>
      <c r="B340" s="50"/>
      <c r="C340" s="51">
        <v>30.2</v>
      </c>
      <c r="D340" s="50" t="s">
        <v>373</v>
      </c>
      <c r="E340" s="52">
        <v>450</v>
      </c>
      <c r="F340" s="50">
        <f>Таблица4[[#This Row],[Cantitatea solicitată]]*Таблица4[[#This Row],[Preţ unitar (cu TVA)]]</f>
        <v>1944.0000000000002</v>
      </c>
      <c r="G340" s="50">
        <v>4</v>
      </c>
      <c r="H340" s="50">
        <v>4.32</v>
      </c>
      <c r="I340" s="50">
        <v>450</v>
      </c>
      <c r="J340" s="50">
        <f>Таблица4[[#This Row],[Cantitatea real contractată]]*Таблица4[[#This Row],[Preţ unitar (fără TVA)]]</f>
        <v>1800</v>
      </c>
      <c r="K340" s="50">
        <f>Таблица4[[#This Row],[Cantitatea real contractată]]*Таблица4[[#This Row],[Preţ unitar (cu TVA)]]</f>
        <v>1944.0000000000002</v>
      </c>
      <c r="L340" s="50" t="s">
        <v>417</v>
      </c>
      <c r="M340" s="50" t="s">
        <v>410</v>
      </c>
      <c r="N340" s="50"/>
      <c r="O340" s="50"/>
    </row>
    <row r="341" spans="1:57" ht="45" x14ac:dyDescent="0.25">
      <c r="A341" s="50"/>
      <c r="B341" s="50"/>
      <c r="C341" s="51">
        <v>38.200000000000003</v>
      </c>
      <c r="D341" s="50" t="s">
        <v>381</v>
      </c>
      <c r="E341" s="52">
        <v>3750</v>
      </c>
      <c r="F341" s="50">
        <f>Таблица4[[#This Row],[Cantitatea solicitată]]*Таблица4[[#This Row],[Preţ unitar (cu TVA)]]</f>
        <v>21375</v>
      </c>
      <c r="G341" s="50">
        <v>4.75</v>
      </c>
      <c r="H341" s="50">
        <v>5.7</v>
      </c>
      <c r="I341" s="50">
        <v>3750</v>
      </c>
      <c r="J341" s="50">
        <f>Таблица4[[#This Row],[Cantitatea real contractată]]*Таблица4[[#This Row],[Preţ unitar (fără TVA)]]</f>
        <v>17812.5</v>
      </c>
      <c r="K341" s="50">
        <f>Таблица4[[#This Row],[Cantitatea real contractată]]*Таблица4[[#This Row],[Preţ unitar (cu TVA)]]</f>
        <v>21375</v>
      </c>
      <c r="L341" s="50" t="s">
        <v>419</v>
      </c>
      <c r="M341" s="50" t="s">
        <v>414</v>
      </c>
      <c r="N341" s="50"/>
      <c r="O341" s="50"/>
    </row>
    <row r="342" spans="1:57" s="32" customFormat="1" x14ac:dyDescent="0.25">
      <c r="A342" s="50" t="s">
        <v>975</v>
      </c>
      <c r="B342" s="50" t="s">
        <v>762</v>
      </c>
      <c r="C342" s="51"/>
      <c r="D342" s="50"/>
      <c r="E342" s="52"/>
      <c r="F342" s="50">
        <f>Таблица4[[#This Row],[Cantitatea solicitată]]*Таблица4[[#This Row],[Preţ unitar (cu TVA)]]</f>
        <v>0</v>
      </c>
      <c r="G342" s="50"/>
      <c r="H342" s="50"/>
      <c r="I342" s="50"/>
      <c r="J342" s="53">
        <f>SUM(J343:J344)</f>
        <v>371.25</v>
      </c>
      <c r="K342" s="53">
        <f>SUM(K343:K344)</f>
        <v>409.5</v>
      </c>
      <c r="L342" s="50"/>
      <c r="M342" s="50"/>
      <c r="N342" s="54">
        <v>44782</v>
      </c>
      <c r="O342" s="50" t="s">
        <v>1334</v>
      </c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</row>
    <row r="343" spans="1:57" ht="30" x14ac:dyDescent="0.25">
      <c r="A343" s="50"/>
      <c r="B343" s="50"/>
      <c r="C343" s="51">
        <v>30.2</v>
      </c>
      <c r="D343" s="50" t="s">
        <v>373</v>
      </c>
      <c r="E343" s="52">
        <v>75</v>
      </c>
      <c r="F343" s="50">
        <f>Таблица4[[#This Row],[Cantitatea solicitată]]*Таблица4[[#This Row],[Preţ unitar (cu TVA)]]</f>
        <v>324</v>
      </c>
      <c r="G343" s="50">
        <v>4</v>
      </c>
      <c r="H343" s="50">
        <v>4.32</v>
      </c>
      <c r="I343" s="50">
        <v>75</v>
      </c>
      <c r="J343" s="50">
        <f>Таблица4[[#This Row],[Cantitatea real contractată]]*Таблица4[[#This Row],[Preţ unitar (fără TVA)]]</f>
        <v>300</v>
      </c>
      <c r="K343" s="50">
        <f>Таблица4[[#This Row],[Cantitatea real contractată]]*Таблица4[[#This Row],[Preţ unitar (cu TVA)]]</f>
        <v>324</v>
      </c>
      <c r="L343" s="50" t="s">
        <v>417</v>
      </c>
      <c r="M343" s="50" t="s">
        <v>410</v>
      </c>
      <c r="N343" s="50"/>
      <c r="O343" s="50"/>
    </row>
    <row r="344" spans="1:57" ht="45" x14ac:dyDescent="0.25">
      <c r="A344" s="50"/>
      <c r="B344" s="50"/>
      <c r="C344" s="51">
        <v>38.200000000000003</v>
      </c>
      <c r="D344" s="50" t="s">
        <v>381</v>
      </c>
      <c r="E344" s="52">
        <v>15</v>
      </c>
      <c r="F344" s="50">
        <f>Таблица4[[#This Row],[Cantitatea solicitată]]*Таблица4[[#This Row],[Preţ unitar (cu TVA)]]</f>
        <v>85.5</v>
      </c>
      <c r="G344" s="50">
        <v>4.75</v>
      </c>
      <c r="H344" s="50">
        <v>5.7</v>
      </c>
      <c r="I344" s="50">
        <v>15</v>
      </c>
      <c r="J344" s="50">
        <f>Таблица4[[#This Row],[Cantitatea real contractată]]*Таблица4[[#This Row],[Preţ unitar (fără TVA)]]</f>
        <v>71.25</v>
      </c>
      <c r="K344" s="50">
        <f>Таблица4[[#This Row],[Cantitatea real contractată]]*Таблица4[[#This Row],[Preţ unitar (cu TVA)]]</f>
        <v>85.5</v>
      </c>
      <c r="L344" s="50" t="s">
        <v>419</v>
      </c>
      <c r="M344" s="50" t="s">
        <v>414</v>
      </c>
      <c r="N344" s="50"/>
      <c r="O344" s="50"/>
    </row>
    <row r="345" spans="1:57" s="32" customFormat="1" x14ac:dyDescent="0.25">
      <c r="A345" s="50" t="s">
        <v>976</v>
      </c>
      <c r="B345" s="50" t="s">
        <v>763</v>
      </c>
      <c r="C345" s="51"/>
      <c r="D345" s="50"/>
      <c r="E345" s="52"/>
      <c r="F345" s="50">
        <f>Таблица4[[#This Row],[Cantitatea solicitată]]*Таблица4[[#This Row],[Preţ unitar (cu TVA)]]</f>
        <v>0</v>
      </c>
      <c r="G345" s="50"/>
      <c r="H345" s="50"/>
      <c r="I345" s="50"/>
      <c r="J345" s="53">
        <f>SUM(J346:J347)</f>
        <v>5643.75</v>
      </c>
      <c r="K345" s="53">
        <f>SUM(K346:K347)</f>
        <v>6736.5</v>
      </c>
      <c r="L345" s="50"/>
      <c r="M345" s="50"/>
      <c r="N345" s="54">
        <v>44782</v>
      </c>
      <c r="O345" s="50" t="s">
        <v>1334</v>
      </c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</row>
    <row r="346" spans="1:57" ht="30" x14ac:dyDescent="0.25">
      <c r="A346" s="50"/>
      <c r="B346" s="50"/>
      <c r="C346" s="51">
        <v>30.2</v>
      </c>
      <c r="D346" s="50" t="s">
        <v>373</v>
      </c>
      <c r="E346" s="52">
        <v>75</v>
      </c>
      <c r="F346" s="50">
        <f>Таблица4[[#This Row],[Cantitatea solicitată]]*Таблица4[[#This Row],[Preţ unitar (cu TVA)]]</f>
        <v>324</v>
      </c>
      <c r="G346" s="50">
        <v>4</v>
      </c>
      <c r="H346" s="50">
        <v>4.32</v>
      </c>
      <c r="I346" s="50">
        <v>75</v>
      </c>
      <c r="J346" s="50">
        <f>Таблица4[[#This Row],[Cantitatea real contractată]]*Таблица4[[#This Row],[Preţ unitar (fără TVA)]]</f>
        <v>300</v>
      </c>
      <c r="K346" s="50">
        <f>Таблица4[[#This Row],[Cantitatea real contractată]]*Таблица4[[#This Row],[Preţ unitar (cu TVA)]]</f>
        <v>324</v>
      </c>
      <c r="L346" s="50" t="s">
        <v>417</v>
      </c>
      <c r="M346" s="50" t="s">
        <v>410</v>
      </c>
      <c r="N346" s="50"/>
      <c r="O346" s="50"/>
    </row>
    <row r="347" spans="1:57" ht="45" x14ac:dyDescent="0.25">
      <c r="A347" s="50"/>
      <c r="B347" s="50"/>
      <c r="C347" s="51">
        <v>38.200000000000003</v>
      </c>
      <c r="D347" s="50" t="s">
        <v>381</v>
      </c>
      <c r="E347" s="52">
        <v>1125</v>
      </c>
      <c r="F347" s="50">
        <f>Таблица4[[#This Row],[Cantitatea solicitată]]*Таблица4[[#This Row],[Preţ unitar (cu TVA)]]</f>
        <v>6412.5</v>
      </c>
      <c r="G347" s="50">
        <v>4.75</v>
      </c>
      <c r="H347" s="50">
        <v>5.7</v>
      </c>
      <c r="I347" s="50">
        <v>1125</v>
      </c>
      <c r="J347" s="50">
        <f>Таблица4[[#This Row],[Cantitatea real contractată]]*Таблица4[[#This Row],[Preţ unitar (fără TVA)]]</f>
        <v>5343.75</v>
      </c>
      <c r="K347" s="50">
        <f>Таблица4[[#This Row],[Cantitatea real contractată]]*Таблица4[[#This Row],[Preţ unitar (cu TVA)]]</f>
        <v>6412.5</v>
      </c>
      <c r="L347" s="50" t="s">
        <v>419</v>
      </c>
      <c r="M347" s="50" t="s">
        <v>414</v>
      </c>
      <c r="N347" s="50"/>
      <c r="O347" s="50"/>
    </row>
    <row r="348" spans="1:57" s="32" customFormat="1" x14ac:dyDescent="0.25">
      <c r="A348" s="50" t="s">
        <v>977</v>
      </c>
      <c r="B348" s="50" t="s">
        <v>764</v>
      </c>
      <c r="C348" s="51"/>
      <c r="D348" s="50"/>
      <c r="E348" s="52"/>
      <c r="F348" s="50">
        <f>Таблица4[[#This Row],[Cantitatea solicitată]]*Таблица4[[#This Row],[Preţ unitar (cu TVA)]]</f>
        <v>0</v>
      </c>
      <c r="G348" s="50"/>
      <c r="H348" s="50"/>
      <c r="I348" s="50"/>
      <c r="J348" s="53">
        <f>SUM(J349:J349)</f>
        <v>3562.5</v>
      </c>
      <c r="K348" s="53">
        <f>SUM(K349:K349)</f>
        <v>4275</v>
      </c>
      <c r="L348" s="50"/>
      <c r="M348" s="50"/>
      <c r="N348" s="54">
        <v>44797</v>
      </c>
      <c r="O348" s="50" t="s">
        <v>1334</v>
      </c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</row>
    <row r="349" spans="1:57" ht="45" x14ac:dyDescent="0.25">
      <c r="A349" s="50"/>
      <c r="B349" s="50"/>
      <c r="C349" s="51">
        <v>38.200000000000003</v>
      </c>
      <c r="D349" s="50" t="s">
        <v>381</v>
      </c>
      <c r="E349" s="52">
        <v>750</v>
      </c>
      <c r="F349" s="50">
        <f>Таблица4[[#This Row],[Cantitatea solicitată]]*Таблица4[[#This Row],[Preţ unitar (cu TVA)]]</f>
        <v>4275</v>
      </c>
      <c r="G349" s="50">
        <v>4.75</v>
      </c>
      <c r="H349" s="50">
        <v>5.7</v>
      </c>
      <c r="I349" s="50">
        <v>750</v>
      </c>
      <c r="J349" s="50">
        <f>Таблица4[[#This Row],[Cantitatea real contractată]]*Таблица4[[#This Row],[Preţ unitar (fără TVA)]]</f>
        <v>3562.5</v>
      </c>
      <c r="K349" s="50">
        <f>Таблица4[[#This Row],[Cantitatea real contractată]]*Таблица4[[#This Row],[Preţ unitar (cu TVA)]]</f>
        <v>4275</v>
      </c>
      <c r="L349" s="50" t="s">
        <v>419</v>
      </c>
      <c r="M349" s="50" t="s">
        <v>414</v>
      </c>
      <c r="N349" s="50"/>
      <c r="O349" s="50"/>
    </row>
    <row r="350" spans="1:57" s="32" customFormat="1" x14ac:dyDescent="0.25">
      <c r="A350" s="50" t="s">
        <v>978</v>
      </c>
      <c r="B350" s="50" t="s">
        <v>766</v>
      </c>
      <c r="C350" s="51"/>
      <c r="D350" s="50"/>
      <c r="E350" s="52"/>
      <c r="F350" s="50">
        <f>Таблица4[[#This Row],[Cantitatea solicitată]]*Таблица4[[#This Row],[Preţ unitar (cu TVA)]]</f>
        <v>0</v>
      </c>
      <c r="G350" s="50"/>
      <c r="H350" s="50"/>
      <c r="I350" s="50"/>
      <c r="J350" s="53">
        <f>SUM(J351:J351)</f>
        <v>1425</v>
      </c>
      <c r="K350" s="53">
        <f>SUM(K351:K351)</f>
        <v>1710</v>
      </c>
      <c r="L350" s="50"/>
      <c r="M350" s="50"/>
      <c r="N350" s="54">
        <v>44797</v>
      </c>
      <c r="O350" s="50" t="s">
        <v>1334</v>
      </c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</row>
    <row r="351" spans="1:57" ht="45" x14ac:dyDescent="0.25">
      <c r="A351" s="50"/>
      <c r="B351" s="50"/>
      <c r="C351" s="51">
        <v>38.200000000000003</v>
      </c>
      <c r="D351" s="50" t="s">
        <v>381</v>
      </c>
      <c r="E351" s="52">
        <v>300</v>
      </c>
      <c r="F351" s="50">
        <f>Таблица4[[#This Row],[Cantitatea solicitată]]*Таблица4[[#This Row],[Preţ unitar (cu TVA)]]</f>
        <v>1710</v>
      </c>
      <c r="G351" s="50">
        <v>4.75</v>
      </c>
      <c r="H351" s="50">
        <v>5.7</v>
      </c>
      <c r="I351" s="50">
        <v>300</v>
      </c>
      <c r="J351" s="50">
        <f>Таблица4[[#This Row],[Cantitatea real contractată]]*Таблица4[[#This Row],[Preţ unitar (fără TVA)]]</f>
        <v>1425</v>
      </c>
      <c r="K351" s="50">
        <f>Таблица4[[#This Row],[Cantitatea real contractată]]*Таблица4[[#This Row],[Preţ unitar (cu TVA)]]</f>
        <v>1710</v>
      </c>
      <c r="L351" s="50" t="s">
        <v>419</v>
      </c>
      <c r="M351" s="50" t="s">
        <v>414</v>
      </c>
      <c r="N351" s="50"/>
      <c r="O351" s="50"/>
    </row>
    <row r="352" spans="1:57" s="32" customFormat="1" x14ac:dyDescent="0.25">
      <c r="A352" s="50" t="s">
        <v>979</v>
      </c>
      <c r="B352" s="50" t="s">
        <v>767</v>
      </c>
      <c r="C352" s="51"/>
      <c r="D352" s="50"/>
      <c r="E352" s="52"/>
      <c r="F352" s="50">
        <f>Таблица4[[#This Row],[Cantitatea solicitată]]*Таблица4[[#This Row],[Preţ unitar (cu TVA)]]</f>
        <v>0</v>
      </c>
      <c r="G352" s="50"/>
      <c r="H352" s="50"/>
      <c r="I352" s="50"/>
      <c r="J352" s="53">
        <f>SUM(J353:J353)</f>
        <v>152</v>
      </c>
      <c r="K352" s="53">
        <f>SUM(K353:K353)</f>
        <v>164.16000000000003</v>
      </c>
      <c r="L352" s="50"/>
      <c r="M352" s="50"/>
      <c r="N352" s="54">
        <v>44769</v>
      </c>
      <c r="O352" s="50" t="s">
        <v>1334</v>
      </c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</row>
    <row r="353" spans="1:15" ht="30" x14ac:dyDescent="0.25">
      <c r="A353" s="50"/>
      <c r="B353" s="50"/>
      <c r="C353" s="51">
        <v>30.2</v>
      </c>
      <c r="D353" s="50" t="s">
        <v>373</v>
      </c>
      <c r="E353" s="52">
        <v>37.5</v>
      </c>
      <c r="F353" s="50">
        <f>Таблица4[[#This Row],[Cantitatea solicitată]]*Таблица4[[#This Row],[Preţ unitar (cu TVA)]]</f>
        <v>162</v>
      </c>
      <c r="G353" s="50">
        <v>4</v>
      </c>
      <c r="H353" s="50">
        <v>4.32</v>
      </c>
      <c r="I353" s="50">
        <v>38</v>
      </c>
      <c r="J353" s="50">
        <f>Таблица4[[#This Row],[Cantitatea real contractată]]*Таблица4[[#This Row],[Preţ unitar (fără TVA)]]</f>
        <v>152</v>
      </c>
      <c r="K353" s="50">
        <f>Таблица4[[#This Row],[Cantitatea real contractată]]*Таблица4[[#This Row],[Preţ unitar (cu TVA)]]</f>
        <v>164.16000000000003</v>
      </c>
      <c r="L353" s="50" t="s">
        <v>417</v>
      </c>
      <c r="M353" s="50" t="s">
        <v>410</v>
      </c>
      <c r="N353" s="50"/>
      <c r="O353" s="50"/>
    </row>
    <row r="355" spans="1:15" x14ac:dyDescent="0.25">
      <c r="A355" s="44"/>
    </row>
    <row r="356" spans="1:15" x14ac:dyDescent="0.25">
      <c r="A356" s="32"/>
      <c r="B356" s="31" t="s">
        <v>1342</v>
      </c>
    </row>
    <row r="358" spans="1:15" x14ac:dyDescent="0.25">
      <c r="A358" s="44"/>
      <c r="B358" s="44"/>
      <c r="C358" s="64"/>
      <c r="D358" s="44"/>
    </row>
    <row r="359" spans="1:15" x14ac:dyDescent="0.25">
      <c r="A359" s="44"/>
      <c r="B359" s="65"/>
      <c r="C359" s="64"/>
      <c r="D359" s="44"/>
    </row>
    <row r="360" spans="1:15" x14ac:dyDescent="0.25">
      <c r="A360" s="44"/>
      <c r="B360" s="65"/>
      <c r="C360" s="64"/>
      <c r="D360" s="44"/>
    </row>
    <row r="361" spans="1:15" x14ac:dyDescent="0.25">
      <c r="A361" s="44"/>
      <c r="B361" s="65"/>
      <c r="C361" s="64"/>
      <c r="D361" s="44"/>
    </row>
    <row r="362" spans="1:15" x14ac:dyDescent="0.25">
      <c r="A362" s="44"/>
      <c r="B362" s="65"/>
      <c r="C362" s="64"/>
      <c r="D362" s="44"/>
    </row>
    <row r="363" spans="1:15" x14ac:dyDescent="0.25">
      <c r="A363" s="44"/>
      <c r="B363" s="65"/>
      <c r="C363" s="64"/>
      <c r="D363" s="44"/>
    </row>
    <row r="364" spans="1:15" x14ac:dyDescent="0.25">
      <c r="A364" s="44"/>
      <c r="B364" s="65"/>
      <c r="C364" s="64"/>
      <c r="D364" s="44"/>
    </row>
    <row r="365" spans="1:15" x14ac:dyDescent="0.25">
      <c r="A365" s="44"/>
      <c r="B365" s="65"/>
      <c r="C365" s="64"/>
      <c r="D365" s="44"/>
    </row>
    <row r="366" spans="1:15" x14ac:dyDescent="0.25">
      <c r="A366" s="44"/>
      <c r="B366" s="65"/>
      <c r="C366" s="64"/>
      <c r="D366" s="44"/>
    </row>
    <row r="367" spans="1:15" x14ac:dyDescent="0.25">
      <c r="A367" s="44"/>
      <c r="B367" s="65"/>
      <c r="C367" s="64"/>
      <c r="D367" s="44"/>
    </row>
    <row r="368" spans="1:15" x14ac:dyDescent="0.25">
      <c r="A368" s="44"/>
      <c r="B368" s="65"/>
      <c r="C368" s="64"/>
      <c r="D368" s="44"/>
    </row>
    <row r="369" spans="1:4" x14ac:dyDescent="0.25">
      <c r="A369" s="44"/>
      <c r="B369" s="65"/>
      <c r="C369" s="64"/>
      <c r="D369" s="44"/>
    </row>
    <row r="370" spans="1:4" x14ac:dyDescent="0.25">
      <c r="A370" s="44"/>
      <c r="B370" s="65"/>
      <c r="C370" s="64"/>
      <c r="D370" s="44"/>
    </row>
    <row r="371" spans="1:4" x14ac:dyDescent="0.25">
      <c r="A371" s="44"/>
      <c r="B371" s="65"/>
      <c r="C371" s="64"/>
      <c r="D371" s="44"/>
    </row>
    <row r="372" spans="1:4" x14ac:dyDescent="0.25">
      <c r="A372" s="44"/>
      <c r="B372" s="65"/>
      <c r="C372" s="64"/>
      <c r="D372" s="44"/>
    </row>
    <row r="373" spans="1:4" x14ac:dyDescent="0.25">
      <c r="A373" s="44"/>
      <c r="B373" s="65"/>
      <c r="C373" s="64"/>
      <c r="D373" s="44"/>
    </row>
    <row r="374" spans="1:4" x14ac:dyDescent="0.25">
      <c r="A374" s="44"/>
      <c r="B374" s="65"/>
      <c r="C374" s="64"/>
      <c r="D374" s="44"/>
    </row>
    <row r="375" spans="1:4" x14ac:dyDescent="0.25">
      <c r="A375" s="44"/>
      <c r="B375" s="65"/>
      <c r="C375" s="64"/>
      <c r="D375" s="44"/>
    </row>
    <row r="376" spans="1:4" x14ac:dyDescent="0.25">
      <c r="A376" s="44"/>
      <c r="B376" s="65"/>
      <c r="C376" s="64"/>
      <c r="D376" s="44"/>
    </row>
    <row r="377" spans="1:4" x14ac:dyDescent="0.25">
      <c r="A377" s="44"/>
      <c r="B377" s="65"/>
      <c r="C377" s="64"/>
      <c r="D377" s="44"/>
    </row>
    <row r="378" spans="1:4" x14ac:dyDescent="0.25">
      <c r="A378" s="44"/>
      <c r="B378" s="65"/>
      <c r="C378" s="64"/>
      <c r="D378" s="44"/>
    </row>
    <row r="379" spans="1:4" x14ac:dyDescent="0.25">
      <c r="A379" s="44"/>
      <c r="B379" s="65"/>
      <c r="C379" s="64"/>
      <c r="D379" s="44"/>
    </row>
    <row r="380" spans="1:4" x14ac:dyDescent="0.25">
      <c r="A380" s="44"/>
      <c r="B380" s="65"/>
      <c r="C380" s="64"/>
      <c r="D380" s="44"/>
    </row>
    <row r="381" spans="1:4" x14ac:dyDescent="0.25">
      <c r="A381" s="44"/>
      <c r="B381" s="65"/>
      <c r="C381" s="64"/>
      <c r="D381" s="44"/>
    </row>
    <row r="382" spans="1:4" x14ac:dyDescent="0.25">
      <c r="A382" s="44"/>
      <c r="B382" s="65"/>
      <c r="C382" s="64"/>
      <c r="D382" s="44"/>
    </row>
    <row r="383" spans="1:4" x14ac:dyDescent="0.25">
      <c r="A383" s="44"/>
      <c r="B383" s="65"/>
      <c r="C383" s="64"/>
      <c r="D383" s="44"/>
    </row>
    <row r="384" spans="1:4" x14ac:dyDescent="0.25">
      <c r="A384" s="44"/>
      <c r="B384" s="65"/>
      <c r="C384" s="64"/>
      <c r="D384" s="44"/>
    </row>
    <row r="385" spans="1:4" x14ac:dyDescent="0.25">
      <c r="A385" s="44"/>
      <c r="B385" s="65"/>
      <c r="C385" s="64"/>
      <c r="D385" s="44"/>
    </row>
    <row r="386" spans="1:4" x14ac:dyDescent="0.25">
      <c r="A386" s="44"/>
      <c r="B386" s="65"/>
      <c r="C386" s="64"/>
      <c r="D386" s="44"/>
    </row>
    <row r="387" spans="1:4" x14ac:dyDescent="0.25">
      <c r="A387" s="44"/>
      <c r="B387" s="65"/>
      <c r="C387" s="64"/>
      <c r="D387" s="44"/>
    </row>
    <row r="388" spans="1:4" x14ac:dyDescent="0.25">
      <c r="A388" s="44"/>
      <c r="B388" s="65"/>
      <c r="C388" s="64"/>
      <c r="D388" s="44"/>
    </row>
    <row r="389" spans="1:4" x14ac:dyDescent="0.25">
      <c r="A389" s="44"/>
      <c r="B389" s="65"/>
      <c r="C389" s="64"/>
      <c r="D389" s="44"/>
    </row>
    <row r="390" spans="1:4" x14ac:dyDescent="0.25">
      <c r="A390" s="44"/>
      <c r="B390" s="65"/>
      <c r="C390" s="64"/>
      <c r="D390" s="44"/>
    </row>
    <row r="391" spans="1:4" x14ac:dyDescent="0.25">
      <c r="A391" s="44"/>
      <c r="B391" s="65"/>
      <c r="C391" s="64"/>
      <c r="D391" s="44"/>
    </row>
    <row r="392" spans="1:4" x14ac:dyDescent="0.25">
      <c r="A392" s="44"/>
      <c r="B392" s="65"/>
      <c r="C392" s="64"/>
      <c r="D392" s="44"/>
    </row>
    <row r="393" spans="1:4" x14ac:dyDescent="0.25">
      <c r="A393" s="44"/>
      <c r="B393" s="65"/>
      <c r="C393" s="64"/>
      <c r="D393" s="44"/>
    </row>
    <row r="394" spans="1:4" x14ac:dyDescent="0.25">
      <c r="A394" s="44"/>
      <c r="B394" s="65"/>
      <c r="C394" s="64"/>
      <c r="D394" s="44"/>
    </row>
    <row r="395" spans="1:4" x14ac:dyDescent="0.25">
      <c r="A395" s="44"/>
      <c r="B395" s="65"/>
      <c r="C395" s="64"/>
      <c r="D395" s="44"/>
    </row>
    <row r="396" spans="1:4" x14ac:dyDescent="0.25">
      <c r="A396" s="44"/>
      <c r="B396" s="65"/>
      <c r="C396" s="64"/>
      <c r="D396" s="44"/>
    </row>
    <row r="397" spans="1:4" x14ac:dyDescent="0.25">
      <c r="A397" s="44"/>
      <c r="B397" s="65"/>
      <c r="C397" s="64"/>
      <c r="D397" s="44"/>
    </row>
    <row r="398" spans="1:4" x14ac:dyDescent="0.25">
      <c r="A398" s="44"/>
      <c r="B398" s="65"/>
      <c r="C398" s="64"/>
      <c r="D398" s="44"/>
    </row>
    <row r="399" spans="1:4" x14ac:dyDescent="0.25">
      <c r="A399" s="44"/>
      <c r="B399" s="65"/>
      <c r="C399" s="64"/>
      <c r="D399" s="44"/>
    </row>
    <row r="400" spans="1:4" x14ac:dyDescent="0.25">
      <c r="A400" s="44"/>
      <c r="B400" s="65"/>
      <c r="C400" s="64"/>
      <c r="D400" s="44"/>
    </row>
    <row r="401" spans="1:4" x14ac:dyDescent="0.25">
      <c r="A401" s="44"/>
      <c r="B401" s="65"/>
      <c r="C401" s="64"/>
      <c r="D401" s="44"/>
    </row>
    <row r="402" spans="1:4" x14ac:dyDescent="0.25">
      <c r="A402" s="44"/>
      <c r="B402" s="65"/>
      <c r="C402" s="64"/>
      <c r="D402" s="44"/>
    </row>
    <row r="403" spans="1:4" x14ac:dyDescent="0.25">
      <c r="A403" s="44"/>
      <c r="B403" s="65"/>
      <c r="C403" s="64"/>
      <c r="D403" s="44"/>
    </row>
    <row r="404" spans="1:4" x14ac:dyDescent="0.25">
      <c r="A404" s="44"/>
      <c r="B404" s="65"/>
      <c r="C404" s="64"/>
      <c r="D404" s="44"/>
    </row>
    <row r="405" spans="1:4" x14ac:dyDescent="0.25">
      <c r="A405" s="44"/>
      <c r="B405" s="65"/>
      <c r="C405" s="64"/>
      <c r="D405" s="44"/>
    </row>
    <row r="406" spans="1:4" x14ac:dyDescent="0.25">
      <c r="A406" s="44"/>
      <c r="B406" s="65"/>
      <c r="C406" s="64"/>
      <c r="D406" s="44"/>
    </row>
    <row r="407" spans="1:4" x14ac:dyDescent="0.25">
      <c r="A407" s="44"/>
      <c r="B407" s="65"/>
      <c r="C407" s="64"/>
      <c r="D407" s="44"/>
    </row>
    <row r="408" spans="1:4" x14ac:dyDescent="0.25">
      <c r="A408" s="44"/>
      <c r="B408" s="65"/>
      <c r="C408" s="64"/>
      <c r="D408" s="44"/>
    </row>
    <row r="409" spans="1:4" x14ac:dyDescent="0.25">
      <c r="A409" s="44"/>
      <c r="B409" s="65"/>
      <c r="C409" s="64"/>
      <c r="D409" s="44"/>
    </row>
    <row r="410" spans="1:4" x14ac:dyDescent="0.25">
      <c r="A410" s="44"/>
      <c r="B410" s="65"/>
      <c r="C410" s="64"/>
      <c r="D410" s="44"/>
    </row>
    <row r="411" spans="1:4" x14ac:dyDescent="0.25">
      <c r="A411" s="44"/>
      <c r="B411" s="65"/>
      <c r="C411" s="64"/>
      <c r="D411" s="44"/>
    </row>
    <row r="412" spans="1:4" x14ac:dyDescent="0.25">
      <c r="A412" s="44"/>
      <c r="B412" s="65"/>
      <c r="C412" s="64"/>
      <c r="D412" s="44"/>
    </row>
    <row r="413" spans="1:4" x14ac:dyDescent="0.25">
      <c r="A413" s="44"/>
      <c r="B413" s="65"/>
      <c r="C413" s="64"/>
      <c r="D413" s="44"/>
    </row>
    <row r="414" spans="1:4" x14ac:dyDescent="0.25">
      <c r="A414" s="44"/>
      <c r="B414" s="65"/>
      <c r="C414" s="64"/>
      <c r="D414" s="44"/>
    </row>
    <row r="415" spans="1:4" x14ac:dyDescent="0.25">
      <c r="A415" s="44"/>
      <c r="B415" s="65"/>
      <c r="C415" s="64"/>
      <c r="D415" s="44"/>
    </row>
    <row r="416" spans="1:4" x14ac:dyDescent="0.25">
      <c r="A416" s="44"/>
      <c r="B416" s="65"/>
      <c r="C416" s="64"/>
      <c r="D416" s="44"/>
    </row>
    <row r="417" spans="1:4" x14ac:dyDescent="0.25">
      <c r="A417" s="44"/>
      <c r="B417" s="65"/>
      <c r="C417" s="64"/>
      <c r="D417" s="44"/>
    </row>
    <row r="418" spans="1:4" x14ac:dyDescent="0.25">
      <c r="A418" s="44"/>
      <c r="B418" s="65"/>
      <c r="C418" s="64"/>
      <c r="D418" s="44"/>
    </row>
    <row r="419" spans="1:4" x14ac:dyDescent="0.25">
      <c r="A419" s="44"/>
      <c r="B419" s="65"/>
      <c r="C419" s="64"/>
      <c r="D419" s="44"/>
    </row>
    <row r="420" spans="1:4" x14ac:dyDescent="0.25">
      <c r="A420" s="44"/>
      <c r="B420" s="65"/>
      <c r="C420" s="64"/>
      <c r="D420" s="44"/>
    </row>
    <row r="421" spans="1:4" x14ac:dyDescent="0.25">
      <c r="A421" s="44"/>
      <c r="B421" s="65"/>
      <c r="C421" s="64"/>
      <c r="D421" s="44"/>
    </row>
    <row r="422" spans="1:4" x14ac:dyDescent="0.25">
      <c r="A422" s="44"/>
      <c r="B422" s="65"/>
      <c r="C422" s="64"/>
      <c r="D422" s="44"/>
    </row>
    <row r="423" spans="1:4" x14ac:dyDescent="0.25">
      <c r="A423" s="44"/>
      <c r="B423" s="65"/>
      <c r="C423" s="64"/>
      <c r="D423" s="44"/>
    </row>
    <row r="424" spans="1:4" x14ac:dyDescent="0.25">
      <c r="A424" s="44"/>
      <c r="B424" s="65"/>
      <c r="C424" s="64"/>
      <c r="D424" s="44"/>
    </row>
    <row r="425" spans="1:4" x14ac:dyDescent="0.25">
      <c r="A425" s="44"/>
      <c r="B425" s="65"/>
      <c r="C425" s="64"/>
      <c r="D425" s="44"/>
    </row>
    <row r="426" spans="1:4" x14ac:dyDescent="0.25">
      <c r="A426" s="44"/>
      <c r="B426" s="65"/>
      <c r="C426" s="64"/>
      <c r="D426" s="44"/>
    </row>
    <row r="427" spans="1:4" x14ac:dyDescent="0.25">
      <c r="A427" s="44"/>
      <c r="B427" s="65"/>
      <c r="C427" s="64"/>
      <c r="D427" s="44"/>
    </row>
    <row r="428" spans="1:4" x14ac:dyDescent="0.25">
      <c r="A428" s="44"/>
      <c r="B428" s="65"/>
      <c r="C428" s="64"/>
      <c r="D428" s="44"/>
    </row>
    <row r="429" spans="1:4" x14ac:dyDescent="0.25">
      <c r="A429" s="44"/>
      <c r="B429" s="65"/>
      <c r="C429" s="64"/>
      <c r="D429" s="44"/>
    </row>
    <row r="430" spans="1:4" x14ac:dyDescent="0.25">
      <c r="A430" s="44"/>
      <c r="B430" s="65"/>
      <c r="C430" s="64"/>
      <c r="D430" s="44"/>
    </row>
    <row r="431" spans="1:4" x14ac:dyDescent="0.25">
      <c r="A431" s="44"/>
      <c r="B431" s="65"/>
      <c r="C431" s="64"/>
      <c r="D431" s="44"/>
    </row>
    <row r="432" spans="1:4" x14ac:dyDescent="0.25">
      <c r="A432" s="44"/>
      <c r="B432" s="65"/>
      <c r="C432" s="64"/>
      <c r="D432" s="44"/>
    </row>
    <row r="433" spans="1:4" x14ac:dyDescent="0.25">
      <c r="A433" s="44"/>
      <c r="B433" s="65"/>
      <c r="C433" s="64"/>
      <c r="D433" s="44"/>
    </row>
    <row r="434" spans="1:4" x14ac:dyDescent="0.25">
      <c r="A434" s="44"/>
      <c r="B434" s="65"/>
      <c r="C434" s="64"/>
      <c r="D434" s="44"/>
    </row>
    <row r="435" spans="1:4" x14ac:dyDescent="0.25">
      <c r="A435" s="44"/>
      <c r="B435" s="65"/>
      <c r="C435" s="64"/>
      <c r="D435" s="44"/>
    </row>
    <row r="436" spans="1:4" x14ac:dyDescent="0.25">
      <c r="A436" s="44"/>
      <c r="B436" s="65"/>
      <c r="C436" s="64"/>
      <c r="D436" s="44"/>
    </row>
    <row r="437" spans="1:4" x14ac:dyDescent="0.25">
      <c r="A437" s="44"/>
      <c r="B437" s="65"/>
      <c r="C437" s="64"/>
      <c r="D437" s="44"/>
    </row>
    <row r="438" spans="1:4" x14ac:dyDescent="0.25">
      <c r="A438" s="44"/>
      <c r="B438" s="65"/>
      <c r="C438" s="64"/>
      <c r="D438" s="44"/>
    </row>
    <row r="439" spans="1:4" x14ac:dyDescent="0.25">
      <c r="A439" s="44"/>
      <c r="B439" s="65"/>
      <c r="C439" s="64"/>
      <c r="D439" s="44"/>
    </row>
    <row r="440" spans="1:4" x14ac:dyDescent="0.25">
      <c r="A440" s="44"/>
      <c r="B440" s="65"/>
      <c r="C440" s="64"/>
      <c r="D440" s="44"/>
    </row>
    <row r="441" spans="1:4" x14ac:dyDescent="0.25">
      <c r="A441" s="44"/>
      <c r="B441" s="65"/>
      <c r="C441" s="64"/>
      <c r="D441" s="44"/>
    </row>
    <row r="442" spans="1:4" x14ac:dyDescent="0.25">
      <c r="A442" s="44"/>
      <c r="B442" s="65"/>
      <c r="C442" s="64"/>
      <c r="D442" s="44"/>
    </row>
    <row r="443" spans="1:4" x14ac:dyDescent="0.25">
      <c r="A443" s="44"/>
      <c r="B443" s="65"/>
      <c r="C443" s="64"/>
      <c r="D443" s="44"/>
    </row>
    <row r="444" spans="1:4" x14ac:dyDescent="0.25">
      <c r="A444" s="44"/>
      <c r="B444" s="65"/>
      <c r="C444" s="64"/>
      <c r="D444" s="44"/>
    </row>
    <row r="445" spans="1:4" x14ac:dyDescent="0.25">
      <c r="A445" s="44"/>
      <c r="B445" s="65"/>
      <c r="C445" s="64"/>
      <c r="D445" s="44"/>
    </row>
    <row r="446" spans="1:4" x14ac:dyDescent="0.25">
      <c r="A446" s="44"/>
      <c r="B446" s="65"/>
      <c r="C446" s="64"/>
      <c r="D446" s="44"/>
    </row>
    <row r="447" spans="1:4" x14ac:dyDescent="0.25">
      <c r="A447" s="44"/>
      <c r="B447" s="65"/>
      <c r="C447" s="64"/>
      <c r="D447" s="44"/>
    </row>
    <row r="448" spans="1:4" x14ac:dyDescent="0.25">
      <c r="A448" s="44"/>
      <c r="B448" s="65"/>
      <c r="C448" s="64"/>
      <c r="D448" s="44"/>
    </row>
    <row r="449" spans="1:4" x14ac:dyDescent="0.25">
      <c r="A449" s="44"/>
      <c r="B449" s="65"/>
      <c r="C449" s="64"/>
      <c r="D449" s="44"/>
    </row>
    <row r="450" spans="1:4" x14ac:dyDescent="0.25">
      <c r="A450" s="44"/>
      <c r="B450" s="65"/>
      <c r="C450" s="64"/>
      <c r="D450" s="44"/>
    </row>
    <row r="451" spans="1:4" x14ac:dyDescent="0.25">
      <c r="A451" s="44"/>
      <c r="B451" s="65"/>
      <c r="C451" s="64"/>
      <c r="D451" s="44"/>
    </row>
    <row r="452" spans="1:4" x14ac:dyDescent="0.25">
      <c r="A452" s="44"/>
      <c r="B452" s="65"/>
      <c r="C452" s="64"/>
      <c r="D452" s="44"/>
    </row>
    <row r="453" spans="1:4" x14ac:dyDescent="0.25">
      <c r="A453" s="44"/>
      <c r="B453" s="65"/>
      <c r="C453" s="64"/>
      <c r="D453" s="44"/>
    </row>
    <row r="454" spans="1:4" x14ac:dyDescent="0.25">
      <c r="A454" s="44"/>
      <c r="B454" s="65"/>
      <c r="C454" s="64"/>
      <c r="D454" s="44"/>
    </row>
    <row r="455" spans="1:4" x14ac:dyDescent="0.25">
      <c r="A455" s="44"/>
      <c r="B455" s="65"/>
      <c r="C455" s="64"/>
      <c r="D455" s="44"/>
    </row>
    <row r="456" spans="1:4" x14ac:dyDescent="0.25">
      <c r="A456" s="44"/>
      <c r="B456" s="65"/>
      <c r="C456" s="64"/>
      <c r="D456" s="44"/>
    </row>
    <row r="457" spans="1:4" x14ac:dyDescent="0.25">
      <c r="A457" s="44"/>
      <c r="B457" s="65"/>
      <c r="C457" s="64"/>
      <c r="D457" s="44"/>
    </row>
    <row r="458" spans="1:4" x14ac:dyDescent="0.25">
      <c r="A458" s="44"/>
      <c r="B458" s="65"/>
      <c r="C458" s="64"/>
      <c r="D458" s="44"/>
    </row>
    <row r="459" spans="1:4" x14ac:dyDescent="0.25">
      <c r="A459" s="44"/>
      <c r="B459" s="65"/>
      <c r="C459" s="64"/>
      <c r="D459" s="44"/>
    </row>
    <row r="460" spans="1:4" x14ac:dyDescent="0.25">
      <c r="A460" s="44"/>
      <c r="B460" s="65"/>
      <c r="C460" s="64"/>
      <c r="D460" s="44"/>
    </row>
    <row r="461" spans="1:4" x14ac:dyDescent="0.25">
      <c r="A461" s="44"/>
      <c r="B461" s="65"/>
      <c r="C461" s="64"/>
      <c r="D461" s="44"/>
    </row>
    <row r="462" spans="1:4" x14ac:dyDescent="0.25">
      <c r="A462" s="44"/>
      <c r="B462" s="65"/>
      <c r="C462" s="64"/>
      <c r="D462" s="44"/>
    </row>
    <row r="463" spans="1:4" x14ac:dyDescent="0.25">
      <c r="A463" s="44"/>
      <c r="B463" s="65"/>
      <c r="C463" s="64"/>
      <c r="D463" s="44"/>
    </row>
    <row r="464" spans="1:4" x14ac:dyDescent="0.25">
      <c r="A464" s="44"/>
      <c r="B464" s="65"/>
      <c r="C464" s="64"/>
      <c r="D464" s="44"/>
    </row>
    <row r="465" spans="1:4" x14ac:dyDescent="0.25">
      <c r="A465" s="44"/>
      <c r="B465" s="65"/>
      <c r="C465" s="64"/>
      <c r="D465" s="44"/>
    </row>
    <row r="466" spans="1:4" x14ac:dyDescent="0.25">
      <c r="A466" s="44"/>
      <c r="B466" s="65"/>
      <c r="C466" s="64"/>
      <c r="D466" s="44"/>
    </row>
    <row r="467" spans="1:4" x14ac:dyDescent="0.25">
      <c r="A467" s="44"/>
      <c r="B467" s="65"/>
      <c r="C467" s="64"/>
      <c r="D467" s="44"/>
    </row>
    <row r="468" spans="1:4" x14ac:dyDescent="0.25">
      <c r="A468" s="44"/>
      <c r="B468" s="65"/>
      <c r="C468" s="64"/>
      <c r="D468" s="44"/>
    </row>
    <row r="469" spans="1:4" x14ac:dyDescent="0.25">
      <c r="A469" s="44"/>
      <c r="B469" s="65"/>
      <c r="C469" s="64"/>
      <c r="D469" s="44"/>
    </row>
    <row r="470" spans="1:4" x14ac:dyDescent="0.25">
      <c r="A470" s="44"/>
      <c r="B470" s="65"/>
      <c r="C470" s="64"/>
      <c r="D470" s="44"/>
    </row>
    <row r="471" spans="1:4" x14ac:dyDescent="0.25">
      <c r="A471" s="44"/>
      <c r="B471" s="65"/>
      <c r="C471" s="64"/>
      <c r="D471" s="44"/>
    </row>
    <row r="472" spans="1:4" x14ac:dyDescent="0.25">
      <c r="A472" s="44"/>
      <c r="B472" s="65"/>
      <c r="C472" s="64"/>
      <c r="D472" s="44"/>
    </row>
    <row r="473" spans="1:4" x14ac:dyDescent="0.25">
      <c r="A473" s="44"/>
      <c r="B473" s="65"/>
      <c r="C473" s="64"/>
      <c r="D473" s="44"/>
    </row>
    <row r="474" spans="1:4" x14ac:dyDescent="0.25">
      <c r="A474" s="44"/>
      <c r="B474" s="65"/>
      <c r="C474" s="64"/>
      <c r="D474" s="44"/>
    </row>
    <row r="475" spans="1:4" x14ac:dyDescent="0.25">
      <c r="A475" s="44"/>
      <c r="B475" s="65"/>
      <c r="C475" s="64"/>
      <c r="D475" s="44"/>
    </row>
    <row r="476" spans="1:4" x14ac:dyDescent="0.25">
      <c r="A476" s="44"/>
      <c r="B476" s="65"/>
      <c r="C476" s="64"/>
      <c r="D476" s="44"/>
    </row>
    <row r="477" spans="1:4" x14ac:dyDescent="0.25">
      <c r="A477" s="44"/>
      <c r="B477" s="65"/>
      <c r="C477" s="64"/>
      <c r="D477" s="44"/>
    </row>
    <row r="478" spans="1:4" x14ac:dyDescent="0.25">
      <c r="A478" s="44"/>
      <c r="B478" s="65"/>
      <c r="C478" s="64"/>
      <c r="D478" s="44"/>
    </row>
    <row r="479" spans="1:4" x14ac:dyDescent="0.25">
      <c r="A479" s="44"/>
      <c r="B479" s="65"/>
      <c r="C479" s="64"/>
      <c r="D479" s="44"/>
    </row>
    <row r="480" spans="1:4" x14ac:dyDescent="0.25">
      <c r="A480" s="44"/>
      <c r="B480" s="65"/>
      <c r="C480" s="64"/>
      <c r="D480" s="44"/>
    </row>
    <row r="481" spans="1:4" x14ac:dyDescent="0.25">
      <c r="A481" s="44"/>
      <c r="B481" s="65"/>
      <c r="C481" s="64"/>
      <c r="D481" s="44"/>
    </row>
    <row r="482" spans="1:4" x14ac:dyDescent="0.25">
      <c r="A482" s="44"/>
      <c r="B482" s="65"/>
      <c r="C482" s="64"/>
      <c r="D482" s="44"/>
    </row>
    <row r="483" spans="1:4" x14ac:dyDescent="0.25">
      <c r="A483" s="44"/>
      <c r="B483" s="65"/>
      <c r="C483" s="64"/>
      <c r="D483" s="44"/>
    </row>
    <row r="484" spans="1:4" x14ac:dyDescent="0.25">
      <c r="A484" s="44"/>
      <c r="B484" s="65"/>
      <c r="C484" s="64"/>
      <c r="D484" s="44"/>
    </row>
    <row r="485" spans="1:4" x14ac:dyDescent="0.25">
      <c r="A485" s="44"/>
      <c r="B485" s="65"/>
      <c r="C485" s="64"/>
      <c r="D485" s="44"/>
    </row>
    <row r="486" spans="1:4" x14ac:dyDescent="0.25">
      <c r="A486" s="44"/>
      <c r="B486" s="65"/>
      <c r="C486" s="64"/>
      <c r="D486" s="44"/>
    </row>
    <row r="487" spans="1:4" x14ac:dyDescent="0.25">
      <c r="A487" s="44"/>
      <c r="B487" s="65"/>
      <c r="C487" s="64"/>
      <c r="D487" s="44"/>
    </row>
    <row r="488" spans="1:4" x14ac:dyDescent="0.25">
      <c r="A488" s="44"/>
      <c r="B488" s="65"/>
      <c r="C488" s="64"/>
      <c r="D488" s="44"/>
    </row>
    <row r="489" spans="1:4" x14ac:dyDescent="0.25">
      <c r="A489" s="44"/>
      <c r="B489" s="65"/>
      <c r="C489" s="64"/>
      <c r="D489" s="44"/>
    </row>
    <row r="490" spans="1:4" x14ac:dyDescent="0.25">
      <c r="A490" s="44"/>
      <c r="B490" s="65"/>
      <c r="C490" s="64"/>
      <c r="D490" s="44"/>
    </row>
    <row r="491" spans="1:4" x14ac:dyDescent="0.25">
      <c r="A491" s="44"/>
      <c r="B491" s="65"/>
      <c r="C491" s="64"/>
      <c r="D491" s="44"/>
    </row>
    <row r="492" spans="1:4" x14ac:dyDescent="0.25">
      <c r="A492" s="44"/>
      <c r="B492" s="65"/>
      <c r="C492" s="64"/>
      <c r="D492" s="44"/>
    </row>
    <row r="493" spans="1:4" x14ac:dyDescent="0.25">
      <c r="A493" s="44"/>
      <c r="B493" s="65"/>
      <c r="C493" s="64"/>
      <c r="D493" s="44"/>
    </row>
    <row r="494" spans="1:4" x14ac:dyDescent="0.25">
      <c r="A494" s="44"/>
      <c r="B494" s="65"/>
      <c r="C494" s="64"/>
      <c r="D494" s="44"/>
    </row>
    <row r="495" spans="1:4" x14ac:dyDescent="0.25">
      <c r="A495" s="44"/>
      <c r="B495" s="65"/>
      <c r="C495" s="64"/>
      <c r="D495" s="44"/>
    </row>
    <row r="496" spans="1:4" x14ac:dyDescent="0.25">
      <c r="A496" s="44"/>
      <c r="B496" s="65"/>
      <c r="C496" s="64"/>
      <c r="D496" s="44"/>
    </row>
    <row r="497" spans="1:4" x14ac:dyDescent="0.25">
      <c r="A497" s="44"/>
      <c r="B497" s="65"/>
      <c r="C497" s="64"/>
      <c r="D497" s="44"/>
    </row>
    <row r="498" spans="1:4" x14ac:dyDescent="0.25">
      <c r="A498" s="44"/>
      <c r="B498" s="65"/>
      <c r="C498" s="64"/>
      <c r="D498" s="44"/>
    </row>
    <row r="499" spans="1:4" x14ac:dyDescent="0.25">
      <c r="A499" s="44"/>
      <c r="B499" s="65"/>
      <c r="C499" s="64"/>
      <c r="D499" s="44"/>
    </row>
    <row r="500" spans="1:4" x14ac:dyDescent="0.25">
      <c r="A500" s="44"/>
      <c r="B500" s="65"/>
      <c r="C500" s="64"/>
      <c r="D500" s="44"/>
    </row>
    <row r="501" spans="1:4" x14ac:dyDescent="0.25">
      <c r="A501" s="44"/>
      <c r="B501" s="65"/>
      <c r="C501" s="64"/>
      <c r="D501" s="44"/>
    </row>
    <row r="502" spans="1:4" x14ac:dyDescent="0.25">
      <c r="A502" s="44"/>
      <c r="B502" s="65"/>
      <c r="C502" s="64"/>
      <c r="D502" s="44"/>
    </row>
    <row r="503" spans="1:4" x14ac:dyDescent="0.25">
      <c r="A503" s="44"/>
      <c r="B503" s="65"/>
      <c r="C503" s="64"/>
      <c r="D503" s="44"/>
    </row>
    <row r="504" spans="1:4" x14ac:dyDescent="0.25">
      <c r="A504" s="44"/>
      <c r="B504" s="65"/>
      <c r="C504" s="64"/>
      <c r="D504" s="44"/>
    </row>
    <row r="505" spans="1:4" x14ac:dyDescent="0.25">
      <c r="A505" s="44"/>
      <c r="B505" s="65"/>
      <c r="C505" s="64"/>
      <c r="D505" s="44"/>
    </row>
    <row r="506" spans="1:4" x14ac:dyDescent="0.25">
      <c r="A506" s="44"/>
      <c r="B506" s="65"/>
      <c r="C506" s="64"/>
      <c r="D506" s="44"/>
    </row>
    <row r="507" spans="1:4" x14ac:dyDescent="0.25">
      <c r="A507" s="44"/>
      <c r="B507" s="65"/>
      <c r="C507" s="64"/>
      <c r="D507" s="44"/>
    </row>
    <row r="508" spans="1:4" x14ac:dyDescent="0.25">
      <c r="A508" s="44"/>
      <c r="B508" s="65"/>
      <c r="C508" s="64"/>
      <c r="D508" s="44"/>
    </row>
    <row r="509" spans="1:4" x14ac:dyDescent="0.25">
      <c r="A509" s="44"/>
      <c r="B509" s="65"/>
      <c r="C509" s="64"/>
      <c r="D509" s="44"/>
    </row>
    <row r="510" spans="1:4" x14ac:dyDescent="0.25">
      <c r="A510" s="44"/>
      <c r="B510" s="65"/>
      <c r="C510" s="64"/>
      <c r="D510" s="44"/>
    </row>
    <row r="511" spans="1:4" x14ac:dyDescent="0.25">
      <c r="A511" s="44"/>
      <c r="B511" s="65"/>
      <c r="C511" s="64"/>
      <c r="D511" s="44"/>
    </row>
    <row r="512" spans="1:4" x14ac:dyDescent="0.25">
      <c r="A512" s="44"/>
      <c r="B512" s="65"/>
      <c r="C512" s="64"/>
      <c r="D512" s="44"/>
    </row>
    <row r="513" spans="1:4" x14ac:dyDescent="0.25">
      <c r="A513" s="44"/>
      <c r="B513" s="65"/>
      <c r="C513" s="64"/>
      <c r="D513" s="44"/>
    </row>
    <row r="514" spans="1:4" x14ac:dyDescent="0.25">
      <c r="A514" s="44"/>
      <c r="B514" s="65"/>
      <c r="C514" s="64"/>
      <c r="D514" s="44"/>
    </row>
    <row r="515" spans="1:4" x14ac:dyDescent="0.25">
      <c r="A515" s="44"/>
      <c r="B515" s="65"/>
      <c r="C515" s="64"/>
      <c r="D515" s="44"/>
    </row>
    <row r="516" spans="1:4" x14ac:dyDescent="0.25">
      <c r="A516" s="44"/>
      <c r="B516" s="65"/>
      <c r="C516" s="64"/>
      <c r="D516" s="44"/>
    </row>
    <row r="517" spans="1:4" x14ac:dyDescent="0.25">
      <c r="A517" s="44"/>
      <c r="B517" s="65"/>
      <c r="C517" s="64"/>
      <c r="D517" s="44"/>
    </row>
    <row r="518" spans="1:4" x14ac:dyDescent="0.25">
      <c r="A518" s="44"/>
      <c r="B518" s="65"/>
      <c r="C518" s="64"/>
      <c r="D518" s="44"/>
    </row>
    <row r="519" spans="1:4" x14ac:dyDescent="0.25">
      <c r="A519" s="44"/>
      <c r="B519" s="65"/>
      <c r="C519" s="64"/>
      <c r="D519" s="44"/>
    </row>
    <row r="520" spans="1:4" x14ac:dyDescent="0.25">
      <c r="A520" s="44"/>
      <c r="B520" s="66"/>
      <c r="C520" s="64"/>
      <c r="D520" s="44"/>
    </row>
    <row r="521" spans="1:4" x14ac:dyDescent="0.25">
      <c r="A521" s="44"/>
      <c r="B521" s="44"/>
      <c r="C521" s="64"/>
      <c r="D521" s="44"/>
    </row>
    <row r="522" spans="1:4" x14ac:dyDescent="0.25">
      <c r="A522" s="44"/>
      <c r="B522" s="44"/>
      <c r="C522" s="64"/>
      <c r="D522" s="44"/>
    </row>
    <row r="523" spans="1:4" x14ac:dyDescent="0.25">
      <c r="A523" s="44"/>
      <c r="B523" s="44"/>
      <c r="C523" s="64"/>
      <c r="D523" s="4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opLeftCell="A163" workbookViewId="0">
      <selection sqref="A1:U2"/>
    </sheetView>
  </sheetViews>
  <sheetFormatPr defaultColWidth="14.140625" defaultRowHeight="15" x14ac:dyDescent="0.25"/>
  <cols>
    <col min="1" max="1" width="16.28515625" style="31" customWidth="1"/>
    <col min="2" max="2" width="26.28515625" style="31" customWidth="1"/>
    <col min="3" max="3" width="14.140625" style="43"/>
    <col min="4" max="4" width="34.140625" style="31" customWidth="1"/>
    <col min="5" max="8" width="14.140625" style="31"/>
    <col min="9" max="9" width="14.140625" style="44"/>
    <col min="10" max="10" width="14.140625" style="31"/>
    <col min="11" max="11" width="14.140625" style="44"/>
    <col min="12" max="12" width="20.7109375" style="31" customWidth="1"/>
    <col min="13" max="16384" width="14.140625" style="31"/>
  </cols>
  <sheetData>
    <row r="1" spans="1:21" ht="25.5" customHeight="1" x14ac:dyDescent="0.25">
      <c r="A1" s="44"/>
      <c r="B1" s="44"/>
      <c r="C1" s="64"/>
      <c r="D1" s="44"/>
      <c r="E1" s="44"/>
      <c r="F1" s="44"/>
      <c r="G1" s="44"/>
      <c r="H1" s="44"/>
      <c r="J1" s="44"/>
      <c r="K1" s="45"/>
      <c r="L1" s="92"/>
      <c r="M1" s="93"/>
      <c r="N1" s="44"/>
      <c r="O1" s="44"/>
      <c r="P1" s="44"/>
      <c r="Q1" s="44"/>
      <c r="R1" s="44"/>
      <c r="S1" s="44"/>
      <c r="T1" s="44"/>
      <c r="U1" s="44"/>
    </row>
    <row r="2" spans="1:21" ht="25.5" customHeight="1" x14ac:dyDescent="0.25">
      <c r="A2" s="44"/>
      <c r="B2" s="44"/>
      <c r="C2" s="64"/>
      <c r="D2" s="44"/>
      <c r="E2" s="44"/>
      <c r="F2" s="44"/>
      <c r="G2" s="44"/>
      <c r="H2" s="44"/>
      <c r="J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25.5" customHeight="1" x14ac:dyDescent="0.25">
      <c r="A3" s="62" t="s">
        <v>769</v>
      </c>
      <c r="B3" s="63" t="s">
        <v>768</v>
      </c>
      <c r="C3" s="74" t="s">
        <v>384</v>
      </c>
      <c r="D3" s="63" t="s">
        <v>388</v>
      </c>
      <c r="E3" s="63" t="s">
        <v>770</v>
      </c>
      <c r="F3" s="63" t="s">
        <v>771</v>
      </c>
      <c r="G3" s="63" t="s">
        <v>389</v>
      </c>
      <c r="H3" s="63" t="s">
        <v>390</v>
      </c>
      <c r="I3" s="63" t="s">
        <v>772</v>
      </c>
      <c r="J3" s="63" t="s">
        <v>773</v>
      </c>
      <c r="K3" s="63" t="s">
        <v>774</v>
      </c>
      <c r="L3" s="63" t="s">
        <v>393</v>
      </c>
      <c r="M3" s="63" t="s">
        <v>387</v>
      </c>
      <c r="N3" s="63" t="s">
        <v>1329</v>
      </c>
      <c r="O3" s="63" t="s">
        <v>1339</v>
      </c>
    </row>
    <row r="4" spans="1:21" ht="25.5" customHeight="1" x14ac:dyDescent="0.25">
      <c r="A4" s="38" t="s">
        <v>980</v>
      </c>
      <c r="B4" s="38" t="s">
        <v>425</v>
      </c>
      <c r="C4" s="56">
        <v>19.2</v>
      </c>
      <c r="D4" s="38" t="s">
        <v>362</v>
      </c>
      <c r="E4" s="38">
        <v>11250</v>
      </c>
      <c r="F4" s="38">
        <f>Таблица5[[#This Row],[Cantitatea solicitată]]*Таблица5[[#This Row],[Preţ unitar (cu TVA)]]</f>
        <v>112500</v>
      </c>
      <c r="G4" s="38">
        <v>8.33</v>
      </c>
      <c r="H4" s="38">
        <v>10</v>
      </c>
      <c r="I4" s="55">
        <v>11250</v>
      </c>
      <c r="J4" s="38">
        <f>Таблица5[[#This Row],[Cantitatea real contractată]]*Таблица5[[#This Row],[Preţ unitar (fără TVA)]]</f>
        <v>93712.5</v>
      </c>
      <c r="K4" s="55">
        <f>Таблица5[[#This Row],[Cantitatea real contractată]]*Таблица5[[#This Row],[Preţ unitar (cu TVA)]]</f>
        <v>112500</v>
      </c>
      <c r="L4" s="38" t="s">
        <v>416</v>
      </c>
      <c r="M4" s="38" t="s">
        <v>404</v>
      </c>
      <c r="N4" s="38"/>
      <c r="O4" s="41" t="s">
        <v>1335</v>
      </c>
    </row>
    <row r="5" spans="1:21" ht="25.5" customHeight="1" x14ac:dyDescent="0.25">
      <c r="A5" s="38" t="s">
        <v>981</v>
      </c>
      <c r="B5" s="72" t="s">
        <v>431</v>
      </c>
      <c r="C5" s="56">
        <v>19.2</v>
      </c>
      <c r="D5" s="38" t="s">
        <v>362</v>
      </c>
      <c r="E5" s="38">
        <v>2250</v>
      </c>
      <c r="F5" s="38">
        <f>Таблица5[[#This Row],[Cantitatea solicitată]]*Таблица5[[#This Row],[Preţ unitar (cu TVA)]]</f>
        <v>22500</v>
      </c>
      <c r="G5" s="38">
        <v>8.33</v>
      </c>
      <c r="H5" s="38">
        <v>10</v>
      </c>
      <c r="I5" s="55">
        <v>2250</v>
      </c>
      <c r="J5" s="38">
        <f>Таблица5[[#This Row],[Cantitatea real contractată]]*Таблица5[[#This Row],[Preţ unitar (fără TVA)]]</f>
        <v>18742.5</v>
      </c>
      <c r="K5" s="55">
        <f>Таблица5[[#This Row],[Cantitatea real contractată]]*Таблица5[[#This Row],[Preţ unitar (cu TVA)]]</f>
        <v>22500</v>
      </c>
      <c r="L5" s="38" t="s">
        <v>416</v>
      </c>
      <c r="M5" s="38" t="s">
        <v>404</v>
      </c>
      <c r="N5" s="38"/>
      <c r="O5" s="38" t="s">
        <v>1338</v>
      </c>
    </row>
    <row r="6" spans="1:21" ht="25.5" customHeight="1" x14ac:dyDescent="0.25">
      <c r="A6" s="38" t="s">
        <v>982</v>
      </c>
      <c r="B6" s="38" t="s">
        <v>437</v>
      </c>
      <c r="C6" s="56">
        <v>19.2</v>
      </c>
      <c r="D6" s="38" t="s">
        <v>362</v>
      </c>
      <c r="E6" s="38">
        <v>113</v>
      </c>
      <c r="F6" s="38">
        <f>Таблица5[[#This Row],[Cantitatea solicitată]]*Таблица5[[#This Row],[Preţ unitar (cu TVA)]]</f>
        <v>1130</v>
      </c>
      <c r="G6" s="38">
        <v>8.33</v>
      </c>
      <c r="H6" s="38">
        <v>10</v>
      </c>
      <c r="I6" s="55">
        <v>113</v>
      </c>
      <c r="J6" s="38">
        <f>Таблица5[[#This Row],[Cantitatea real contractată]]*Таблица5[[#This Row],[Preţ unitar (fără TVA)]]</f>
        <v>941.29</v>
      </c>
      <c r="K6" s="55">
        <f>Таблица5[[#This Row],[Cantitatea real contractată]]*Таблица5[[#This Row],[Preţ unitar (cu TVA)]]</f>
        <v>1130</v>
      </c>
      <c r="L6" s="38" t="s">
        <v>416</v>
      </c>
      <c r="M6" s="38" t="s">
        <v>404</v>
      </c>
      <c r="N6" s="38"/>
      <c r="O6" s="41" t="s">
        <v>1335</v>
      </c>
    </row>
    <row r="7" spans="1:21" ht="25.5" customHeight="1" x14ac:dyDescent="0.25">
      <c r="A7" s="38" t="s">
        <v>983</v>
      </c>
      <c r="B7" s="38" t="s">
        <v>438</v>
      </c>
      <c r="C7" s="56">
        <v>19.2</v>
      </c>
      <c r="D7" s="38" t="s">
        <v>362</v>
      </c>
      <c r="E7" s="38">
        <v>38</v>
      </c>
      <c r="F7" s="38">
        <f>Таблица5[[#This Row],[Cantitatea solicitată]]*Таблица5[[#This Row],[Preţ unitar (cu TVA)]]</f>
        <v>380</v>
      </c>
      <c r="G7" s="38">
        <v>8.33</v>
      </c>
      <c r="H7" s="38">
        <v>10</v>
      </c>
      <c r="I7" s="55">
        <v>38</v>
      </c>
      <c r="J7" s="38">
        <f>Таблица5[[#This Row],[Cantitatea real contractată]]*Таблица5[[#This Row],[Preţ unitar (fără TVA)]]</f>
        <v>316.54000000000002</v>
      </c>
      <c r="K7" s="55">
        <f>Таблица5[[#This Row],[Cantitatea real contractată]]*Таблица5[[#This Row],[Preţ unitar (cu TVA)]]</f>
        <v>380</v>
      </c>
      <c r="L7" s="38" t="s">
        <v>416</v>
      </c>
      <c r="M7" s="38" t="s">
        <v>404</v>
      </c>
      <c r="N7" s="38"/>
      <c r="O7" s="41" t="s">
        <v>1335</v>
      </c>
    </row>
    <row r="8" spans="1:21" ht="25.5" customHeight="1" x14ac:dyDescent="0.25">
      <c r="A8" s="38" t="s">
        <v>984</v>
      </c>
      <c r="B8" s="38" t="s">
        <v>439</v>
      </c>
      <c r="C8" s="56">
        <v>19.2</v>
      </c>
      <c r="D8" s="38" t="s">
        <v>362</v>
      </c>
      <c r="E8" s="38">
        <v>112</v>
      </c>
      <c r="F8" s="38">
        <f>Таблица5[[#This Row],[Cantitatea solicitată]]*Таблица5[[#This Row],[Preţ unitar (cu TVA)]]</f>
        <v>1120</v>
      </c>
      <c r="G8" s="38">
        <v>8.33</v>
      </c>
      <c r="H8" s="38">
        <v>10</v>
      </c>
      <c r="I8" s="55">
        <v>112</v>
      </c>
      <c r="J8" s="38">
        <f>Таблица5[[#This Row],[Cantitatea real contractată]]*Таблица5[[#This Row],[Preţ unitar (fără TVA)]]</f>
        <v>932.96</v>
      </c>
      <c r="K8" s="55">
        <f>Таблица5[[#This Row],[Cantitatea real contractată]]*Таблица5[[#This Row],[Preţ unitar (cu TVA)]]</f>
        <v>1120</v>
      </c>
      <c r="L8" s="38" t="s">
        <v>416</v>
      </c>
      <c r="M8" s="38" t="s">
        <v>404</v>
      </c>
      <c r="N8" s="38"/>
      <c r="O8" s="41" t="s">
        <v>1335</v>
      </c>
    </row>
    <row r="9" spans="1:21" ht="25.5" customHeight="1" x14ac:dyDescent="0.25">
      <c r="A9" s="38" t="s">
        <v>985</v>
      </c>
      <c r="B9" s="38" t="s">
        <v>441</v>
      </c>
      <c r="C9" s="56">
        <v>19.2</v>
      </c>
      <c r="D9" s="38" t="s">
        <v>362</v>
      </c>
      <c r="E9" s="38">
        <v>225</v>
      </c>
      <c r="F9" s="38">
        <f>Таблица5[[#This Row],[Cantitatea solicitată]]*Таблица5[[#This Row],[Preţ unitar (cu TVA)]]</f>
        <v>2250</v>
      </c>
      <c r="G9" s="38">
        <v>8.33</v>
      </c>
      <c r="H9" s="38">
        <v>10</v>
      </c>
      <c r="I9" s="55">
        <v>225</v>
      </c>
      <c r="J9" s="38">
        <f>Таблица5[[#This Row],[Cantitatea real contractată]]*Таблица5[[#This Row],[Preţ unitar (fără TVA)]]</f>
        <v>1874.25</v>
      </c>
      <c r="K9" s="55">
        <f>Таблица5[[#This Row],[Cantitatea real contractată]]*Таблица5[[#This Row],[Preţ unitar (cu TVA)]]</f>
        <v>2250</v>
      </c>
      <c r="L9" s="38" t="s">
        <v>416</v>
      </c>
      <c r="M9" s="38" t="s">
        <v>404</v>
      </c>
      <c r="N9" s="38"/>
      <c r="O9" s="41" t="s">
        <v>1335</v>
      </c>
    </row>
    <row r="10" spans="1:21" ht="25.5" customHeight="1" x14ac:dyDescent="0.25">
      <c r="A10" s="38" t="s">
        <v>986</v>
      </c>
      <c r="B10" s="72" t="s">
        <v>445</v>
      </c>
      <c r="C10" s="56">
        <v>19.2</v>
      </c>
      <c r="D10" s="38" t="s">
        <v>362</v>
      </c>
      <c r="E10" s="38">
        <v>750</v>
      </c>
      <c r="F10" s="38">
        <f>Таблица5[[#This Row],[Cantitatea solicitată]]*Таблица5[[#This Row],[Preţ unitar (cu TVA)]]</f>
        <v>7500</v>
      </c>
      <c r="G10" s="38">
        <v>8.33</v>
      </c>
      <c r="H10" s="38">
        <v>10</v>
      </c>
      <c r="I10" s="55">
        <v>750</v>
      </c>
      <c r="J10" s="38">
        <f>Таблица5[[#This Row],[Cantitatea real contractată]]*Таблица5[[#This Row],[Preţ unitar (fără TVA)]]</f>
        <v>6247.5</v>
      </c>
      <c r="K10" s="55">
        <f>Таблица5[[#This Row],[Cantitatea real contractată]]*Таблица5[[#This Row],[Preţ unitar (cu TVA)]]</f>
        <v>7500</v>
      </c>
      <c r="L10" s="38" t="s">
        <v>416</v>
      </c>
      <c r="M10" s="38" t="s">
        <v>404</v>
      </c>
      <c r="N10" s="38"/>
      <c r="O10" s="38" t="s">
        <v>1338</v>
      </c>
    </row>
    <row r="11" spans="1:21" ht="25.5" customHeight="1" x14ac:dyDescent="0.25">
      <c r="A11" s="38" t="s">
        <v>987</v>
      </c>
      <c r="B11" s="38" t="s">
        <v>446</v>
      </c>
      <c r="C11" s="56">
        <v>19.2</v>
      </c>
      <c r="D11" s="38" t="s">
        <v>362</v>
      </c>
      <c r="E11" s="38">
        <v>38</v>
      </c>
      <c r="F11" s="38">
        <f>Таблица5[[#This Row],[Cantitatea solicitată]]*Таблица5[[#This Row],[Preţ unitar (cu TVA)]]</f>
        <v>380</v>
      </c>
      <c r="G11" s="38">
        <v>8.33</v>
      </c>
      <c r="H11" s="38">
        <v>10</v>
      </c>
      <c r="I11" s="55">
        <v>38</v>
      </c>
      <c r="J11" s="38">
        <f>Таблица5[[#This Row],[Cantitatea real contractată]]*Таблица5[[#This Row],[Preţ unitar (fără TVA)]]</f>
        <v>316.54000000000002</v>
      </c>
      <c r="K11" s="55">
        <f>Таблица5[[#This Row],[Cantitatea real contractată]]*Таблица5[[#This Row],[Preţ unitar (cu TVA)]]</f>
        <v>380</v>
      </c>
      <c r="L11" s="38" t="s">
        <v>416</v>
      </c>
      <c r="M11" s="38" t="s">
        <v>404</v>
      </c>
      <c r="N11" s="38"/>
      <c r="O11" s="41" t="s">
        <v>1335</v>
      </c>
    </row>
    <row r="12" spans="1:21" ht="25.5" customHeight="1" x14ac:dyDescent="0.25">
      <c r="A12" s="38" t="s">
        <v>988</v>
      </c>
      <c r="B12" s="38" t="s">
        <v>452</v>
      </c>
      <c r="C12" s="56">
        <v>19.2</v>
      </c>
      <c r="D12" s="38" t="s">
        <v>362</v>
      </c>
      <c r="E12" s="38">
        <v>15000</v>
      </c>
      <c r="F12" s="38">
        <f>Таблица5[[#This Row],[Cantitatea solicitată]]*Таблица5[[#This Row],[Preţ unitar (cu TVA)]]</f>
        <v>150000</v>
      </c>
      <c r="G12" s="38">
        <v>8.33</v>
      </c>
      <c r="H12" s="38">
        <v>10</v>
      </c>
      <c r="I12" s="55">
        <v>15000</v>
      </c>
      <c r="J12" s="38">
        <f>Таблица5[[#This Row],[Cantitatea real contractată]]*Таблица5[[#This Row],[Preţ unitar (fără TVA)]]</f>
        <v>124950</v>
      </c>
      <c r="K12" s="55">
        <f>Таблица5[[#This Row],[Cantitatea real contractată]]*Таблица5[[#This Row],[Preţ unitar (cu TVA)]]</f>
        <v>150000</v>
      </c>
      <c r="L12" s="38" t="s">
        <v>416</v>
      </c>
      <c r="M12" s="38" t="s">
        <v>404</v>
      </c>
      <c r="N12" s="38"/>
      <c r="O12" s="41" t="s">
        <v>1335</v>
      </c>
    </row>
    <row r="13" spans="1:21" ht="25.5" customHeight="1" x14ac:dyDescent="0.25">
      <c r="A13" s="38" t="s">
        <v>989</v>
      </c>
      <c r="B13" s="38" t="s">
        <v>455</v>
      </c>
      <c r="C13" s="56">
        <v>19.2</v>
      </c>
      <c r="D13" s="38" t="s">
        <v>362</v>
      </c>
      <c r="E13" s="38">
        <v>2250</v>
      </c>
      <c r="F13" s="38">
        <f>Таблица5[[#This Row],[Cantitatea solicitată]]*Таблица5[[#This Row],[Preţ unitar (cu TVA)]]</f>
        <v>22500</v>
      </c>
      <c r="G13" s="38">
        <v>8.33</v>
      </c>
      <c r="H13" s="38">
        <v>10</v>
      </c>
      <c r="I13" s="55">
        <v>2250</v>
      </c>
      <c r="J13" s="38">
        <f>Таблица5[[#This Row],[Cantitatea real contractată]]*Таблица5[[#This Row],[Preţ unitar (fără TVA)]]</f>
        <v>18742.5</v>
      </c>
      <c r="K13" s="55">
        <f>Таблица5[[#This Row],[Cantitatea real contractată]]*Таблица5[[#This Row],[Preţ unitar (cu TVA)]]</f>
        <v>22500</v>
      </c>
      <c r="L13" s="38" t="s">
        <v>416</v>
      </c>
      <c r="M13" s="38" t="s">
        <v>404</v>
      </c>
      <c r="N13" s="38"/>
      <c r="O13" s="41" t="s">
        <v>1335</v>
      </c>
    </row>
    <row r="14" spans="1:21" ht="25.5" customHeight="1" x14ac:dyDescent="0.25">
      <c r="A14" s="38" t="s">
        <v>990</v>
      </c>
      <c r="B14" s="38" t="s">
        <v>458</v>
      </c>
      <c r="C14" s="56">
        <v>19.2</v>
      </c>
      <c r="D14" s="38" t="s">
        <v>362</v>
      </c>
      <c r="E14" s="38">
        <v>1500</v>
      </c>
      <c r="F14" s="38">
        <f>Таблица5[[#This Row],[Cantitatea solicitată]]*Таблица5[[#This Row],[Preţ unitar (cu TVA)]]</f>
        <v>15000</v>
      </c>
      <c r="G14" s="38">
        <v>8.33</v>
      </c>
      <c r="H14" s="38">
        <v>10</v>
      </c>
      <c r="I14" s="55">
        <v>1500</v>
      </c>
      <c r="J14" s="38">
        <f>Таблица5[[#This Row],[Cantitatea real contractată]]*Таблица5[[#This Row],[Preţ unitar (fără TVA)]]</f>
        <v>12495</v>
      </c>
      <c r="K14" s="55">
        <f>Таблица5[[#This Row],[Cantitatea real contractată]]*Таблица5[[#This Row],[Preţ unitar (cu TVA)]]</f>
        <v>15000</v>
      </c>
      <c r="L14" s="38" t="s">
        <v>416</v>
      </c>
      <c r="M14" s="38" t="s">
        <v>404</v>
      </c>
      <c r="N14" s="38"/>
      <c r="O14" s="41" t="s">
        <v>1335</v>
      </c>
    </row>
    <row r="15" spans="1:21" ht="25.5" customHeight="1" x14ac:dyDescent="0.25">
      <c r="A15" s="38" t="s">
        <v>991</v>
      </c>
      <c r="B15" s="38" t="s">
        <v>459</v>
      </c>
      <c r="C15" s="56">
        <v>19.2</v>
      </c>
      <c r="D15" s="38" t="s">
        <v>362</v>
      </c>
      <c r="E15" s="38">
        <v>750</v>
      </c>
      <c r="F15" s="38">
        <f>Таблица5[[#This Row],[Cantitatea solicitată]]*Таблица5[[#This Row],[Preţ unitar (cu TVA)]]</f>
        <v>7500</v>
      </c>
      <c r="G15" s="38">
        <v>8.33</v>
      </c>
      <c r="H15" s="38">
        <v>10</v>
      </c>
      <c r="I15" s="55">
        <v>750</v>
      </c>
      <c r="J15" s="38">
        <f>Таблица5[[#This Row],[Cantitatea real contractată]]*Таблица5[[#This Row],[Preţ unitar (fără TVA)]]</f>
        <v>6247.5</v>
      </c>
      <c r="K15" s="55">
        <f>Таблица5[[#This Row],[Cantitatea real contractată]]*Таблица5[[#This Row],[Preţ unitar (cu TVA)]]</f>
        <v>7500</v>
      </c>
      <c r="L15" s="38" t="s">
        <v>416</v>
      </c>
      <c r="M15" s="38" t="s">
        <v>404</v>
      </c>
      <c r="N15" s="38"/>
      <c r="O15" s="41" t="s">
        <v>1335</v>
      </c>
    </row>
    <row r="16" spans="1:21" s="32" customFormat="1" ht="25.5" customHeight="1" x14ac:dyDescent="0.25">
      <c r="A16" s="50" t="s">
        <v>992</v>
      </c>
      <c r="B16" s="50" t="s">
        <v>461</v>
      </c>
      <c r="C16" s="51">
        <v>19.2</v>
      </c>
      <c r="D16" s="50" t="s">
        <v>362</v>
      </c>
      <c r="E16" s="50">
        <v>450</v>
      </c>
      <c r="F16" s="50">
        <f>Таблица5[[#This Row],[Cantitatea solicitată]]*Таблица5[[#This Row],[Preţ unitar (cu TVA)]]</f>
        <v>4500</v>
      </c>
      <c r="G16" s="50">
        <v>8.33</v>
      </c>
      <c r="H16" s="50">
        <v>10</v>
      </c>
      <c r="I16" s="50">
        <v>450</v>
      </c>
      <c r="J16" s="50">
        <f>Таблица5[[#This Row],[Cantitatea real contractată]]*Таблица5[[#This Row],[Preţ unitar (fără TVA)]]</f>
        <v>3748.5</v>
      </c>
      <c r="K16" s="50">
        <f>Таблица5[[#This Row],[Cantitatea real contractată]]*Таблица5[[#This Row],[Preţ unitar (cu TVA)]]</f>
        <v>4500</v>
      </c>
      <c r="L16" s="50" t="s">
        <v>416</v>
      </c>
      <c r="M16" s="50" t="s">
        <v>404</v>
      </c>
      <c r="N16" s="54">
        <v>44793</v>
      </c>
      <c r="O16" s="50" t="s">
        <v>1327</v>
      </c>
    </row>
    <row r="17" spans="1:15" ht="25.5" customHeight="1" x14ac:dyDescent="0.25">
      <c r="A17" s="38" t="s">
        <v>993</v>
      </c>
      <c r="B17" s="38" t="s">
        <v>463</v>
      </c>
      <c r="C17" s="56">
        <v>19.2</v>
      </c>
      <c r="D17" s="38" t="s">
        <v>362</v>
      </c>
      <c r="E17" s="38">
        <v>375</v>
      </c>
      <c r="F17" s="38">
        <f>Таблица5[[#This Row],[Cantitatea solicitată]]*Таблица5[[#This Row],[Preţ unitar (cu TVA)]]</f>
        <v>3750</v>
      </c>
      <c r="G17" s="38">
        <v>8.33</v>
      </c>
      <c r="H17" s="38">
        <v>10</v>
      </c>
      <c r="I17" s="55">
        <v>375</v>
      </c>
      <c r="J17" s="38">
        <f>Таблица5[[#This Row],[Cantitatea real contractată]]*Таблица5[[#This Row],[Preţ unitar (fără TVA)]]</f>
        <v>3123.75</v>
      </c>
      <c r="K17" s="55">
        <f>Таблица5[[#This Row],[Cantitatea real contractată]]*Таблица5[[#This Row],[Preţ unitar (cu TVA)]]</f>
        <v>3750</v>
      </c>
      <c r="L17" s="38" t="s">
        <v>416</v>
      </c>
      <c r="M17" s="38" t="s">
        <v>404</v>
      </c>
      <c r="N17" s="38"/>
      <c r="O17" s="41" t="s">
        <v>1335</v>
      </c>
    </row>
    <row r="18" spans="1:15" ht="25.5" customHeight="1" x14ac:dyDescent="0.25">
      <c r="A18" s="38" t="s">
        <v>994</v>
      </c>
      <c r="B18" s="38" t="s">
        <v>465</v>
      </c>
      <c r="C18" s="56">
        <v>19.2</v>
      </c>
      <c r="D18" s="38" t="s">
        <v>362</v>
      </c>
      <c r="E18" s="38">
        <v>2250</v>
      </c>
      <c r="F18" s="38">
        <f>Таблица5[[#This Row],[Cantitatea solicitată]]*Таблица5[[#This Row],[Preţ unitar (cu TVA)]]</f>
        <v>22500</v>
      </c>
      <c r="G18" s="38">
        <v>8.33</v>
      </c>
      <c r="H18" s="38">
        <v>10</v>
      </c>
      <c r="I18" s="55">
        <v>2250</v>
      </c>
      <c r="J18" s="38">
        <f>Таблица5[[#This Row],[Cantitatea real contractată]]*Таблица5[[#This Row],[Preţ unitar (fără TVA)]]</f>
        <v>18742.5</v>
      </c>
      <c r="K18" s="55">
        <f>Таблица5[[#This Row],[Cantitatea real contractată]]*Таблица5[[#This Row],[Preţ unitar (cu TVA)]]</f>
        <v>22500</v>
      </c>
      <c r="L18" s="38" t="s">
        <v>416</v>
      </c>
      <c r="M18" s="38" t="s">
        <v>404</v>
      </c>
      <c r="N18" s="38"/>
      <c r="O18" s="41" t="s">
        <v>1335</v>
      </c>
    </row>
    <row r="19" spans="1:15" ht="25.5" customHeight="1" x14ac:dyDescent="0.25">
      <c r="A19" s="38" t="s">
        <v>995</v>
      </c>
      <c r="B19" s="38" t="s">
        <v>467</v>
      </c>
      <c r="C19" s="56">
        <v>19.2</v>
      </c>
      <c r="D19" s="38" t="s">
        <v>362</v>
      </c>
      <c r="E19" s="38">
        <v>3000</v>
      </c>
      <c r="F19" s="38">
        <f>Таблица5[[#This Row],[Cantitatea solicitată]]*Таблица5[[#This Row],[Preţ unitar (cu TVA)]]</f>
        <v>30000</v>
      </c>
      <c r="G19" s="38">
        <v>8.33</v>
      </c>
      <c r="H19" s="38">
        <v>10</v>
      </c>
      <c r="I19" s="55">
        <v>3000</v>
      </c>
      <c r="J19" s="38">
        <f>Таблица5[[#This Row],[Cantitatea real contractată]]*Таблица5[[#This Row],[Preţ unitar (fără TVA)]]</f>
        <v>24990</v>
      </c>
      <c r="K19" s="55">
        <f>Таблица5[[#This Row],[Cantitatea real contractată]]*Таблица5[[#This Row],[Preţ unitar (cu TVA)]]</f>
        <v>30000</v>
      </c>
      <c r="L19" s="38" t="s">
        <v>416</v>
      </c>
      <c r="M19" s="38" t="s">
        <v>404</v>
      </c>
      <c r="N19" s="38"/>
      <c r="O19" s="41" t="s">
        <v>1335</v>
      </c>
    </row>
    <row r="20" spans="1:15" ht="25.5" customHeight="1" x14ac:dyDescent="0.25">
      <c r="A20" s="38" t="s">
        <v>996</v>
      </c>
      <c r="B20" s="72" t="s">
        <v>471</v>
      </c>
      <c r="C20" s="56">
        <v>19.2</v>
      </c>
      <c r="D20" s="38" t="s">
        <v>362</v>
      </c>
      <c r="E20" s="38">
        <v>1125</v>
      </c>
      <c r="F20" s="38">
        <f>Таблица5[[#This Row],[Cantitatea solicitată]]*Таблица5[[#This Row],[Preţ unitar (cu TVA)]]</f>
        <v>11250</v>
      </c>
      <c r="G20" s="38">
        <v>8.33</v>
      </c>
      <c r="H20" s="38">
        <v>10</v>
      </c>
      <c r="I20" s="55">
        <v>1125</v>
      </c>
      <c r="J20" s="38">
        <f>Таблица5[[#This Row],[Cantitatea real contractată]]*Таблица5[[#This Row],[Preţ unitar (fără TVA)]]</f>
        <v>9371.25</v>
      </c>
      <c r="K20" s="55">
        <f>Таблица5[[#This Row],[Cantitatea real contractată]]*Таблица5[[#This Row],[Preţ unitar (cu TVA)]]</f>
        <v>11250</v>
      </c>
      <c r="L20" s="38" t="s">
        <v>416</v>
      </c>
      <c r="M20" s="38" t="s">
        <v>404</v>
      </c>
      <c r="N20" s="38"/>
      <c r="O20" s="38" t="s">
        <v>1338</v>
      </c>
    </row>
    <row r="21" spans="1:15" ht="25.5" customHeight="1" x14ac:dyDescent="0.25">
      <c r="A21" s="38" t="s">
        <v>997</v>
      </c>
      <c r="B21" s="38" t="s">
        <v>472</v>
      </c>
      <c r="C21" s="56">
        <v>19.2</v>
      </c>
      <c r="D21" s="38" t="s">
        <v>362</v>
      </c>
      <c r="E21" s="38">
        <v>75</v>
      </c>
      <c r="F21" s="38">
        <f>Таблица5[[#This Row],[Cantitatea solicitată]]*Таблица5[[#This Row],[Preţ unitar (cu TVA)]]</f>
        <v>750</v>
      </c>
      <c r="G21" s="38">
        <v>8.33</v>
      </c>
      <c r="H21" s="38">
        <v>10</v>
      </c>
      <c r="I21" s="55">
        <v>75</v>
      </c>
      <c r="J21" s="38">
        <f>Таблица5[[#This Row],[Cantitatea real contractată]]*Таблица5[[#This Row],[Preţ unitar (fără TVA)]]</f>
        <v>624.75</v>
      </c>
      <c r="K21" s="55">
        <f>Таблица5[[#This Row],[Cantitatea real contractată]]*Таблица5[[#This Row],[Preţ unitar (cu TVA)]]</f>
        <v>750</v>
      </c>
      <c r="L21" s="38" t="s">
        <v>416</v>
      </c>
      <c r="M21" s="38" t="s">
        <v>404</v>
      </c>
      <c r="N21" s="38"/>
      <c r="O21" s="41" t="s">
        <v>1335</v>
      </c>
    </row>
    <row r="22" spans="1:15" ht="25.5" customHeight="1" x14ac:dyDescent="0.25">
      <c r="A22" s="38" t="s">
        <v>998</v>
      </c>
      <c r="B22" s="38" t="s">
        <v>476</v>
      </c>
      <c r="C22" s="56">
        <v>19.2</v>
      </c>
      <c r="D22" s="38" t="s">
        <v>362</v>
      </c>
      <c r="E22" s="38">
        <v>38</v>
      </c>
      <c r="F22" s="38">
        <f>Таблица5[[#This Row],[Cantitatea solicitată]]*Таблица5[[#This Row],[Preţ unitar (cu TVA)]]</f>
        <v>380</v>
      </c>
      <c r="G22" s="38">
        <v>8.33</v>
      </c>
      <c r="H22" s="38">
        <v>10</v>
      </c>
      <c r="I22" s="55">
        <v>38</v>
      </c>
      <c r="J22" s="38">
        <f>Таблица5[[#This Row],[Cantitatea real contractată]]*Таблица5[[#This Row],[Preţ unitar (fără TVA)]]</f>
        <v>316.54000000000002</v>
      </c>
      <c r="K22" s="55">
        <f>Таблица5[[#This Row],[Cantitatea real contractată]]*Таблица5[[#This Row],[Preţ unitar (cu TVA)]]</f>
        <v>380</v>
      </c>
      <c r="L22" s="38" t="s">
        <v>416</v>
      </c>
      <c r="M22" s="38" t="s">
        <v>404</v>
      </c>
      <c r="N22" s="38"/>
      <c r="O22" s="41" t="s">
        <v>1335</v>
      </c>
    </row>
    <row r="23" spans="1:15" ht="25.5" customHeight="1" x14ac:dyDescent="0.25">
      <c r="A23" s="38" t="s">
        <v>999</v>
      </c>
      <c r="B23" s="38" t="s">
        <v>479</v>
      </c>
      <c r="C23" s="56">
        <v>19.2</v>
      </c>
      <c r="D23" s="38" t="s">
        <v>362</v>
      </c>
      <c r="E23" s="38">
        <v>375</v>
      </c>
      <c r="F23" s="38">
        <f>Таблица5[[#This Row],[Cantitatea solicitată]]*Таблица5[[#This Row],[Preţ unitar (cu TVA)]]</f>
        <v>3750</v>
      </c>
      <c r="G23" s="38">
        <v>8.33</v>
      </c>
      <c r="H23" s="38">
        <v>10</v>
      </c>
      <c r="I23" s="55">
        <v>375</v>
      </c>
      <c r="J23" s="38">
        <f>Таблица5[[#This Row],[Cantitatea real contractată]]*Таблица5[[#This Row],[Preţ unitar (fără TVA)]]</f>
        <v>3123.75</v>
      </c>
      <c r="K23" s="55">
        <f>Таблица5[[#This Row],[Cantitatea real contractată]]*Таблица5[[#This Row],[Preţ unitar (cu TVA)]]</f>
        <v>3750</v>
      </c>
      <c r="L23" s="38" t="s">
        <v>416</v>
      </c>
      <c r="M23" s="38" t="s">
        <v>404</v>
      </c>
      <c r="N23" s="38"/>
      <c r="O23" s="41" t="s">
        <v>1335</v>
      </c>
    </row>
    <row r="24" spans="1:15" s="77" customFormat="1" ht="25.5" customHeight="1" x14ac:dyDescent="0.25">
      <c r="A24" s="75" t="s">
        <v>1000</v>
      </c>
      <c r="B24" s="75" t="s">
        <v>480</v>
      </c>
      <c r="C24" s="76">
        <v>19.2</v>
      </c>
      <c r="D24" s="75" t="s">
        <v>362</v>
      </c>
      <c r="E24" s="75">
        <v>375</v>
      </c>
      <c r="F24" s="75">
        <f>Таблица5[[#This Row],[Cantitatea solicitată]]*Таблица5[[#This Row],[Preţ unitar (cu TVA)]]</f>
        <v>3750</v>
      </c>
      <c r="G24" s="75">
        <v>8.33</v>
      </c>
      <c r="H24" s="75">
        <v>10</v>
      </c>
      <c r="I24" s="75">
        <v>375</v>
      </c>
      <c r="J24" s="75">
        <f>Таблица5[[#This Row],[Cantitatea real contractată]]*Таблица5[[#This Row],[Preţ unitar (fără TVA)]]</f>
        <v>3123.75</v>
      </c>
      <c r="K24" s="75">
        <f>Таблица5[[#This Row],[Cantitatea real contractată]]*Таблица5[[#This Row],[Preţ unitar (cu TVA)]]</f>
        <v>3750</v>
      </c>
      <c r="L24" s="75" t="s">
        <v>416</v>
      </c>
      <c r="M24" s="75" t="s">
        <v>404</v>
      </c>
      <c r="N24" s="75"/>
      <c r="O24" s="75"/>
    </row>
    <row r="25" spans="1:15" ht="25.5" customHeight="1" x14ac:dyDescent="0.25">
      <c r="A25" s="38" t="s">
        <v>1001</v>
      </c>
      <c r="B25" s="38" t="s">
        <v>482</v>
      </c>
      <c r="C25" s="56">
        <v>19.2</v>
      </c>
      <c r="D25" s="38" t="s">
        <v>362</v>
      </c>
      <c r="E25" s="38">
        <v>150</v>
      </c>
      <c r="F25" s="38">
        <f>Таблица5[[#This Row],[Cantitatea solicitată]]*Таблица5[[#This Row],[Preţ unitar (cu TVA)]]</f>
        <v>1500</v>
      </c>
      <c r="G25" s="38">
        <v>8.33</v>
      </c>
      <c r="H25" s="38">
        <v>10</v>
      </c>
      <c r="I25" s="55">
        <v>150</v>
      </c>
      <c r="J25" s="38">
        <f>Таблица5[[#This Row],[Cantitatea real contractată]]*Таблица5[[#This Row],[Preţ unitar (fără TVA)]]</f>
        <v>1249.5</v>
      </c>
      <c r="K25" s="55">
        <f>Таблица5[[#This Row],[Cantitatea real contractată]]*Таблица5[[#This Row],[Preţ unitar (cu TVA)]]</f>
        <v>1500</v>
      </c>
      <c r="L25" s="38" t="s">
        <v>416</v>
      </c>
      <c r="M25" s="38" t="s">
        <v>404</v>
      </c>
      <c r="N25" s="38"/>
      <c r="O25" s="41" t="s">
        <v>1335</v>
      </c>
    </row>
    <row r="26" spans="1:15" ht="25.5" customHeight="1" x14ac:dyDescent="0.25">
      <c r="A26" s="38" t="s">
        <v>1002</v>
      </c>
      <c r="B26" s="38" t="s">
        <v>483</v>
      </c>
      <c r="C26" s="56">
        <v>19.2</v>
      </c>
      <c r="D26" s="38" t="s">
        <v>362</v>
      </c>
      <c r="E26" s="38">
        <v>375</v>
      </c>
      <c r="F26" s="38">
        <f>Таблица5[[#This Row],[Cantitatea solicitată]]*Таблица5[[#This Row],[Preţ unitar (cu TVA)]]</f>
        <v>3750</v>
      </c>
      <c r="G26" s="38">
        <v>8.33</v>
      </c>
      <c r="H26" s="38">
        <v>10</v>
      </c>
      <c r="I26" s="55">
        <v>375</v>
      </c>
      <c r="J26" s="38">
        <f>Таблица5[[#This Row],[Cantitatea real contractată]]*Таблица5[[#This Row],[Preţ unitar (fără TVA)]]</f>
        <v>3123.75</v>
      </c>
      <c r="K26" s="55">
        <f>Таблица5[[#This Row],[Cantitatea real contractată]]*Таблица5[[#This Row],[Preţ unitar (cu TVA)]]</f>
        <v>3750</v>
      </c>
      <c r="L26" s="38" t="s">
        <v>416</v>
      </c>
      <c r="M26" s="38" t="s">
        <v>404</v>
      </c>
      <c r="N26" s="38"/>
      <c r="O26" s="41" t="s">
        <v>1335</v>
      </c>
    </row>
    <row r="27" spans="1:15" ht="25.5" customHeight="1" x14ac:dyDescent="0.25">
      <c r="A27" s="38" t="s">
        <v>1003</v>
      </c>
      <c r="B27" s="38" t="s">
        <v>486</v>
      </c>
      <c r="C27" s="56">
        <v>19.2</v>
      </c>
      <c r="D27" s="38" t="s">
        <v>362</v>
      </c>
      <c r="E27" s="38">
        <v>7500</v>
      </c>
      <c r="F27" s="38">
        <f>Таблица5[[#This Row],[Cantitatea solicitată]]*Таблица5[[#This Row],[Preţ unitar (cu TVA)]]</f>
        <v>75000</v>
      </c>
      <c r="G27" s="38">
        <v>8.33</v>
      </c>
      <c r="H27" s="38">
        <v>10</v>
      </c>
      <c r="I27" s="55">
        <v>7500</v>
      </c>
      <c r="J27" s="38">
        <f>Таблица5[[#This Row],[Cantitatea real contractată]]*Таблица5[[#This Row],[Preţ unitar (fără TVA)]]</f>
        <v>62475</v>
      </c>
      <c r="K27" s="55">
        <f>Таблица5[[#This Row],[Cantitatea real contractată]]*Таблица5[[#This Row],[Preţ unitar (cu TVA)]]</f>
        <v>75000</v>
      </c>
      <c r="L27" s="38" t="s">
        <v>416</v>
      </c>
      <c r="M27" s="38" t="s">
        <v>404</v>
      </c>
      <c r="N27" s="38"/>
      <c r="O27" s="41" t="s">
        <v>1335</v>
      </c>
    </row>
    <row r="28" spans="1:15" ht="25.5" customHeight="1" x14ac:dyDescent="0.25">
      <c r="A28" s="38" t="s">
        <v>1004</v>
      </c>
      <c r="B28" s="38" t="s">
        <v>490</v>
      </c>
      <c r="C28" s="56">
        <v>19.2</v>
      </c>
      <c r="D28" s="38" t="s">
        <v>362</v>
      </c>
      <c r="E28" s="38">
        <v>2250</v>
      </c>
      <c r="F28" s="38">
        <f>Таблица5[[#This Row],[Cantitatea solicitată]]*Таблица5[[#This Row],[Preţ unitar (cu TVA)]]</f>
        <v>22500</v>
      </c>
      <c r="G28" s="38">
        <v>8.33</v>
      </c>
      <c r="H28" s="38">
        <v>10</v>
      </c>
      <c r="I28" s="55">
        <v>2250</v>
      </c>
      <c r="J28" s="38">
        <f>Таблица5[[#This Row],[Cantitatea real contractată]]*Таблица5[[#This Row],[Preţ unitar (fără TVA)]]</f>
        <v>18742.5</v>
      </c>
      <c r="K28" s="55">
        <f>Таблица5[[#This Row],[Cantitatea real contractată]]*Таблица5[[#This Row],[Preţ unitar (cu TVA)]]</f>
        <v>22500</v>
      </c>
      <c r="L28" s="38" t="s">
        <v>416</v>
      </c>
      <c r="M28" s="38" t="s">
        <v>404</v>
      </c>
      <c r="N28" s="38"/>
      <c r="O28" s="41" t="s">
        <v>1335</v>
      </c>
    </row>
    <row r="29" spans="1:15" ht="25.5" customHeight="1" x14ac:dyDescent="0.25">
      <c r="A29" s="38" t="s">
        <v>1005</v>
      </c>
      <c r="B29" s="38" t="s">
        <v>494</v>
      </c>
      <c r="C29" s="56">
        <v>19.2</v>
      </c>
      <c r="D29" s="38" t="s">
        <v>362</v>
      </c>
      <c r="E29" s="38">
        <v>375</v>
      </c>
      <c r="F29" s="38">
        <f>Таблица5[[#This Row],[Cantitatea solicitată]]*Таблица5[[#This Row],[Preţ unitar (cu TVA)]]</f>
        <v>3750</v>
      </c>
      <c r="G29" s="38">
        <v>8.33</v>
      </c>
      <c r="H29" s="38">
        <v>10</v>
      </c>
      <c r="I29" s="55">
        <v>375</v>
      </c>
      <c r="J29" s="38">
        <f>Таблица5[[#This Row],[Cantitatea real contractată]]*Таблица5[[#This Row],[Preţ unitar (fără TVA)]]</f>
        <v>3123.75</v>
      </c>
      <c r="K29" s="55">
        <f>Таблица5[[#This Row],[Cantitatea real contractată]]*Таблица5[[#This Row],[Preţ unitar (cu TVA)]]</f>
        <v>3750</v>
      </c>
      <c r="L29" s="38" t="s">
        <v>416</v>
      </c>
      <c r="M29" s="38" t="s">
        <v>404</v>
      </c>
      <c r="N29" s="38"/>
      <c r="O29" s="41" t="s">
        <v>1335</v>
      </c>
    </row>
    <row r="30" spans="1:15" ht="25.5" customHeight="1" x14ac:dyDescent="0.25">
      <c r="A30" s="38" t="s">
        <v>1006</v>
      </c>
      <c r="B30" s="38" t="s">
        <v>496</v>
      </c>
      <c r="C30" s="56">
        <v>19.2</v>
      </c>
      <c r="D30" s="38" t="s">
        <v>362</v>
      </c>
      <c r="E30" s="38">
        <v>1125</v>
      </c>
      <c r="F30" s="38">
        <f>Таблица5[[#This Row],[Cantitatea solicitată]]*Таблица5[[#This Row],[Preţ unitar (cu TVA)]]</f>
        <v>11250</v>
      </c>
      <c r="G30" s="38">
        <v>8.33</v>
      </c>
      <c r="H30" s="38">
        <v>10</v>
      </c>
      <c r="I30" s="55">
        <v>1125</v>
      </c>
      <c r="J30" s="38">
        <f>Таблица5[[#This Row],[Cantitatea real contractată]]*Таблица5[[#This Row],[Preţ unitar (fără TVA)]]</f>
        <v>9371.25</v>
      </c>
      <c r="K30" s="55">
        <f>Таблица5[[#This Row],[Cantitatea real contractată]]*Таблица5[[#This Row],[Preţ unitar (cu TVA)]]</f>
        <v>11250</v>
      </c>
      <c r="L30" s="38" t="s">
        <v>416</v>
      </c>
      <c r="M30" s="38" t="s">
        <v>404</v>
      </c>
      <c r="N30" s="38"/>
      <c r="O30" s="41" t="s">
        <v>1335</v>
      </c>
    </row>
    <row r="31" spans="1:15" ht="25.5" customHeight="1" x14ac:dyDescent="0.25">
      <c r="A31" s="38" t="s">
        <v>1007</v>
      </c>
      <c r="B31" s="38" t="s">
        <v>498</v>
      </c>
      <c r="C31" s="56">
        <v>19.2</v>
      </c>
      <c r="D31" s="38" t="s">
        <v>362</v>
      </c>
      <c r="E31" s="38">
        <v>75</v>
      </c>
      <c r="F31" s="38">
        <f>Таблица5[[#This Row],[Cantitatea solicitată]]*Таблица5[[#This Row],[Preţ unitar (cu TVA)]]</f>
        <v>750</v>
      </c>
      <c r="G31" s="38">
        <v>8.33</v>
      </c>
      <c r="H31" s="38">
        <v>10</v>
      </c>
      <c r="I31" s="55">
        <v>75</v>
      </c>
      <c r="J31" s="38">
        <f>Таблица5[[#This Row],[Cantitatea real contractată]]*Таблица5[[#This Row],[Preţ unitar (fără TVA)]]</f>
        <v>624.75</v>
      </c>
      <c r="K31" s="55">
        <f>Таблица5[[#This Row],[Cantitatea real contractată]]*Таблица5[[#This Row],[Preţ unitar (cu TVA)]]</f>
        <v>750</v>
      </c>
      <c r="L31" s="38" t="s">
        <v>416</v>
      </c>
      <c r="M31" s="38" t="s">
        <v>404</v>
      </c>
      <c r="N31" s="38"/>
      <c r="O31" s="41" t="s">
        <v>1335</v>
      </c>
    </row>
    <row r="32" spans="1:15" ht="25.5" customHeight="1" x14ac:dyDescent="0.25">
      <c r="A32" s="38" t="s">
        <v>1008</v>
      </c>
      <c r="B32" s="38" t="s">
        <v>503</v>
      </c>
      <c r="C32" s="56">
        <v>19.2</v>
      </c>
      <c r="D32" s="38" t="s">
        <v>362</v>
      </c>
      <c r="E32" s="38">
        <v>37</v>
      </c>
      <c r="F32" s="38">
        <f>Таблица5[[#This Row],[Cantitatea solicitată]]*Таблица5[[#This Row],[Preţ unitar (cu TVA)]]</f>
        <v>370</v>
      </c>
      <c r="G32" s="38">
        <v>8.33</v>
      </c>
      <c r="H32" s="38">
        <v>10</v>
      </c>
      <c r="I32" s="55">
        <v>37</v>
      </c>
      <c r="J32" s="38">
        <f>Таблица5[[#This Row],[Cantitatea real contractată]]*Таблица5[[#This Row],[Preţ unitar (fără TVA)]]</f>
        <v>308.20999999999998</v>
      </c>
      <c r="K32" s="55">
        <f>Таблица5[[#This Row],[Cantitatea real contractată]]*Таблица5[[#This Row],[Preţ unitar (cu TVA)]]</f>
        <v>370</v>
      </c>
      <c r="L32" s="38" t="s">
        <v>416</v>
      </c>
      <c r="M32" s="38" t="s">
        <v>404</v>
      </c>
      <c r="N32" s="38"/>
      <c r="O32" s="41" t="s">
        <v>1335</v>
      </c>
    </row>
    <row r="33" spans="1:15" ht="25.5" customHeight="1" x14ac:dyDescent="0.25">
      <c r="A33" s="38" t="s">
        <v>1009</v>
      </c>
      <c r="B33" s="38" t="s">
        <v>504</v>
      </c>
      <c r="C33" s="56">
        <v>19.2</v>
      </c>
      <c r="D33" s="38" t="s">
        <v>362</v>
      </c>
      <c r="E33" s="38">
        <v>750</v>
      </c>
      <c r="F33" s="38">
        <f>Таблица5[[#This Row],[Cantitatea solicitată]]*Таблица5[[#This Row],[Preţ unitar (cu TVA)]]</f>
        <v>7500</v>
      </c>
      <c r="G33" s="38">
        <v>8.33</v>
      </c>
      <c r="H33" s="38">
        <v>10</v>
      </c>
      <c r="I33" s="55">
        <v>750</v>
      </c>
      <c r="J33" s="38">
        <f>Таблица5[[#This Row],[Cantitatea real contractată]]*Таблица5[[#This Row],[Preţ unitar (fără TVA)]]</f>
        <v>6247.5</v>
      </c>
      <c r="K33" s="55">
        <f>Таблица5[[#This Row],[Cantitatea real contractată]]*Таблица5[[#This Row],[Preţ unitar (cu TVA)]]</f>
        <v>7500</v>
      </c>
      <c r="L33" s="38" t="s">
        <v>416</v>
      </c>
      <c r="M33" s="38" t="s">
        <v>404</v>
      </c>
      <c r="N33" s="38"/>
      <c r="O33" s="41" t="s">
        <v>1335</v>
      </c>
    </row>
    <row r="34" spans="1:15" ht="25.5" customHeight="1" x14ac:dyDescent="0.25">
      <c r="A34" s="38" t="s">
        <v>1010</v>
      </c>
      <c r="B34" s="38" t="s">
        <v>505</v>
      </c>
      <c r="C34" s="56">
        <v>19.2</v>
      </c>
      <c r="D34" s="38" t="s">
        <v>362</v>
      </c>
      <c r="E34" s="38">
        <v>375</v>
      </c>
      <c r="F34" s="38">
        <f>Таблица5[[#This Row],[Cantitatea solicitată]]*Таблица5[[#This Row],[Preţ unitar (cu TVA)]]</f>
        <v>3750</v>
      </c>
      <c r="G34" s="38">
        <v>8.33</v>
      </c>
      <c r="H34" s="38">
        <v>10</v>
      </c>
      <c r="I34" s="55">
        <v>375</v>
      </c>
      <c r="J34" s="38">
        <f>Таблица5[[#This Row],[Cantitatea real contractată]]*Таблица5[[#This Row],[Preţ unitar (fără TVA)]]</f>
        <v>3123.75</v>
      </c>
      <c r="K34" s="55">
        <f>Таблица5[[#This Row],[Cantitatea real contractată]]*Таблица5[[#This Row],[Preţ unitar (cu TVA)]]</f>
        <v>3750</v>
      </c>
      <c r="L34" s="38" t="s">
        <v>416</v>
      </c>
      <c r="M34" s="38" t="s">
        <v>404</v>
      </c>
      <c r="N34" s="38"/>
      <c r="O34" s="41" t="s">
        <v>1335</v>
      </c>
    </row>
    <row r="35" spans="1:15" ht="25.5" customHeight="1" x14ac:dyDescent="0.25">
      <c r="A35" s="38" t="s">
        <v>1011</v>
      </c>
      <c r="B35" s="38" t="s">
        <v>508</v>
      </c>
      <c r="C35" s="56">
        <v>19.2</v>
      </c>
      <c r="D35" s="38" t="s">
        <v>362</v>
      </c>
      <c r="E35" s="38">
        <v>375</v>
      </c>
      <c r="F35" s="38">
        <f>Таблица5[[#This Row],[Cantitatea solicitată]]*Таблица5[[#This Row],[Preţ unitar (cu TVA)]]</f>
        <v>3750</v>
      </c>
      <c r="G35" s="38">
        <v>8.33</v>
      </c>
      <c r="H35" s="38">
        <v>10</v>
      </c>
      <c r="I35" s="55">
        <v>375</v>
      </c>
      <c r="J35" s="38">
        <f>Таблица5[[#This Row],[Cantitatea real contractată]]*Таблица5[[#This Row],[Preţ unitar (fără TVA)]]</f>
        <v>3123.75</v>
      </c>
      <c r="K35" s="55">
        <f>Таблица5[[#This Row],[Cantitatea real contractată]]*Таблица5[[#This Row],[Preţ unitar (cu TVA)]]</f>
        <v>3750</v>
      </c>
      <c r="L35" s="38" t="s">
        <v>416</v>
      </c>
      <c r="M35" s="38" t="s">
        <v>404</v>
      </c>
      <c r="N35" s="38"/>
      <c r="O35" s="41" t="s">
        <v>1335</v>
      </c>
    </row>
    <row r="36" spans="1:15" ht="25.5" customHeight="1" x14ac:dyDescent="0.25">
      <c r="A36" s="38" t="s">
        <v>1012</v>
      </c>
      <c r="B36" s="38" t="s">
        <v>511</v>
      </c>
      <c r="C36" s="56">
        <v>19.2</v>
      </c>
      <c r="D36" s="38" t="s">
        <v>362</v>
      </c>
      <c r="E36" s="38">
        <v>75</v>
      </c>
      <c r="F36" s="38">
        <f>Таблица5[[#This Row],[Cantitatea solicitată]]*Таблица5[[#This Row],[Preţ unitar (cu TVA)]]</f>
        <v>750</v>
      </c>
      <c r="G36" s="38">
        <v>8.33</v>
      </c>
      <c r="H36" s="38">
        <v>10</v>
      </c>
      <c r="I36" s="55">
        <v>75</v>
      </c>
      <c r="J36" s="38">
        <f>Таблица5[[#This Row],[Cantitatea real contractată]]*Таблица5[[#This Row],[Preţ unitar (fără TVA)]]</f>
        <v>624.75</v>
      </c>
      <c r="K36" s="55">
        <f>Таблица5[[#This Row],[Cantitatea real contractată]]*Таблица5[[#This Row],[Preţ unitar (cu TVA)]]</f>
        <v>750</v>
      </c>
      <c r="L36" s="38" t="s">
        <v>416</v>
      </c>
      <c r="M36" s="38" t="s">
        <v>404</v>
      </c>
      <c r="N36" s="38"/>
      <c r="O36" s="41" t="s">
        <v>1335</v>
      </c>
    </row>
    <row r="37" spans="1:15" ht="25.5" customHeight="1" x14ac:dyDescent="0.25">
      <c r="A37" s="38" t="s">
        <v>1013</v>
      </c>
      <c r="B37" s="72" t="s">
        <v>516</v>
      </c>
      <c r="C37" s="56">
        <v>19.2</v>
      </c>
      <c r="D37" s="38" t="s">
        <v>362</v>
      </c>
      <c r="E37" s="38">
        <v>375</v>
      </c>
      <c r="F37" s="38">
        <f>Таблица5[[#This Row],[Cantitatea solicitată]]*Таблица5[[#This Row],[Preţ unitar (cu TVA)]]</f>
        <v>3750</v>
      </c>
      <c r="G37" s="38">
        <v>8.33</v>
      </c>
      <c r="H37" s="38">
        <v>10</v>
      </c>
      <c r="I37" s="55">
        <v>375</v>
      </c>
      <c r="J37" s="38">
        <f>Таблица5[[#This Row],[Cantitatea real contractată]]*Таблица5[[#This Row],[Preţ unitar (fără TVA)]]</f>
        <v>3123.75</v>
      </c>
      <c r="K37" s="55">
        <f>Таблица5[[#This Row],[Cantitatea real contractată]]*Таблица5[[#This Row],[Preţ unitar (cu TVA)]]</f>
        <v>3750</v>
      </c>
      <c r="L37" s="38" t="s">
        <v>416</v>
      </c>
      <c r="M37" s="38" t="s">
        <v>404</v>
      </c>
      <c r="N37" s="38"/>
      <c r="O37" s="38" t="s">
        <v>1338</v>
      </c>
    </row>
    <row r="38" spans="1:15" ht="25.5" customHeight="1" x14ac:dyDescent="0.25">
      <c r="A38" s="38" t="s">
        <v>1014</v>
      </c>
      <c r="B38" s="72" t="s">
        <v>520</v>
      </c>
      <c r="C38" s="56">
        <v>19.2</v>
      </c>
      <c r="D38" s="38" t="s">
        <v>362</v>
      </c>
      <c r="E38" s="38">
        <v>1500</v>
      </c>
      <c r="F38" s="38">
        <f>Таблица5[[#This Row],[Cantitatea solicitată]]*Таблица5[[#This Row],[Preţ unitar (cu TVA)]]</f>
        <v>15000</v>
      </c>
      <c r="G38" s="38">
        <v>8.33</v>
      </c>
      <c r="H38" s="38">
        <v>10</v>
      </c>
      <c r="I38" s="55">
        <v>1500</v>
      </c>
      <c r="J38" s="38">
        <f>Таблица5[[#This Row],[Cantitatea real contractată]]*Таблица5[[#This Row],[Preţ unitar (fără TVA)]]</f>
        <v>12495</v>
      </c>
      <c r="K38" s="55">
        <f>Таблица5[[#This Row],[Cantitatea real contractată]]*Таблица5[[#This Row],[Preţ unitar (cu TVA)]]</f>
        <v>15000</v>
      </c>
      <c r="L38" s="38" t="s">
        <v>416</v>
      </c>
      <c r="M38" s="38" t="s">
        <v>404</v>
      </c>
      <c r="N38" s="38"/>
      <c r="O38" s="38" t="s">
        <v>1338</v>
      </c>
    </row>
    <row r="39" spans="1:15" ht="25.5" customHeight="1" x14ac:dyDescent="0.25">
      <c r="A39" s="38" t="s">
        <v>1015</v>
      </c>
      <c r="B39" s="38" t="s">
        <v>521</v>
      </c>
      <c r="C39" s="56">
        <v>19.2</v>
      </c>
      <c r="D39" s="38" t="s">
        <v>362</v>
      </c>
      <c r="E39" s="38">
        <v>225</v>
      </c>
      <c r="F39" s="38">
        <f>Таблица5[[#This Row],[Cantitatea solicitată]]*Таблица5[[#This Row],[Preţ unitar (cu TVA)]]</f>
        <v>2250</v>
      </c>
      <c r="G39" s="38">
        <v>8.33</v>
      </c>
      <c r="H39" s="38">
        <v>10</v>
      </c>
      <c r="I39" s="55">
        <v>225</v>
      </c>
      <c r="J39" s="38">
        <f>Таблица5[[#This Row],[Cantitatea real contractată]]*Таблица5[[#This Row],[Preţ unitar (fără TVA)]]</f>
        <v>1874.25</v>
      </c>
      <c r="K39" s="55">
        <f>Таблица5[[#This Row],[Cantitatea real contractată]]*Таблица5[[#This Row],[Preţ unitar (cu TVA)]]</f>
        <v>2250</v>
      </c>
      <c r="L39" s="38" t="s">
        <v>416</v>
      </c>
      <c r="M39" s="38" t="s">
        <v>404</v>
      </c>
      <c r="N39" s="38"/>
      <c r="O39" s="41" t="s">
        <v>1335</v>
      </c>
    </row>
    <row r="40" spans="1:15" ht="25.5" customHeight="1" x14ac:dyDescent="0.25">
      <c r="A40" s="38" t="s">
        <v>1016</v>
      </c>
      <c r="B40" s="38" t="s">
        <v>522</v>
      </c>
      <c r="C40" s="56">
        <v>19.2</v>
      </c>
      <c r="D40" s="38" t="s">
        <v>362</v>
      </c>
      <c r="E40" s="38">
        <v>750</v>
      </c>
      <c r="F40" s="38">
        <f>Таблица5[[#This Row],[Cantitatea solicitată]]*Таблица5[[#This Row],[Preţ unitar (cu TVA)]]</f>
        <v>7500</v>
      </c>
      <c r="G40" s="38">
        <v>8.33</v>
      </c>
      <c r="H40" s="38">
        <v>10</v>
      </c>
      <c r="I40" s="55">
        <v>750</v>
      </c>
      <c r="J40" s="38">
        <f>Таблица5[[#This Row],[Cantitatea real contractată]]*Таблица5[[#This Row],[Preţ unitar (fără TVA)]]</f>
        <v>6247.5</v>
      </c>
      <c r="K40" s="55">
        <f>Таблица5[[#This Row],[Cantitatea real contractată]]*Таблица5[[#This Row],[Preţ unitar (cu TVA)]]</f>
        <v>7500</v>
      </c>
      <c r="L40" s="38" t="s">
        <v>416</v>
      </c>
      <c r="M40" s="38" t="s">
        <v>404</v>
      </c>
      <c r="N40" s="38"/>
      <c r="O40" s="41" t="s">
        <v>1335</v>
      </c>
    </row>
    <row r="41" spans="1:15" ht="25.5" customHeight="1" x14ac:dyDescent="0.25">
      <c r="A41" s="38" t="s">
        <v>1017</v>
      </c>
      <c r="B41" s="38" t="s">
        <v>523</v>
      </c>
      <c r="C41" s="56">
        <v>19.2</v>
      </c>
      <c r="D41" s="38" t="s">
        <v>362</v>
      </c>
      <c r="E41" s="38">
        <v>750</v>
      </c>
      <c r="F41" s="38">
        <f>Таблица5[[#This Row],[Cantitatea solicitată]]*Таблица5[[#This Row],[Preţ unitar (cu TVA)]]</f>
        <v>7500</v>
      </c>
      <c r="G41" s="38">
        <v>8.33</v>
      </c>
      <c r="H41" s="38">
        <v>10</v>
      </c>
      <c r="I41" s="55">
        <v>750</v>
      </c>
      <c r="J41" s="38">
        <f>Таблица5[[#This Row],[Cantitatea real contractată]]*Таблица5[[#This Row],[Preţ unitar (fără TVA)]]</f>
        <v>6247.5</v>
      </c>
      <c r="K41" s="55">
        <f>Таблица5[[#This Row],[Cantitatea real contractată]]*Таблица5[[#This Row],[Preţ unitar (cu TVA)]]</f>
        <v>7500</v>
      </c>
      <c r="L41" s="38" t="s">
        <v>416</v>
      </c>
      <c r="M41" s="38" t="s">
        <v>404</v>
      </c>
      <c r="N41" s="38"/>
      <c r="O41" s="41" t="s">
        <v>1335</v>
      </c>
    </row>
    <row r="42" spans="1:15" ht="25.5" customHeight="1" x14ac:dyDescent="0.25">
      <c r="A42" s="38" t="s">
        <v>1018</v>
      </c>
      <c r="B42" s="38" t="s">
        <v>526</v>
      </c>
      <c r="C42" s="56">
        <v>19.2</v>
      </c>
      <c r="D42" s="38" t="s">
        <v>362</v>
      </c>
      <c r="E42" s="38">
        <v>225</v>
      </c>
      <c r="F42" s="38">
        <f>Таблица5[[#This Row],[Cantitatea solicitată]]*Таблица5[[#This Row],[Preţ unitar (cu TVA)]]</f>
        <v>2250</v>
      </c>
      <c r="G42" s="38">
        <v>8.33</v>
      </c>
      <c r="H42" s="38">
        <v>10</v>
      </c>
      <c r="I42" s="55">
        <v>225</v>
      </c>
      <c r="J42" s="38">
        <f>Таблица5[[#This Row],[Cantitatea real contractată]]*Таблица5[[#This Row],[Preţ unitar (fără TVA)]]</f>
        <v>1874.25</v>
      </c>
      <c r="K42" s="55">
        <f>Таблица5[[#This Row],[Cantitatea real contractată]]*Таблица5[[#This Row],[Preţ unitar (cu TVA)]]</f>
        <v>2250</v>
      </c>
      <c r="L42" s="38" t="s">
        <v>416</v>
      </c>
      <c r="M42" s="38" t="s">
        <v>404</v>
      </c>
      <c r="N42" s="38"/>
      <c r="O42" s="41" t="s">
        <v>1335</v>
      </c>
    </row>
    <row r="43" spans="1:15" ht="25.5" customHeight="1" x14ac:dyDescent="0.25">
      <c r="A43" s="38" t="s">
        <v>1019</v>
      </c>
      <c r="B43" s="38" t="s">
        <v>528</v>
      </c>
      <c r="C43" s="56">
        <v>19.2</v>
      </c>
      <c r="D43" s="38" t="s">
        <v>362</v>
      </c>
      <c r="E43" s="38">
        <v>75</v>
      </c>
      <c r="F43" s="38">
        <f>Таблица5[[#This Row],[Cantitatea solicitată]]*Таблица5[[#This Row],[Preţ unitar (cu TVA)]]</f>
        <v>750</v>
      </c>
      <c r="G43" s="38">
        <v>8.33</v>
      </c>
      <c r="H43" s="38">
        <v>10</v>
      </c>
      <c r="I43" s="55">
        <v>75</v>
      </c>
      <c r="J43" s="38">
        <f>Таблица5[[#This Row],[Cantitatea real contractată]]*Таблица5[[#This Row],[Preţ unitar (fără TVA)]]</f>
        <v>624.75</v>
      </c>
      <c r="K43" s="55">
        <f>Таблица5[[#This Row],[Cantitatea real contractată]]*Таблица5[[#This Row],[Preţ unitar (cu TVA)]]</f>
        <v>750</v>
      </c>
      <c r="L43" s="38" t="s">
        <v>416</v>
      </c>
      <c r="M43" s="38" t="s">
        <v>404</v>
      </c>
      <c r="N43" s="38"/>
      <c r="O43" s="41" t="s">
        <v>1335</v>
      </c>
    </row>
    <row r="44" spans="1:15" ht="25.5" customHeight="1" x14ac:dyDescent="0.25">
      <c r="A44" s="38" t="s">
        <v>1020</v>
      </c>
      <c r="B44" s="38" t="s">
        <v>532</v>
      </c>
      <c r="C44" s="56">
        <v>19.2</v>
      </c>
      <c r="D44" s="38" t="s">
        <v>362</v>
      </c>
      <c r="E44" s="38">
        <v>375</v>
      </c>
      <c r="F44" s="38">
        <f>Таблица5[[#This Row],[Cantitatea solicitată]]*Таблица5[[#This Row],[Preţ unitar (cu TVA)]]</f>
        <v>3750</v>
      </c>
      <c r="G44" s="38">
        <v>8.33</v>
      </c>
      <c r="H44" s="38">
        <v>10</v>
      </c>
      <c r="I44" s="55">
        <v>375</v>
      </c>
      <c r="J44" s="38">
        <f>Таблица5[[#This Row],[Cantitatea real contractată]]*Таблица5[[#This Row],[Preţ unitar (fără TVA)]]</f>
        <v>3123.75</v>
      </c>
      <c r="K44" s="55">
        <f>Таблица5[[#This Row],[Cantitatea real contractată]]*Таблица5[[#This Row],[Preţ unitar (cu TVA)]]</f>
        <v>3750</v>
      </c>
      <c r="L44" s="38" t="s">
        <v>416</v>
      </c>
      <c r="M44" s="38" t="s">
        <v>404</v>
      </c>
      <c r="N44" s="38"/>
      <c r="O44" s="41" t="s">
        <v>1335</v>
      </c>
    </row>
    <row r="45" spans="1:15" ht="25.5" customHeight="1" x14ac:dyDescent="0.25">
      <c r="A45" s="38" t="s">
        <v>1021</v>
      </c>
      <c r="B45" s="38" t="s">
        <v>533</v>
      </c>
      <c r="C45" s="56">
        <v>19.2</v>
      </c>
      <c r="D45" s="38" t="s">
        <v>362</v>
      </c>
      <c r="E45" s="38">
        <v>38</v>
      </c>
      <c r="F45" s="38">
        <f>Таблица5[[#This Row],[Cantitatea solicitată]]*Таблица5[[#This Row],[Preţ unitar (cu TVA)]]</f>
        <v>380</v>
      </c>
      <c r="G45" s="38">
        <v>8.33</v>
      </c>
      <c r="H45" s="38">
        <v>10</v>
      </c>
      <c r="I45" s="55">
        <v>38</v>
      </c>
      <c r="J45" s="38">
        <f>Таблица5[[#This Row],[Cantitatea real contractată]]*Таблица5[[#This Row],[Preţ unitar (fără TVA)]]</f>
        <v>316.54000000000002</v>
      </c>
      <c r="K45" s="55">
        <f>Таблица5[[#This Row],[Cantitatea real contractată]]*Таблица5[[#This Row],[Preţ unitar (cu TVA)]]</f>
        <v>380</v>
      </c>
      <c r="L45" s="38" t="s">
        <v>416</v>
      </c>
      <c r="M45" s="38" t="s">
        <v>404</v>
      </c>
      <c r="N45" s="38"/>
      <c r="O45" s="41" t="s">
        <v>1335</v>
      </c>
    </row>
    <row r="46" spans="1:15" ht="25.5" customHeight="1" x14ac:dyDescent="0.25">
      <c r="A46" s="38" t="s">
        <v>1022</v>
      </c>
      <c r="B46" s="38" t="s">
        <v>535</v>
      </c>
      <c r="C46" s="56">
        <v>19.2</v>
      </c>
      <c r="D46" s="38" t="s">
        <v>362</v>
      </c>
      <c r="E46" s="38">
        <v>375</v>
      </c>
      <c r="F46" s="38">
        <f>Таблица5[[#This Row],[Cantitatea solicitată]]*Таблица5[[#This Row],[Preţ unitar (cu TVA)]]</f>
        <v>3750</v>
      </c>
      <c r="G46" s="38">
        <v>8.33</v>
      </c>
      <c r="H46" s="38">
        <v>10</v>
      </c>
      <c r="I46" s="55">
        <v>375</v>
      </c>
      <c r="J46" s="38">
        <f>Таблица5[[#This Row],[Cantitatea real contractată]]*Таблица5[[#This Row],[Preţ unitar (fără TVA)]]</f>
        <v>3123.75</v>
      </c>
      <c r="K46" s="55">
        <f>Таблица5[[#This Row],[Cantitatea real contractată]]*Таблица5[[#This Row],[Preţ unitar (cu TVA)]]</f>
        <v>3750</v>
      </c>
      <c r="L46" s="38" t="s">
        <v>416</v>
      </c>
      <c r="M46" s="38" t="s">
        <v>404</v>
      </c>
      <c r="N46" s="38"/>
      <c r="O46" s="41" t="s">
        <v>1335</v>
      </c>
    </row>
    <row r="47" spans="1:15" ht="25.5" customHeight="1" x14ac:dyDescent="0.25">
      <c r="A47" s="38" t="s">
        <v>1023</v>
      </c>
      <c r="B47" s="38" t="s">
        <v>538</v>
      </c>
      <c r="C47" s="56">
        <v>19.2</v>
      </c>
      <c r="D47" s="38" t="s">
        <v>362</v>
      </c>
      <c r="E47" s="38">
        <v>225</v>
      </c>
      <c r="F47" s="38">
        <f>Таблица5[[#This Row],[Cantitatea solicitată]]*Таблица5[[#This Row],[Preţ unitar (cu TVA)]]</f>
        <v>2250</v>
      </c>
      <c r="G47" s="38">
        <v>8.33</v>
      </c>
      <c r="H47" s="38">
        <v>10</v>
      </c>
      <c r="I47" s="55">
        <v>225</v>
      </c>
      <c r="J47" s="38">
        <f>Таблица5[[#This Row],[Cantitatea real contractată]]*Таблица5[[#This Row],[Preţ unitar (fără TVA)]]</f>
        <v>1874.25</v>
      </c>
      <c r="K47" s="55">
        <f>Таблица5[[#This Row],[Cantitatea real contractată]]*Таблица5[[#This Row],[Preţ unitar (cu TVA)]]</f>
        <v>2250</v>
      </c>
      <c r="L47" s="38" t="s">
        <v>416</v>
      </c>
      <c r="M47" s="38" t="s">
        <v>404</v>
      </c>
      <c r="N47" s="38"/>
      <c r="O47" s="41" t="s">
        <v>1335</v>
      </c>
    </row>
    <row r="48" spans="1:15" ht="25.5" customHeight="1" x14ac:dyDescent="0.25">
      <c r="A48" s="38" t="s">
        <v>1024</v>
      </c>
      <c r="B48" s="38" t="s">
        <v>542</v>
      </c>
      <c r="C48" s="56">
        <v>19.2</v>
      </c>
      <c r="D48" s="38" t="s">
        <v>362</v>
      </c>
      <c r="E48" s="38">
        <v>375</v>
      </c>
      <c r="F48" s="38">
        <f>Таблица5[[#This Row],[Cantitatea solicitată]]*Таблица5[[#This Row],[Preţ unitar (cu TVA)]]</f>
        <v>3750</v>
      </c>
      <c r="G48" s="38">
        <v>8.33</v>
      </c>
      <c r="H48" s="38">
        <v>10</v>
      </c>
      <c r="I48" s="55">
        <v>375</v>
      </c>
      <c r="J48" s="38">
        <f>Таблица5[[#This Row],[Cantitatea real contractată]]*Таблица5[[#This Row],[Preţ unitar (fără TVA)]]</f>
        <v>3123.75</v>
      </c>
      <c r="K48" s="55">
        <f>Таблица5[[#This Row],[Cantitatea real contractată]]*Таблица5[[#This Row],[Preţ unitar (cu TVA)]]</f>
        <v>3750</v>
      </c>
      <c r="L48" s="38" t="s">
        <v>416</v>
      </c>
      <c r="M48" s="38" t="s">
        <v>404</v>
      </c>
      <c r="N48" s="38"/>
      <c r="O48" s="41" t="s">
        <v>1335</v>
      </c>
    </row>
    <row r="49" spans="1:15" ht="25.5" customHeight="1" x14ac:dyDescent="0.25">
      <c r="A49" s="38" t="s">
        <v>1025</v>
      </c>
      <c r="B49" s="38" t="s">
        <v>543</v>
      </c>
      <c r="C49" s="56">
        <v>19.2</v>
      </c>
      <c r="D49" s="38" t="s">
        <v>362</v>
      </c>
      <c r="E49" s="38">
        <v>3750</v>
      </c>
      <c r="F49" s="38">
        <f>Таблица5[[#This Row],[Cantitatea solicitată]]*Таблица5[[#This Row],[Preţ unitar (cu TVA)]]</f>
        <v>37500</v>
      </c>
      <c r="G49" s="38">
        <v>8.33</v>
      </c>
      <c r="H49" s="38">
        <v>10</v>
      </c>
      <c r="I49" s="55">
        <v>3750</v>
      </c>
      <c r="J49" s="38">
        <f>Таблица5[[#This Row],[Cantitatea real contractată]]*Таблица5[[#This Row],[Preţ unitar (fără TVA)]]</f>
        <v>31237.5</v>
      </c>
      <c r="K49" s="55">
        <f>Таблица5[[#This Row],[Cantitatea real contractată]]*Таблица5[[#This Row],[Preţ unitar (cu TVA)]]</f>
        <v>37500</v>
      </c>
      <c r="L49" s="38" t="s">
        <v>416</v>
      </c>
      <c r="M49" s="38" t="s">
        <v>404</v>
      </c>
      <c r="N49" s="38"/>
      <c r="O49" s="41" t="s">
        <v>1335</v>
      </c>
    </row>
    <row r="50" spans="1:15" ht="25.5" customHeight="1" x14ac:dyDescent="0.25">
      <c r="A50" s="38" t="s">
        <v>1026</v>
      </c>
      <c r="B50" s="38" t="s">
        <v>545</v>
      </c>
      <c r="C50" s="56">
        <v>19.2</v>
      </c>
      <c r="D50" s="38" t="s">
        <v>362</v>
      </c>
      <c r="E50" s="38">
        <v>750</v>
      </c>
      <c r="F50" s="38">
        <f>Таблица5[[#This Row],[Cantitatea solicitată]]*Таблица5[[#This Row],[Preţ unitar (cu TVA)]]</f>
        <v>7500</v>
      </c>
      <c r="G50" s="38">
        <v>8.33</v>
      </c>
      <c r="H50" s="38">
        <v>10</v>
      </c>
      <c r="I50" s="55">
        <v>750</v>
      </c>
      <c r="J50" s="38">
        <f>Таблица5[[#This Row],[Cantitatea real contractată]]*Таблица5[[#This Row],[Preţ unitar (fără TVA)]]</f>
        <v>6247.5</v>
      </c>
      <c r="K50" s="55">
        <f>Таблица5[[#This Row],[Cantitatea real contractată]]*Таблица5[[#This Row],[Preţ unitar (cu TVA)]]</f>
        <v>7500</v>
      </c>
      <c r="L50" s="38" t="s">
        <v>416</v>
      </c>
      <c r="M50" s="38" t="s">
        <v>404</v>
      </c>
      <c r="N50" s="38"/>
      <c r="O50" s="41" t="s">
        <v>1335</v>
      </c>
    </row>
    <row r="51" spans="1:15" ht="25.5" customHeight="1" x14ac:dyDescent="0.25">
      <c r="A51" s="38" t="s">
        <v>1027</v>
      </c>
      <c r="B51" s="38" t="s">
        <v>548</v>
      </c>
      <c r="C51" s="56">
        <v>19.2</v>
      </c>
      <c r="D51" s="38" t="s">
        <v>362</v>
      </c>
      <c r="E51" s="38">
        <v>75</v>
      </c>
      <c r="F51" s="38">
        <f>Таблица5[[#This Row],[Cantitatea solicitată]]*Таблица5[[#This Row],[Preţ unitar (cu TVA)]]</f>
        <v>750</v>
      </c>
      <c r="G51" s="38">
        <v>8.33</v>
      </c>
      <c r="H51" s="38">
        <v>10</v>
      </c>
      <c r="I51" s="55">
        <v>75</v>
      </c>
      <c r="J51" s="38">
        <f>Таблица5[[#This Row],[Cantitatea real contractată]]*Таблица5[[#This Row],[Preţ unitar (fără TVA)]]</f>
        <v>624.75</v>
      </c>
      <c r="K51" s="55">
        <f>Таблица5[[#This Row],[Cantitatea real contractată]]*Таблица5[[#This Row],[Preţ unitar (cu TVA)]]</f>
        <v>750</v>
      </c>
      <c r="L51" s="38" t="s">
        <v>416</v>
      </c>
      <c r="M51" s="38" t="s">
        <v>404</v>
      </c>
      <c r="N51" s="38"/>
      <c r="O51" s="41" t="s">
        <v>1335</v>
      </c>
    </row>
    <row r="52" spans="1:15" ht="25.5" customHeight="1" x14ac:dyDescent="0.25">
      <c r="A52" s="38" t="s">
        <v>1028</v>
      </c>
      <c r="B52" s="72" t="s">
        <v>550</v>
      </c>
      <c r="C52" s="56">
        <v>19.2</v>
      </c>
      <c r="D52" s="38" t="s">
        <v>362</v>
      </c>
      <c r="E52" s="38">
        <v>375</v>
      </c>
      <c r="F52" s="38">
        <f>Таблица5[[#This Row],[Cantitatea solicitată]]*Таблица5[[#This Row],[Preţ unitar (cu TVA)]]</f>
        <v>3750</v>
      </c>
      <c r="G52" s="38">
        <v>8.33</v>
      </c>
      <c r="H52" s="38">
        <v>10</v>
      </c>
      <c r="I52" s="55">
        <v>375</v>
      </c>
      <c r="J52" s="38">
        <f>Таблица5[[#This Row],[Cantitatea real contractată]]*Таблица5[[#This Row],[Preţ unitar (fără TVA)]]</f>
        <v>3123.75</v>
      </c>
      <c r="K52" s="55">
        <f>Таблица5[[#This Row],[Cantitatea real contractată]]*Таблица5[[#This Row],[Preţ unitar (cu TVA)]]</f>
        <v>3750</v>
      </c>
      <c r="L52" s="38" t="s">
        <v>416</v>
      </c>
      <c r="M52" s="38" t="s">
        <v>404</v>
      </c>
      <c r="N52" s="38"/>
      <c r="O52" s="38" t="s">
        <v>1338</v>
      </c>
    </row>
    <row r="53" spans="1:15" ht="25.5" customHeight="1" x14ac:dyDescent="0.25">
      <c r="A53" s="38" t="s">
        <v>1029</v>
      </c>
      <c r="B53" s="72" t="s">
        <v>557</v>
      </c>
      <c r="C53" s="56">
        <v>19.2</v>
      </c>
      <c r="D53" s="38" t="s">
        <v>362</v>
      </c>
      <c r="E53" s="38">
        <v>75</v>
      </c>
      <c r="F53" s="38">
        <f>Таблица5[[#This Row],[Cantitatea solicitată]]*Таблица5[[#This Row],[Preţ unitar (cu TVA)]]</f>
        <v>750</v>
      </c>
      <c r="G53" s="38">
        <v>8.33</v>
      </c>
      <c r="H53" s="38">
        <v>10</v>
      </c>
      <c r="I53" s="55">
        <v>75</v>
      </c>
      <c r="J53" s="38">
        <f>Таблица5[[#This Row],[Cantitatea real contractată]]*Таблица5[[#This Row],[Preţ unitar (fără TVA)]]</f>
        <v>624.75</v>
      </c>
      <c r="K53" s="55">
        <f>Таблица5[[#This Row],[Cantitatea real contractată]]*Таблица5[[#This Row],[Preţ unitar (cu TVA)]]</f>
        <v>750</v>
      </c>
      <c r="L53" s="38" t="s">
        <v>416</v>
      </c>
      <c r="M53" s="38" t="s">
        <v>404</v>
      </c>
      <c r="N53" s="38"/>
      <c r="O53" s="38" t="s">
        <v>1338</v>
      </c>
    </row>
    <row r="54" spans="1:15" ht="25.5" customHeight="1" x14ac:dyDescent="0.25">
      <c r="A54" s="38" t="s">
        <v>1030</v>
      </c>
      <c r="B54" s="38" t="s">
        <v>559</v>
      </c>
      <c r="C54" s="56">
        <v>19.2</v>
      </c>
      <c r="D54" s="38" t="s">
        <v>362</v>
      </c>
      <c r="E54" s="38">
        <v>150</v>
      </c>
      <c r="F54" s="38">
        <f>Таблица5[[#This Row],[Cantitatea solicitată]]*Таблица5[[#This Row],[Preţ unitar (cu TVA)]]</f>
        <v>1500</v>
      </c>
      <c r="G54" s="38">
        <v>8.33</v>
      </c>
      <c r="H54" s="38">
        <v>10</v>
      </c>
      <c r="I54" s="55">
        <v>150</v>
      </c>
      <c r="J54" s="38">
        <f>Таблица5[[#This Row],[Cantitatea real contractată]]*Таблица5[[#This Row],[Preţ unitar (fără TVA)]]</f>
        <v>1249.5</v>
      </c>
      <c r="K54" s="55">
        <f>Таблица5[[#This Row],[Cantitatea real contractată]]*Таблица5[[#This Row],[Preţ unitar (cu TVA)]]</f>
        <v>1500</v>
      </c>
      <c r="L54" s="38" t="s">
        <v>416</v>
      </c>
      <c r="M54" s="38" t="s">
        <v>404</v>
      </c>
      <c r="N54" s="38"/>
      <c r="O54" s="41" t="s">
        <v>1335</v>
      </c>
    </row>
    <row r="55" spans="1:15" ht="25.5" customHeight="1" x14ac:dyDescent="0.25">
      <c r="A55" s="38" t="s">
        <v>1031</v>
      </c>
      <c r="B55" s="38" t="s">
        <v>563</v>
      </c>
      <c r="C55" s="56">
        <v>19.2</v>
      </c>
      <c r="D55" s="38" t="s">
        <v>362</v>
      </c>
      <c r="E55" s="38">
        <v>1500</v>
      </c>
      <c r="F55" s="38">
        <f>Таблица5[[#This Row],[Cantitatea solicitată]]*Таблица5[[#This Row],[Preţ unitar (cu TVA)]]</f>
        <v>15000</v>
      </c>
      <c r="G55" s="38">
        <v>8.33</v>
      </c>
      <c r="H55" s="38">
        <v>10</v>
      </c>
      <c r="I55" s="55">
        <v>1500</v>
      </c>
      <c r="J55" s="38">
        <f>Таблица5[[#This Row],[Cantitatea real contractată]]*Таблица5[[#This Row],[Preţ unitar (fără TVA)]]</f>
        <v>12495</v>
      </c>
      <c r="K55" s="55">
        <f>Таблица5[[#This Row],[Cantitatea real contractată]]*Таблица5[[#This Row],[Preţ unitar (cu TVA)]]</f>
        <v>15000</v>
      </c>
      <c r="L55" s="38" t="s">
        <v>416</v>
      </c>
      <c r="M55" s="38" t="s">
        <v>404</v>
      </c>
      <c r="N55" s="38"/>
      <c r="O55" s="41" t="s">
        <v>1335</v>
      </c>
    </row>
    <row r="56" spans="1:15" ht="25.5" customHeight="1" x14ac:dyDescent="0.25">
      <c r="A56" s="38" t="s">
        <v>1032</v>
      </c>
      <c r="B56" s="38" t="s">
        <v>564</v>
      </c>
      <c r="C56" s="56">
        <v>19.2</v>
      </c>
      <c r="D56" s="38" t="s">
        <v>362</v>
      </c>
      <c r="E56" s="38">
        <v>75</v>
      </c>
      <c r="F56" s="38">
        <f>Таблица5[[#This Row],[Cantitatea solicitată]]*Таблица5[[#This Row],[Preţ unitar (cu TVA)]]</f>
        <v>750</v>
      </c>
      <c r="G56" s="38">
        <v>8.33</v>
      </c>
      <c r="H56" s="38">
        <v>10</v>
      </c>
      <c r="I56" s="55">
        <v>75</v>
      </c>
      <c r="J56" s="38">
        <f>Таблица5[[#This Row],[Cantitatea real contractată]]*Таблица5[[#This Row],[Preţ unitar (fără TVA)]]</f>
        <v>624.75</v>
      </c>
      <c r="K56" s="55">
        <f>Таблица5[[#This Row],[Cantitatea real contractată]]*Таблица5[[#This Row],[Preţ unitar (cu TVA)]]</f>
        <v>750</v>
      </c>
      <c r="L56" s="38" t="s">
        <v>416</v>
      </c>
      <c r="M56" s="38" t="s">
        <v>404</v>
      </c>
      <c r="N56" s="38"/>
      <c r="O56" s="41" t="s">
        <v>1335</v>
      </c>
    </row>
    <row r="57" spans="1:15" ht="25.5" customHeight="1" x14ac:dyDescent="0.25">
      <c r="A57" s="38" t="s">
        <v>1033</v>
      </c>
      <c r="B57" s="38" t="s">
        <v>565</v>
      </c>
      <c r="C57" s="56">
        <v>19.2</v>
      </c>
      <c r="D57" s="38" t="s">
        <v>362</v>
      </c>
      <c r="E57" s="38">
        <v>225</v>
      </c>
      <c r="F57" s="38">
        <f>Таблица5[[#This Row],[Cantitatea solicitată]]*Таблица5[[#This Row],[Preţ unitar (cu TVA)]]</f>
        <v>2250</v>
      </c>
      <c r="G57" s="38">
        <v>8.33</v>
      </c>
      <c r="H57" s="38">
        <v>10</v>
      </c>
      <c r="I57" s="55">
        <v>225</v>
      </c>
      <c r="J57" s="38">
        <f>Таблица5[[#This Row],[Cantitatea real contractată]]*Таблица5[[#This Row],[Preţ unitar (fără TVA)]]</f>
        <v>1874.25</v>
      </c>
      <c r="K57" s="55">
        <f>Таблица5[[#This Row],[Cantitatea real contractată]]*Таблица5[[#This Row],[Preţ unitar (cu TVA)]]</f>
        <v>2250</v>
      </c>
      <c r="L57" s="38" t="s">
        <v>416</v>
      </c>
      <c r="M57" s="38" t="s">
        <v>404</v>
      </c>
      <c r="N57" s="38"/>
      <c r="O57" s="41" t="s">
        <v>1335</v>
      </c>
    </row>
    <row r="58" spans="1:15" ht="25.5" customHeight="1" x14ac:dyDescent="0.25">
      <c r="A58" s="38" t="s">
        <v>1034</v>
      </c>
      <c r="B58" s="72" t="s">
        <v>567</v>
      </c>
      <c r="C58" s="56">
        <v>19.2</v>
      </c>
      <c r="D58" s="38" t="s">
        <v>362</v>
      </c>
      <c r="E58" s="38">
        <v>37</v>
      </c>
      <c r="F58" s="38">
        <f>Таблица5[[#This Row],[Cantitatea solicitată]]*Таблица5[[#This Row],[Preţ unitar (cu TVA)]]</f>
        <v>370</v>
      </c>
      <c r="G58" s="38">
        <v>8.33</v>
      </c>
      <c r="H58" s="38">
        <v>10</v>
      </c>
      <c r="I58" s="55">
        <v>37</v>
      </c>
      <c r="J58" s="38">
        <f>Таблица5[[#This Row],[Cantitatea real contractată]]*Таблица5[[#This Row],[Preţ unitar (fără TVA)]]</f>
        <v>308.20999999999998</v>
      </c>
      <c r="K58" s="55">
        <f>Таблица5[[#This Row],[Cantitatea real contractată]]*Таблица5[[#This Row],[Preţ unitar (cu TVA)]]</f>
        <v>370</v>
      </c>
      <c r="L58" s="38" t="s">
        <v>416</v>
      </c>
      <c r="M58" s="38" t="s">
        <v>404</v>
      </c>
      <c r="N58" s="38"/>
      <c r="O58" s="38" t="s">
        <v>1338</v>
      </c>
    </row>
    <row r="59" spans="1:15" ht="25.5" customHeight="1" x14ac:dyDescent="0.25">
      <c r="A59" s="38" t="s">
        <v>1035</v>
      </c>
      <c r="B59" s="38" t="s">
        <v>570</v>
      </c>
      <c r="C59" s="56">
        <v>19.2</v>
      </c>
      <c r="D59" s="38" t="s">
        <v>362</v>
      </c>
      <c r="E59" s="38">
        <v>37</v>
      </c>
      <c r="F59" s="38">
        <f>Таблица5[[#This Row],[Cantitatea solicitată]]*Таблица5[[#This Row],[Preţ unitar (cu TVA)]]</f>
        <v>370</v>
      </c>
      <c r="G59" s="38">
        <v>8.33</v>
      </c>
      <c r="H59" s="38">
        <v>10</v>
      </c>
      <c r="I59" s="55">
        <v>37</v>
      </c>
      <c r="J59" s="38">
        <f>Таблица5[[#This Row],[Cantitatea real contractată]]*Таблица5[[#This Row],[Preţ unitar (fără TVA)]]</f>
        <v>308.20999999999998</v>
      </c>
      <c r="K59" s="55">
        <f>Таблица5[[#This Row],[Cantitatea real contractată]]*Таблица5[[#This Row],[Preţ unitar (cu TVA)]]</f>
        <v>370</v>
      </c>
      <c r="L59" s="38" t="s">
        <v>416</v>
      </c>
      <c r="M59" s="38" t="s">
        <v>404</v>
      </c>
      <c r="N59" s="38"/>
      <c r="O59" s="41" t="s">
        <v>1335</v>
      </c>
    </row>
    <row r="60" spans="1:15" ht="25.5" customHeight="1" x14ac:dyDescent="0.25">
      <c r="A60" s="38" t="s">
        <v>1036</v>
      </c>
      <c r="B60" s="38" t="s">
        <v>573</v>
      </c>
      <c r="C60" s="56">
        <v>19.2</v>
      </c>
      <c r="D60" s="38" t="s">
        <v>362</v>
      </c>
      <c r="E60" s="38">
        <v>375</v>
      </c>
      <c r="F60" s="38">
        <f>Таблица5[[#This Row],[Cantitatea solicitată]]*Таблица5[[#This Row],[Preţ unitar (cu TVA)]]</f>
        <v>3750</v>
      </c>
      <c r="G60" s="38">
        <v>8.33</v>
      </c>
      <c r="H60" s="38">
        <v>10</v>
      </c>
      <c r="I60" s="55">
        <v>375</v>
      </c>
      <c r="J60" s="38">
        <f>Таблица5[[#This Row],[Cantitatea real contractată]]*Таблица5[[#This Row],[Preţ unitar (fără TVA)]]</f>
        <v>3123.75</v>
      </c>
      <c r="K60" s="55">
        <f>Таблица5[[#This Row],[Cantitatea real contractată]]*Таблица5[[#This Row],[Preţ unitar (cu TVA)]]</f>
        <v>3750</v>
      </c>
      <c r="L60" s="38" t="s">
        <v>416</v>
      </c>
      <c r="M60" s="38" t="s">
        <v>404</v>
      </c>
      <c r="N60" s="38"/>
      <c r="O60" s="41" t="s">
        <v>1335</v>
      </c>
    </row>
    <row r="61" spans="1:15" ht="25.5" customHeight="1" x14ac:dyDescent="0.25">
      <c r="A61" s="38" t="s">
        <v>1037</v>
      </c>
      <c r="B61" s="72" t="s">
        <v>574</v>
      </c>
      <c r="C61" s="56">
        <v>19.2</v>
      </c>
      <c r="D61" s="38" t="s">
        <v>362</v>
      </c>
      <c r="E61" s="38">
        <v>750</v>
      </c>
      <c r="F61" s="38">
        <f>Таблица5[[#This Row],[Cantitatea solicitată]]*Таблица5[[#This Row],[Preţ unitar (cu TVA)]]</f>
        <v>7500</v>
      </c>
      <c r="G61" s="38">
        <v>8.33</v>
      </c>
      <c r="H61" s="38">
        <v>10</v>
      </c>
      <c r="I61" s="55">
        <v>750</v>
      </c>
      <c r="J61" s="38">
        <f>Таблица5[[#This Row],[Cantitatea real contractată]]*Таблица5[[#This Row],[Preţ unitar (fără TVA)]]</f>
        <v>6247.5</v>
      </c>
      <c r="K61" s="55">
        <f>Таблица5[[#This Row],[Cantitatea real contractată]]*Таблица5[[#This Row],[Preţ unitar (cu TVA)]]</f>
        <v>7500</v>
      </c>
      <c r="L61" s="38" t="s">
        <v>416</v>
      </c>
      <c r="M61" s="38" t="s">
        <v>404</v>
      </c>
      <c r="N61" s="38"/>
      <c r="O61" s="38" t="s">
        <v>1338</v>
      </c>
    </row>
    <row r="62" spans="1:15" ht="25.5" customHeight="1" x14ac:dyDescent="0.25">
      <c r="A62" s="38" t="s">
        <v>1038</v>
      </c>
      <c r="B62" s="38" t="s">
        <v>575</v>
      </c>
      <c r="C62" s="56">
        <v>19.2</v>
      </c>
      <c r="D62" s="38" t="s">
        <v>362</v>
      </c>
      <c r="E62" s="38">
        <v>75</v>
      </c>
      <c r="F62" s="38">
        <f>Таблица5[[#This Row],[Cantitatea solicitată]]*Таблица5[[#This Row],[Preţ unitar (cu TVA)]]</f>
        <v>750</v>
      </c>
      <c r="G62" s="38">
        <v>8.33</v>
      </c>
      <c r="H62" s="38">
        <v>10</v>
      </c>
      <c r="I62" s="55">
        <v>75</v>
      </c>
      <c r="J62" s="38">
        <f>Таблица5[[#This Row],[Cantitatea real contractată]]*Таблица5[[#This Row],[Preţ unitar (fără TVA)]]</f>
        <v>624.75</v>
      </c>
      <c r="K62" s="55">
        <f>Таблица5[[#This Row],[Cantitatea real contractată]]*Таблица5[[#This Row],[Preţ unitar (cu TVA)]]</f>
        <v>750</v>
      </c>
      <c r="L62" s="38" t="s">
        <v>416</v>
      </c>
      <c r="M62" s="38" t="s">
        <v>404</v>
      </c>
      <c r="N62" s="38"/>
      <c r="O62" s="41" t="s">
        <v>1335</v>
      </c>
    </row>
    <row r="63" spans="1:15" ht="25.5" customHeight="1" x14ac:dyDescent="0.25">
      <c r="A63" s="38" t="s">
        <v>1039</v>
      </c>
      <c r="B63" s="38" t="s">
        <v>578</v>
      </c>
      <c r="C63" s="56">
        <v>19.2</v>
      </c>
      <c r="D63" s="38" t="s">
        <v>362</v>
      </c>
      <c r="E63" s="38">
        <v>375</v>
      </c>
      <c r="F63" s="38">
        <f>Таблица5[[#This Row],[Cantitatea solicitată]]*Таблица5[[#This Row],[Preţ unitar (cu TVA)]]</f>
        <v>3750</v>
      </c>
      <c r="G63" s="38">
        <v>8.33</v>
      </c>
      <c r="H63" s="38">
        <v>10</v>
      </c>
      <c r="I63" s="55">
        <v>375</v>
      </c>
      <c r="J63" s="38">
        <f>Таблица5[[#This Row],[Cantitatea real contractată]]*Таблица5[[#This Row],[Preţ unitar (fără TVA)]]</f>
        <v>3123.75</v>
      </c>
      <c r="K63" s="55">
        <f>Таблица5[[#This Row],[Cantitatea real contractată]]*Таблица5[[#This Row],[Preţ unitar (cu TVA)]]</f>
        <v>3750</v>
      </c>
      <c r="L63" s="38" t="s">
        <v>416</v>
      </c>
      <c r="M63" s="38" t="s">
        <v>404</v>
      </c>
      <c r="N63" s="38"/>
      <c r="O63" s="41" t="s">
        <v>1335</v>
      </c>
    </row>
    <row r="64" spans="1:15" ht="25.5" customHeight="1" x14ac:dyDescent="0.25">
      <c r="A64" s="38" t="s">
        <v>1040</v>
      </c>
      <c r="B64" s="38" t="s">
        <v>579</v>
      </c>
      <c r="C64" s="56">
        <v>19.2</v>
      </c>
      <c r="D64" s="38" t="s">
        <v>362</v>
      </c>
      <c r="E64" s="38">
        <v>75</v>
      </c>
      <c r="F64" s="38">
        <f>Таблица5[[#This Row],[Cantitatea solicitată]]*Таблица5[[#This Row],[Preţ unitar (cu TVA)]]</f>
        <v>750</v>
      </c>
      <c r="G64" s="38">
        <v>8.33</v>
      </c>
      <c r="H64" s="38">
        <v>10</v>
      </c>
      <c r="I64" s="55">
        <v>75</v>
      </c>
      <c r="J64" s="38">
        <f>Таблица5[[#This Row],[Cantitatea real contractată]]*Таблица5[[#This Row],[Preţ unitar (fără TVA)]]</f>
        <v>624.75</v>
      </c>
      <c r="K64" s="55">
        <f>Таблица5[[#This Row],[Cantitatea real contractată]]*Таблица5[[#This Row],[Preţ unitar (cu TVA)]]</f>
        <v>750</v>
      </c>
      <c r="L64" s="38" t="s">
        <v>416</v>
      </c>
      <c r="M64" s="38" t="s">
        <v>404</v>
      </c>
      <c r="N64" s="38"/>
      <c r="O64" s="41" t="s">
        <v>1335</v>
      </c>
    </row>
    <row r="65" spans="1:15" ht="25.5" customHeight="1" x14ac:dyDescent="0.25">
      <c r="A65" s="38" t="s">
        <v>1041</v>
      </c>
      <c r="B65" s="72" t="s">
        <v>583</v>
      </c>
      <c r="C65" s="56">
        <v>19.2</v>
      </c>
      <c r="D65" s="38" t="s">
        <v>362</v>
      </c>
      <c r="E65" s="38">
        <v>3750</v>
      </c>
      <c r="F65" s="38">
        <f>Таблица5[[#This Row],[Cantitatea solicitată]]*Таблица5[[#This Row],[Preţ unitar (cu TVA)]]</f>
        <v>37500</v>
      </c>
      <c r="G65" s="38">
        <v>8.33</v>
      </c>
      <c r="H65" s="38">
        <v>10</v>
      </c>
      <c r="I65" s="55">
        <v>3750</v>
      </c>
      <c r="J65" s="38">
        <f>Таблица5[[#This Row],[Cantitatea real contractată]]*Таблица5[[#This Row],[Preţ unitar (fără TVA)]]</f>
        <v>31237.5</v>
      </c>
      <c r="K65" s="55">
        <f>Таблица5[[#This Row],[Cantitatea real contractată]]*Таблица5[[#This Row],[Preţ unitar (cu TVA)]]</f>
        <v>37500</v>
      </c>
      <c r="L65" s="38" t="s">
        <v>416</v>
      </c>
      <c r="M65" s="38" t="s">
        <v>404</v>
      </c>
      <c r="N65" s="38"/>
      <c r="O65" s="38" t="s">
        <v>1338</v>
      </c>
    </row>
    <row r="66" spans="1:15" ht="25.5" customHeight="1" x14ac:dyDescent="0.25">
      <c r="A66" s="38" t="s">
        <v>1042</v>
      </c>
      <c r="B66" s="38" t="s">
        <v>584</v>
      </c>
      <c r="C66" s="56">
        <v>19.2</v>
      </c>
      <c r="D66" s="38" t="s">
        <v>362</v>
      </c>
      <c r="E66" s="38">
        <v>375</v>
      </c>
      <c r="F66" s="38">
        <f>Таблица5[[#This Row],[Cantitatea solicitată]]*Таблица5[[#This Row],[Preţ unitar (cu TVA)]]</f>
        <v>3750</v>
      </c>
      <c r="G66" s="38">
        <v>8.33</v>
      </c>
      <c r="H66" s="38">
        <v>10</v>
      </c>
      <c r="I66" s="55">
        <v>375</v>
      </c>
      <c r="J66" s="38">
        <f>Таблица5[[#This Row],[Cantitatea real contractată]]*Таблица5[[#This Row],[Preţ unitar (fără TVA)]]</f>
        <v>3123.75</v>
      </c>
      <c r="K66" s="55">
        <f>Таблица5[[#This Row],[Cantitatea real contractată]]*Таблица5[[#This Row],[Preţ unitar (cu TVA)]]</f>
        <v>3750</v>
      </c>
      <c r="L66" s="38" t="s">
        <v>416</v>
      </c>
      <c r="M66" s="38" t="s">
        <v>404</v>
      </c>
      <c r="N66" s="38"/>
      <c r="O66" s="41" t="s">
        <v>1335</v>
      </c>
    </row>
    <row r="67" spans="1:15" ht="25.5" customHeight="1" x14ac:dyDescent="0.25">
      <c r="A67" s="38" t="s">
        <v>1043</v>
      </c>
      <c r="B67" s="38" t="s">
        <v>593</v>
      </c>
      <c r="C67" s="56">
        <v>19.2</v>
      </c>
      <c r="D67" s="38" t="s">
        <v>362</v>
      </c>
      <c r="E67" s="38">
        <v>5250</v>
      </c>
      <c r="F67" s="38">
        <f>Таблица5[[#This Row],[Cantitatea solicitată]]*Таблица5[[#This Row],[Preţ unitar (cu TVA)]]</f>
        <v>52500</v>
      </c>
      <c r="G67" s="38">
        <v>8.33</v>
      </c>
      <c r="H67" s="38">
        <v>10</v>
      </c>
      <c r="I67" s="55">
        <v>5250</v>
      </c>
      <c r="J67" s="38">
        <f>Таблица5[[#This Row],[Cantitatea real contractată]]*Таблица5[[#This Row],[Preţ unitar (fără TVA)]]</f>
        <v>43732.5</v>
      </c>
      <c r="K67" s="55">
        <f>Таблица5[[#This Row],[Cantitatea real contractată]]*Таблица5[[#This Row],[Preţ unitar (cu TVA)]]</f>
        <v>52500</v>
      </c>
      <c r="L67" s="38" t="s">
        <v>416</v>
      </c>
      <c r="M67" s="38" t="s">
        <v>404</v>
      </c>
      <c r="N67" s="38"/>
      <c r="O67" s="41" t="s">
        <v>1335</v>
      </c>
    </row>
    <row r="68" spans="1:15" ht="25.5" customHeight="1" x14ac:dyDescent="0.25">
      <c r="A68" s="38" t="s">
        <v>1044</v>
      </c>
      <c r="B68" s="72" t="s">
        <v>594</v>
      </c>
      <c r="C68" s="56">
        <v>19.2</v>
      </c>
      <c r="D68" s="38" t="s">
        <v>362</v>
      </c>
      <c r="E68" s="38">
        <v>75</v>
      </c>
      <c r="F68" s="38">
        <f>Таблица5[[#This Row],[Cantitatea solicitată]]*Таблица5[[#This Row],[Preţ unitar (cu TVA)]]</f>
        <v>750</v>
      </c>
      <c r="G68" s="38">
        <v>8.33</v>
      </c>
      <c r="H68" s="38">
        <v>10</v>
      </c>
      <c r="I68" s="55">
        <v>75</v>
      </c>
      <c r="J68" s="38">
        <f>Таблица5[[#This Row],[Cantitatea real contractată]]*Таблица5[[#This Row],[Preţ unitar (fără TVA)]]</f>
        <v>624.75</v>
      </c>
      <c r="K68" s="55">
        <f>Таблица5[[#This Row],[Cantitatea real contractată]]*Таблица5[[#This Row],[Preţ unitar (cu TVA)]]</f>
        <v>750</v>
      </c>
      <c r="L68" s="38" t="s">
        <v>416</v>
      </c>
      <c r="M68" s="38" t="s">
        <v>404</v>
      </c>
      <c r="N68" s="38"/>
      <c r="O68" s="38" t="s">
        <v>1338</v>
      </c>
    </row>
    <row r="69" spans="1:15" ht="25.5" customHeight="1" x14ac:dyDescent="0.25">
      <c r="A69" s="38" t="s">
        <v>1045</v>
      </c>
      <c r="B69" s="38" t="s">
        <v>595</v>
      </c>
      <c r="C69" s="56">
        <v>19.2</v>
      </c>
      <c r="D69" s="38" t="s">
        <v>362</v>
      </c>
      <c r="E69" s="38">
        <v>3750</v>
      </c>
      <c r="F69" s="38">
        <f>Таблица5[[#This Row],[Cantitatea solicitată]]*Таблица5[[#This Row],[Preţ unitar (cu TVA)]]</f>
        <v>37500</v>
      </c>
      <c r="G69" s="38">
        <v>8.33</v>
      </c>
      <c r="H69" s="38">
        <v>10</v>
      </c>
      <c r="I69" s="55">
        <v>3750</v>
      </c>
      <c r="J69" s="38">
        <f>Таблица5[[#This Row],[Cantitatea real contractată]]*Таблица5[[#This Row],[Preţ unitar (fără TVA)]]</f>
        <v>31237.5</v>
      </c>
      <c r="K69" s="55">
        <f>Таблица5[[#This Row],[Cantitatea real contractată]]*Таблица5[[#This Row],[Preţ unitar (cu TVA)]]</f>
        <v>37500</v>
      </c>
      <c r="L69" s="38" t="s">
        <v>416</v>
      </c>
      <c r="M69" s="38" t="s">
        <v>404</v>
      </c>
      <c r="N69" s="38"/>
      <c r="O69" s="41" t="s">
        <v>1335</v>
      </c>
    </row>
    <row r="70" spans="1:15" ht="25.5" customHeight="1" x14ac:dyDescent="0.25">
      <c r="A70" s="38" t="s">
        <v>1046</v>
      </c>
      <c r="B70" s="38" t="s">
        <v>596</v>
      </c>
      <c r="C70" s="56">
        <v>19.2</v>
      </c>
      <c r="D70" s="38" t="s">
        <v>362</v>
      </c>
      <c r="E70" s="38">
        <v>113</v>
      </c>
      <c r="F70" s="38">
        <f>Таблица5[[#This Row],[Cantitatea solicitată]]*Таблица5[[#This Row],[Preţ unitar (cu TVA)]]</f>
        <v>1130</v>
      </c>
      <c r="G70" s="38">
        <v>8.33</v>
      </c>
      <c r="H70" s="38">
        <v>10</v>
      </c>
      <c r="I70" s="55">
        <v>113</v>
      </c>
      <c r="J70" s="38">
        <f>Таблица5[[#This Row],[Cantitatea real contractată]]*Таблица5[[#This Row],[Preţ unitar (fără TVA)]]</f>
        <v>941.29</v>
      </c>
      <c r="K70" s="55">
        <f>Таблица5[[#This Row],[Cantitatea real contractată]]*Таблица5[[#This Row],[Preţ unitar (cu TVA)]]</f>
        <v>1130</v>
      </c>
      <c r="L70" s="38" t="s">
        <v>416</v>
      </c>
      <c r="M70" s="38" t="s">
        <v>404</v>
      </c>
      <c r="N70" s="38"/>
      <c r="O70" s="41" t="s">
        <v>1335</v>
      </c>
    </row>
    <row r="71" spans="1:15" ht="25.5" customHeight="1" x14ac:dyDescent="0.25">
      <c r="A71" s="38" t="s">
        <v>1047</v>
      </c>
      <c r="B71" s="72" t="s">
        <v>598</v>
      </c>
      <c r="C71" s="56">
        <v>19.2</v>
      </c>
      <c r="D71" s="38" t="s">
        <v>362</v>
      </c>
      <c r="E71" s="38">
        <v>1500</v>
      </c>
      <c r="F71" s="38">
        <f>Таблица5[[#This Row],[Cantitatea solicitată]]*Таблица5[[#This Row],[Preţ unitar (cu TVA)]]</f>
        <v>15000</v>
      </c>
      <c r="G71" s="38">
        <v>8.33</v>
      </c>
      <c r="H71" s="38">
        <v>10</v>
      </c>
      <c r="I71" s="55">
        <v>1500</v>
      </c>
      <c r="J71" s="38">
        <f>Таблица5[[#This Row],[Cantitatea real contractată]]*Таблица5[[#This Row],[Preţ unitar (fără TVA)]]</f>
        <v>12495</v>
      </c>
      <c r="K71" s="55">
        <f>Таблица5[[#This Row],[Cantitatea real contractată]]*Таблица5[[#This Row],[Preţ unitar (cu TVA)]]</f>
        <v>15000</v>
      </c>
      <c r="L71" s="38" t="s">
        <v>416</v>
      </c>
      <c r="M71" s="38" t="s">
        <v>404</v>
      </c>
      <c r="N71" s="38"/>
      <c r="O71" s="38" t="s">
        <v>1338</v>
      </c>
    </row>
    <row r="72" spans="1:15" ht="25.5" customHeight="1" x14ac:dyDescent="0.25">
      <c r="A72" s="38" t="s">
        <v>1048</v>
      </c>
      <c r="B72" s="38" t="s">
        <v>600</v>
      </c>
      <c r="C72" s="56">
        <v>19.2</v>
      </c>
      <c r="D72" s="38" t="s">
        <v>362</v>
      </c>
      <c r="E72" s="38">
        <v>1875</v>
      </c>
      <c r="F72" s="38">
        <f>Таблица5[[#This Row],[Cantitatea solicitată]]*Таблица5[[#This Row],[Preţ unitar (cu TVA)]]</f>
        <v>18750</v>
      </c>
      <c r="G72" s="38">
        <v>8.33</v>
      </c>
      <c r="H72" s="38">
        <v>10</v>
      </c>
      <c r="I72" s="55">
        <v>1875</v>
      </c>
      <c r="J72" s="38">
        <f>Таблица5[[#This Row],[Cantitatea real contractată]]*Таблица5[[#This Row],[Preţ unitar (fără TVA)]]</f>
        <v>15618.75</v>
      </c>
      <c r="K72" s="55">
        <f>Таблица5[[#This Row],[Cantitatea real contractată]]*Таблица5[[#This Row],[Preţ unitar (cu TVA)]]</f>
        <v>18750</v>
      </c>
      <c r="L72" s="38" t="s">
        <v>416</v>
      </c>
      <c r="M72" s="38" t="s">
        <v>404</v>
      </c>
      <c r="N72" s="38"/>
      <c r="O72" s="41" t="s">
        <v>1335</v>
      </c>
    </row>
    <row r="73" spans="1:15" ht="25.5" customHeight="1" x14ac:dyDescent="0.25">
      <c r="A73" s="38" t="s">
        <v>1049</v>
      </c>
      <c r="B73" s="72" t="s">
        <v>602</v>
      </c>
      <c r="C73" s="56">
        <v>19.2</v>
      </c>
      <c r="D73" s="38" t="s">
        <v>362</v>
      </c>
      <c r="E73" s="38">
        <v>375</v>
      </c>
      <c r="F73" s="38">
        <f>Таблица5[[#This Row],[Cantitatea solicitată]]*Таблица5[[#This Row],[Preţ unitar (cu TVA)]]</f>
        <v>3750</v>
      </c>
      <c r="G73" s="38">
        <v>8.33</v>
      </c>
      <c r="H73" s="38">
        <v>10</v>
      </c>
      <c r="I73" s="55">
        <v>375</v>
      </c>
      <c r="J73" s="38">
        <f>Таблица5[[#This Row],[Cantitatea real contractată]]*Таблица5[[#This Row],[Preţ unitar (fără TVA)]]</f>
        <v>3123.75</v>
      </c>
      <c r="K73" s="55">
        <f>Таблица5[[#This Row],[Cantitatea real contractată]]*Таблица5[[#This Row],[Preţ unitar (cu TVA)]]</f>
        <v>3750</v>
      </c>
      <c r="L73" s="38" t="s">
        <v>416</v>
      </c>
      <c r="M73" s="38" t="s">
        <v>404</v>
      </c>
      <c r="N73" s="38"/>
      <c r="O73" s="38" t="s">
        <v>1338</v>
      </c>
    </row>
    <row r="74" spans="1:15" ht="25.5" customHeight="1" x14ac:dyDescent="0.25">
      <c r="A74" s="38" t="s">
        <v>1050</v>
      </c>
      <c r="B74" s="72" t="s">
        <v>603</v>
      </c>
      <c r="C74" s="56">
        <v>19.2</v>
      </c>
      <c r="D74" s="38" t="s">
        <v>362</v>
      </c>
      <c r="E74" s="38">
        <v>225</v>
      </c>
      <c r="F74" s="38">
        <f>Таблица5[[#This Row],[Cantitatea solicitată]]*Таблица5[[#This Row],[Preţ unitar (cu TVA)]]</f>
        <v>2250</v>
      </c>
      <c r="G74" s="38">
        <v>8.33</v>
      </c>
      <c r="H74" s="38">
        <v>10</v>
      </c>
      <c r="I74" s="55">
        <v>225</v>
      </c>
      <c r="J74" s="38">
        <f>Таблица5[[#This Row],[Cantitatea real contractată]]*Таблица5[[#This Row],[Preţ unitar (fără TVA)]]</f>
        <v>1874.25</v>
      </c>
      <c r="K74" s="55">
        <f>Таблица5[[#This Row],[Cantitatea real contractată]]*Таблица5[[#This Row],[Preţ unitar (cu TVA)]]</f>
        <v>2250</v>
      </c>
      <c r="L74" s="38" t="s">
        <v>416</v>
      </c>
      <c r="M74" s="38" t="s">
        <v>404</v>
      </c>
      <c r="N74" s="38"/>
      <c r="O74" s="38" t="s">
        <v>1338</v>
      </c>
    </row>
    <row r="75" spans="1:15" ht="25.5" customHeight="1" x14ac:dyDescent="0.25">
      <c r="A75" s="38" t="s">
        <v>1051</v>
      </c>
      <c r="B75" s="38" t="s">
        <v>605</v>
      </c>
      <c r="C75" s="56">
        <v>19.2</v>
      </c>
      <c r="D75" s="38" t="s">
        <v>362</v>
      </c>
      <c r="E75" s="38">
        <v>37</v>
      </c>
      <c r="F75" s="38">
        <f>Таблица5[[#This Row],[Cantitatea solicitată]]*Таблица5[[#This Row],[Preţ unitar (cu TVA)]]</f>
        <v>370</v>
      </c>
      <c r="G75" s="38">
        <v>8.33</v>
      </c>
      <c r="H75" s="38">
        <v>10</v>
      </c>
      <c r="I75" s="55">
        <v>37</v>
      </c>
      <c r="J75" s="38">
        <f>Таблица5[[#This Row],[Cantitatea real contractată]]*Таблица5[[#This Row],[Preţ unitar (fără TVA)]]</f>
        <v>308.20999999999998</v>
      </c>
      <c r="K75" s="55">
        <f>Таблица5[[#This Row],[Cantitatea real contractată]]*Таблица5[[#This Row],[Preţ unitar (cu TVA)]]</f>
        <v>370</v>
      </c>
      <c r="L75" s="38" t="s">
        <v>416</v>
      </c>
      <c r="M75" s="38" t="s">
        <v>404</v>
      </c>
      <c r="N75" s="38"/>
      <c r="O75" s="41" t="s">
        <v>1335</v>
      </c>
    </row>
    <row r="76" spans="1:15" ht="25.5" customHeight="1" x14ac:dyDescent="0.25">
      <c r="A76" s="38" t="s">
        <v>1052</v>
      </c>
      <c r="B76" s="38" t="s">
        <v>607</v>
      </c>
      <c r="C76" s="56">
        <v>19.2</v>
      </c>
      <c r="D76" s="38" t="s">
        <v>362</v>
      </c>
      <c r="E76" s="38">
        <v>225</v>
      </c>
      <c r="F76" s="38">
        <f>Таблица5[[#This Row],[Cantitatea solicitată]]*Таблица5[[#This Row],[Preţ unitar (cu TVA)]]</f>
        <v>2250</v>
      </c>
      <c r="G76" s="38">
        <v>8.33</v>
      </c>
      <c r="H76" s="38">
        <v>10</v>
      </c>
      <c r="I76" s="55">
        <v>225</v>
      </c>
      <c r="J76" s="38">
        <f>Таблица5[[#This Row],[Cantitatea real contractată]]*Таблица5[[#This Row],[Preţ unitar (fără TVA)]]</f>
        <v>1874.25</v>
      </c>
      <c r="K76" s="55">
        <f>Таблица5[[#This Row],[Cantitatea real contractată]]*Таблица5[[#This Row],[Preţ unitar (cu TVA)]]</f>
        <v>2250</v>
      </c>
      <c r="L76" s="38" t="s">
        <v>416</v>
      </c>
      <c r="M76" s="38" t="s">
        <v>404</v>
      </c>
      <c r="N76" s="38"/>
      <c r="O76" s="41" t="s">
        <v>1335</v>
      </c>
    </row>
    <row r="77" spans="1:15" ht="25.5" customHeight="1" x14ac:dyDescent="0.25">
      <c r="A77" s="38" t="s">
        <v>1053</v>
      </c>
      <c r="B77" s="72" t="s">
        <v>611</v>
      </c>
      <c r="C77" s="56">
        <v>19.2</v>
      </c>
      <c r="D77" s="38" t="s">
        <v>362</v>
      </c>
      <c r="E77" s="38">
        <v>300</v>
      </c>
      <c r="F77" s="38">
        <f>Таблица5[[#This Row],[Cantitatea solicitată]]*Таблица5[[#This Row],[Preţ unitar (cu TVA)]]</f>
        <v>3000</v>
      </c>
      <c r="G77" s="38">
        <v>8.33</v>
      </c>
      <c r="H77" s="38">
        <v>10</v>
      </c>
      <c r="I77" s="55">
        <v>300</v>
      </c>
      <c r="J77" s="38">
        <f>Таблица5[[#This Row],[Cantitatea real contractată]]*Таблица5[[#This Row],[Preţ unitar (fără TVA)]]</f>
        <v>2499</v>
      </c>
      <c r="K77" s="55">
        <f>Таблица5[[#This Row],[Cantitatea real contractată]]*Таблица5[[#This Row],[Preţ unitar (cu TVA)]]</f>
        <v>3000</v>
      </c>
      <c r="L77" s="38" t="s">
        <v>416</v>
      </c>
      <c r="M77" s="38" t="s">
        <v>404</v>
      </c>
      <c r="N77" s="38"/>
      <c r="O77" s="38" t="s">
        <v>1338</v>
      </c>
    </row>
    <row r="78" spans="1:15" ht="25.5" customHeight="1" x14ac:dyDescent="0.25">
      <c r="A78" s="38" t="s">
        <v>1054</v>
      </c>
      <c r="B78" s="72" t="s">
        <v>613</v>
      </c>
      <c r="C78" s="56">
        <v>19.2</v>
      </c>
      <c r="D78" s="38" t="s">
        <v>362</v>
      </c>
      <c r="E78" s="38">
        <v>75</v>
      </c>
      <c r="F78" s="38">
        <f>Таблица5[[#This Row],[Cantitatea solicitată]]*Таблица5[[#This Row],[Preţ unitar (cu TVA)]]</f>
        <v>750</v>
      </c>
      <c r="G78" s="38">
        <v>8.33</v>
      </c>
      <c r="H78" s="38">
        <v>10</v>
      </c>
      <c r="I78" s="55">
        <v>75</v>
      </c>
      <c r="J78" s="38">
        <f>Таблица5[[#This Row],[Cantitatea real contractată]]*Таблица5[[#This Row],[Preţ unitar (fără TVA)]]</f>
        <v>624.75</v>
      </c>
      <c r="K78" s="55">
        <f>Таблица5[[#This Row],[Cantitatea real contractată]]*Таблица5[[#This Row],[Preţ unitar (cu TVA)]]</f>
        <v>750</v>
      </c>
      <c r="L78" s="38" t="s">
        <v>416</v>
      </c>
      <c r="M78" s="38" t="s">
        <v>404</v>
      </c>
      <c r="N78" s="38"/>
      <c r="O78" s="38" t="s">
        <v>1338</v>
      </c>
    </row>
    <row r="79" spans="1:15" ht="25.5" customHeight="1" x14ac:dyDescent="0.25">
      <c r="A79" s="38" t="s">
        <v>1055</v>
      </c>
      <c r="B79" s="38" t="s">
        <v>615</v>
      </c>
      <c r="C79" s="56">
        <v>19.2</v>
      </c>
      <c r="D79" s="38" t="s">
        <v>362</v>
      </c>
      <c r="E79" s="38">
        <v>750</v>
      </c>
      <c r="F79" s="38">
        <f>Таблица5[[#This Row],[Cantitatea solicitată]]*Таблица5[[#This Row],[Preţ unitar (cu TVA)]]</f>
        <v>7500</v>
      </c>
      <c r="G79" s="38">
        <v>8.33</v>
      </c>
      <c r="H79" s="38">
        <v>10</v>
      </c>
      <c r="I79" s="55">
        <v>750</v>
      </c>
      <c r="J79" s="38">
        <f>Таблица5[[#This Row],[Cantitatea real contractată]]*Таблица5[[#This Row],[Preţ unitar (fără TVA)]]</f>
        <v>6247.5</v>
      </c>
      <c r="K79" s="55">
        <f>Таблица5[[#This Row],[Cantitatea real contractată]]*Таблица5[[#This Row],[Preţ unitar (cu TVA)]]</f>
        <v>7500</v>
      </c>
      <c r="L79" s="38" t="s">
        <v>416</v>
      </c>
      <c r="M79" s="38" t="s">
        <v>404</v>
      </c>
      <c r="N79" s="38"/>
      <c r="O79" s="41" t="s">
        <v>1335</v>
      </c>
    </row>
    <row r="80" spans="1:15" ht="25.5" customHeight="1" x14ac:dyDescent="0.25">
      <c r="A80" s="38" t="s">
        <v>1056</v>
      </c>
      <c r="B80" s="38" t="s">
        <v>616</v>
      </c>
      <c r="C80" s="56">
        <v>19.2</v>
      </c>
      <c r="D80" s="38" t="s">
        <v>362</v>
      </c>
      <c r="E80" s="38">
        <v>75</v>
      </c>
      <c r="F80" s="38">
        <f>Таблица5[[#This Row],[Cantitatea solicitată]]*Таблица5[[#This Row],[Preţ unitar (cu TVA)]]</f>
        <v>750</v>
      </c>
      <c r="G80" s="38">
        <v>8.33</v>
      </c>
      <c r="H80" s="38">
        <v>10</v>
      </c>
      <c r="I80" s="55">
        <v>75</v>
      </c>
      <c r="J80" s="38">
        <f>Таблица5[[#This Row],[Cantitatea real contractată]]*Таблица5[[#This Row],[Preţ unitar (fără TVA)]]</f>
        <v>624.75</v>
      </c>
      <c r="K80" s="55">
        <f>Таблица5[[#This Row],[Cantitatea real contractată]]*Таблица5[[#This Row],[Preţ unitar (cu TVA)]]</f>
        <v>750</v>
      </c>
      <c r="L80" s="38" t="s">
        <v>416</v>
      </c>
      <c r="M80" s="38" t="s">
        <v>404</v>
      </c>
      <c r="N80" s="38"/>
      <c r="O80" s="41" t="s">
        <v>1335</v>
      </c>
    </row>
    <row r="81" spans="1:15" ht="25.5" customHeight="1" x14ac:dyDescent="0.25">
      <c r="A81" s="38" t="s">
        <v>1057</v>
      </c>
      <c r="B81" s="38" t="s">
        <v>620</v>
      </c>
      <c r="C81" s="56">
        <v>19.2</v>
      </c>
      <c r="D81" s="38" t="s">
        <v>362</v>
      </c>
      <c r="E81" s="38">
        <v>75</v>
      </c>
      <c r="F81" s="38">
        <f>Таблица5[[#This Row],[Cantitatea solicitată]]*Таблица5[[#This Row],[Preţ unitar (cu TVA)]]</f>
        <v>750</v>
      </c>
      <c r="G81" s="38">
        <v>8.33</v>
      </c>
      <c r="H81" s="38">
        <v>10</v>
      </c>
      <c r="I81" s="55">
        <v>75</v>
      </c>
      <c r="J81" s="38">
        <f>Таблица5[[#This Row],[Cantitatea real contractată]]*Таблица5[[#This Row],[Preţ unitar (fără TVA)]]</f>
        <v>624.75</v>
      </c>
      <c r="K81" s="55">
        <f>Таблица5[[#This Row],[Cantitatea real contractată]]*Таблица5[[#This Row],[Preţ unitar (cu TVA)]]</f>
        <v>750</v>
      </c>
      <c r="L81" s="38" t="s">
        <v>416</v>
      </c>
      <c r="M81" s="38" t="s">
        <v>404</v>
      </c>
      <c r="N81" s="38"/>
      <c r="O81" s="41" t="s">
        <v>1335</v>
      </c>
    </row>
    <row r="82" spans="1:15" ht="25.5" customHeight="1" x14ac:dyDescent="0.25">
      <c r="A82" s="38" t="s">
        <v>1058</v>
      </c>
      <c r="B82" s="38" t="s">
        <v>621</v>
      </c>
      <c r="C82" s="56">
        <v>19.2</v>
      </c>
      <c r="D82" s="38" t="s">
        <v>362</v>
      </c>
      <c r="E82" s="38">
        <v>22</v>
      </c>
      <c r="F82" s="38">
        <f>Таблица5[[#This Row],[Cantitatea solicitată]]*Таблица5[[#This Row],[Preţ unitar (cu TVA)]]</f>
        <v>220</v>
      </c>
      <c r="G82" s="38">
        <v>8.33</v>
      </c>
      <c r="H82" s="38">
        <v>10</v>
      </c>
      <c r="I82" s="55">
        <v>22</v>
      </c>
      <c r="J82" s="38">
        <f>Таблица5[[#This Row],[Cantitatea real contractată]]*Таблица5[[#This Row],[Preţ unitar (fără TVA)]]</f>
        <v>183.26</v>
      </c>
      <c r="K82" s="55">
        <f>Таблица5[[#This Row],[Cantitatea real contractată]]*Таблица5[[#This Row],[Preţ unitar (cu TVA)]]</f>
        <v>220</v>
      </c>
      <c r="L82" s="38" t="s">
        <v>416</v>
      </c>
      <c r="M82" s="38" t="s">
        <v>404</v>
      </c>
      <c r="N82" s="38"/>
      <c r="O82" s="41" t="s">
        <v>1335</v>
      </c>
    </row>
    <row r="83" spans="1:15" ht="25.5" customHeight="1" x14ac:dyDescent="0.25">
      <c r="A83" s="38" t="s">
        <v>1059</v>
      </c>
      <c r="B83" s="38" t="s">
        <v>623</v>
      </c>
      <c r="C83" s="56">
        <v>19.2</v>
      </c>
      <c r="D83" s="38" t="s">
        <v>362</v>
      </c>
      <c r="E83" s="38">
        <v>8</v>
      </c>
      <c r="F83" s="38">
        <f>Таблица5[[#This Row],[Cantitatea solicitată]]*Таблица5[[#This Row],[Preţ unitar (cu TVA)]]</f>
        <v>80</v>
      </c>
      <c r="G83" s="38">
        <v>8.33</v>
      </c>
      <c r="H83" s="38">
        <v>10</v>
      </c>
      <c r="I83" s="55">
        <v>8</v>
      </c>
      <c r="J83" s="38">
        <f>Таблица5[[#This Row],[Cantitatea real contractată]]*Таблица5[[#This Row],[Preţ unitar (fără TVA)]]</f>
        <v>66.64</v>
      </c>
      <c r="K83" s="55">
        <f>Таблица5[[#This Row],[Cantitatea real contractată]]*Таблица5[[#This Row],[Preţ unitar (cu TVA)]]</f>
        <v>80</v>
      </c>
      <c r="L83" s="38" t="s">
        <v>416</v>
      </c>
      <c r="M83" s="38" t="s">
        <v>404</v>
      </c>
      <c r="N83" s="38"/>
      <c r="O83" s="41" t="s">
        <v>1335</v>
      </c>
    </row>
    <row r="84" spans="1:15" ht="25.5" customHeight="1" x14ac:dyDescent="0.25">
      <c r="A84" s="38" t="s">
        <v>1060</v>
      </c>
      <c r="B84" s="72" t="s">
        <v>624</v>
      </c>
      <c r="C84" s="56">
        <v>19.2</v>
      </c>
      <c r="D84" s="38" t="s">
        <v>362</v>
      </c>
      <c r="E84" s="38">
        <v>97</v>
      </c>
      <c r="F84" s="38">
        <f>Таблица5[[#This Row],[Cantitatea solicitată]]*Таблица5[[#This Row],[Preţ unitar (cu TVA)]]</f>
        <v>970</v>
      </c>
      <c r="G84" s="38">
        <v>8.33</v>
      </c>
      <c r="H84" s="38">
        <v>10</v>
      </c>
      <c r="I84" s="55">
        <v>97</v>
      </c>
      <c r="J84" s="38">
        <f>Таблица5[[#This Row],[Cantitatea real contractată]]*Таблица5[[#This Row],[Preţ unitar (fără TVA)]]</f>
        <v>808.01</v>
      </c>
      <c r="K84" s="55">
        <f>Таблица5[[#This Row],[Cantitatea real contractată]]*Таблица5[[#This Row],[Preţ unitar (cu TVA)]]</f>
        <v>970</v>
      </c>
      <c r="L84" s="38" t="s">
        <v>416</v>
      </c>
      <c r="M84" s="38" t="s">
        <v>404</v>
      </c>
      <c r="N84" s="38"/>
      <c r="O84" s="38" t="s">
        <v>1338</v>
      </c>
    </row>
    <row r="85" spans="1:15" ht="25.5" customHeight="1" x14ac:dyDescent="0.25">
      <c r="A85" s="38" t="s">
        <v>1061</v>
      </c>
      <c r="B85" s="72" t="s">
        <v>626</v>
      </c>
      <c r="C85" s="56">
        <v>19.2</v>
      </c>
      <c r="D85" s="38" t="s">
        <v>362</v>
      </c>
      <c r="E85" s="38">
        <v>3000</v>
      </c>
      <c r="F85" s="38">
        <f>Таблица5[[#This Row],[Cantitatea solicitată]]*Таблица5[[#This Row],[Preţ unitar (cu TVA)]]</f>
        <v>30000</v>
      </c>
      <c r="G85" s="38">
        <v>8.33</v>
      </c>
      <c r="H85" s="38">
        <v>10</v>
      </c>
      <c r="I85" s="55">
        <v>3000</v>
      </c>
      <c r="J85" s="38">
        <f>Таблица5[[#This Row],[Cantitatea real contractată]]*Таблица5[[#This Row],[Preţ unitar (fără TVA)]]</f>
        <v>24990</v>
      </c>
      <c r="K85" s="55">
        <f>Таблица5[[#This Row],[Cantitatea real contractată]]*Таблица5[[#This Row],[Preţ unitar (cu TVA)]]</f>
        <v>30000</v>
      </c>
      <c r="L85" s="38" t="s">
        <v>416</v>
      </c>
      <c r="M85" s="38" t="s">
        <v>404</v>
      </c>
      <c r="N85" s="38"/>
      <c r="O85" s="38" t="s">
        <v>1338</v>
      </c>
    </row>
    <row r="86" spans="1:15" ht="25.5" customHeight="1" x14ac:dyDescent="0.25">
      <c r="A86" s="38" t="s">
        <v>1062</v>
      </c>
      <c r="B86" s="38" t="s">
        <v>628</v>
      </c>
      <c r="C86" s="56">
        <v>19.2</v>
      </c>
      <c r="D86" s="38" t="s">
        <v>362</v>
      </c>
      <c r="E86" s="38">
        <v>750</v>
      </c>
      <c r="F86" s="38">
        <f>Таблица5[[#This Row],[Cantitatea solicitată]]*Таблица5[[#This Row],[Preţ unitar (cu TVA)]]</f>
        <v>7500</v>
      </c>
      <c r="G86" s="38">
        <v>8.33</v>
      </c>
      <c r="H86" s="38">
        <v>10</v>
      </c>
      <c r="I86" s="55">
        <v>750</v>
      </c>
      <c r="J86" s="38">
        <f>Таблица5[[#This Row],[Cantitatea real contractată]]*Таблица5[[#This Row],[Preţ unitar (fără TVA)]]</f>
        <v>6247.5</v>
      </c>
      <c r="K86" s="55">
        <f>Таблица5[[#This Row],[Cantitatea real contractată]]*Таблица5[[#This Row],[Preţ unitar (cu TVA)]]</f>
        <v>7500</v>
      </c>
      <c r="L86" s="38" t="s">
        <v>416</v>
      </c>
      <c r="M86" s="38" t="s">
        <v>404</v>
      </c>
      <c r="N86" s="38"/>
      <c r="O86" s="41" t="s">
        <v>1335</v>
      </c>
    </row>
    <row r="87" spans="1:15" ht="25.5" customHeight="1" x14ac:dyDescent="0.25">
      <c r="A87" s="38" t="s">
        <v>1063</v>
      </c>
      <c r="B87" s="72" t="s">
        <v>629</v>
      </c>
      <c r="C87" s="56">
        <v>19.2</v>
      </c>
      <c r="D87" s="38" t="s">
        <v>362</v>
      </c>
      <c r="E87" s="38">
        <v>375</v>
      </c>
      <c r="F87" s="38">
        <f>Таблица5[[#This Row],[Cantitatea solicitată]]*Таблица5[[#This Row],[Preţ unitar (cu TVA)]]</f>
        <v>3750</v>
      </c>
      <c r="G87" s="38">
        <v>8.33</v>
      </c>
      <c r="H87" s="38">
        <v>10</v>
      </c>
      <c r="I87" s="55">
        <v>375</v>
      </c>
      <c r="J87" s="38">
        <f>Таблица5[[#This Row],[Cantitatea real contractată]]*Таблица5[[#This Row],[Preţ unitar (fără TVA)]]</f>
        <v>3123.75</v>
      </c>
      <c r="K87" s="55">
        <f>Таблица5[[#This Row],[Cantitatea real contractată]]*Таблица5[[#This Row],[Preţ unitar (cu TVA)]]</f>
        <v>3750</v>
      </c>
      <c r="L87" s="38" t="s">
        <v>416</v>
      </c>
      <c r="M87" s="38" t="s">
        <v>404</v>
      </c>
      <c r="N87" s="38"/>
      <c r="O87" s="38" t="s">
        <v>1338</v>
      </c>
    </row>
    <row r="88" spans="1:15" ht="25.5" customHeight="1" x14ac:dyDescent="0.25">
      <c r="A88" s="38" t="s">
        <v>1064</v>
      </c>
      <c r="B88" s="72" t="s">
        <v>631</v>
      </c>
      <c r="C88" s="56">
        <v>19.2</v>
      </c>
      <c r="D88" s="38" t="s">
        <v>362</v>
      </c>
      <c r="E88" s="38">
        <v>375</v>
      </c>
      <c r="F88" s="38">
        <f>Таблица5[[#This Row],[Cantitatea solicitată]]*Таблица5[[#This Row],[Preţ unitar (cu TVA)]]</f>
        <v>3750</v>
      </c>
      <c r="G88" s="38">
        <v>8.33</v>
      </c>
      <c r="H88" s="38">
        <v>10</v>
      </c>
      <c r="I88" s="55">
        <v>375</v>
      </c>
      <c r="J88" s="38">
        <f>Таблица5[[#This Row],[Cantitatea real contractată]]*Таблица5[[#This Row],[Preţ unitar (fără TVA)]]</f>
        <v>3123.75</v>
      </c>
      <c r="K88" s="55">
        <f>Таблица5[[#This Row],[Cantitatea real contractată]]*Таблица5[[#This Row],[Preţ unitar (cu TVA)]]</f>
        <v>3750</v>
      </c>
      <c r="L88" s="38" t="s">
        <v>416</v>
      </c>
      <c r="M88" s="38" t="s">
        <v>404</v>
      </c>
      <c r="N88" s="38"/>
      <c r="O88" s="38" t="s">
        <v>1338</v>
      </c>
    </row>
    <row r="89" spans="1:15" ht="25.5" customHeight="1" x14ac:dyDescent="0.25">
      <c r="A89" s="38" t="s">
        <v>1065</v>
      </c>
      <c r="B89" s="38" t="s">
        <v>632</v>
      </c>
      <c r="C89" s="56">
        <v>19.2</v>
      </c>
      <c r="D89" s="38" t="s">
        <v>362</v>
      </c>
      <c r="E89" s="38">
        <v>150</v>
      </c>
      <c r="F89" s="38">
        <f>Таблица5[[#This Row],[Cantitatea solicitată]]*Таблица5[[#This Row],[Preţ unitar (cu TVA)]]</f>
        <v>1500</v>
      </c>
      <c r="G89" s="38">
        <v>8.33</v>
      </c>
      <c r="H89" s="38">
        <v>10</v>
      </c>
      <c r="I89" s="55">
        <v>150</v>
      </c>
      <c r="J89" s="38">
        <f>Таблица5[[#This Row],[Cantitatea real contractată]]*Таблица5[[#This Row],[Preţ unitar (fără TVA)]]</f>
        <v>1249.5</v>
      </c>
      <c r="K89" s="55">
        <f>Таблица5[[#This Row],[Cantitatea real contractată]]*Таблица5[[#This Row],[Preţ unitar (cu TVA)]]</f>
        <v>1500</v>
      </c>
      <c r="L89" s="38" t="s">
        <v>416</v>
      </c>
      <c r="M89" s="38" t="s">
        <v>404</v>
      </c>
      <c r="N89" s="38"/>
      <c r="O89" s="41" t="s">
        <v>1335</v>
      </c>
    </row>
    <row r="90" spans="1:15" ht="25.5" customHeight="1" x14ac:dyDescent="0.25">
      <c r="A90" s="38" t="s">
        <v>1066</v>
      </c>
      <c r="B90" s="38" t="s">
        <v>633</v>
      </c>
      <c r="C90" s="56">
        <v>19.2</v>
      </c>
      <c r="D90" s="38" t="s">
        <v>362</v>
      </c>
      <c r="E90" s="38">
        <v>75</v>
      </c>
      <c r="F90" s="38">
        <f>Таблица5[[#This Row],[Cantitatea solicitată]]*Таблица5[[#This Row],[Preţ unitar (cu TVA)]]</f>
        <v>750</v>
      </c>
      <c r="G90" s="38">
        <v>8.33</v>
      </c>
      <c r="H90" s="38">
        <v>10</v>
      </c>
      <c r="I90" s="55">
        <v>75</v>
      </c>
      <c r="J90" s="38">
        <f>Таблица5[[#This Row],[Cantitatea real contractată]]*Таблица5[[#This Row],[Preţ unitar (fără TVA)]]</f>
        <v>624.75</v>
      </c>
      <c r="K90" s="55">
        <f>Таблица5[[#This Row],[Cantitatea real contractată]]*Таблица5[[#This Row],[Preţ unitar (cu TVA)]]</f>
        <v>750</v>
      </c>
      <c r="L90" s="38" t="s">
        <v>416</v>
      </c>
      <c r="M90" s="38" t="s">
        <v>404</v>
      </c>
      <c r="N90" s="38"/>
      <c r="O90" s="41" t="s">
        <v>1335</v>
      </c>
    </row>
    <row r="91" spans="1:15" ht="25.5" customHeight="1" x14ac:dyDescent="0.25">
      <c r="A91" s="38" t="s">
        <v>1067</v>
      </c>
      <c r="B91" s="38" t="s">
        <v>634</v>
      </c>
      <c r="C91" s="56">
        <v>19.2</v>
      </c>
      <c r="D91" s="38" t="s">
        <v>362</v>
      </c>
      <c r="E91" s="38">
        <v>375</v>
      </c>
      <c r="F91" s="38">
        <f>Таблица5[[#This Row],[Cantitatea solicitată]]*Таблица5[[#This Row],[Preţ unitar (cu TVA)]]</f>
        <v>3750</v>
      </c>
      <c r="G91" s="38">
        <v>8.33</v>
      </c>
      <c r="H91" s="38">
        <v>10</v>
      </c>
      <c r="I91" s="55">
        <v>375</v>
      </c>
      <c r="J91" s="38">
        <f>Таблица5[[#This Row],[Cantitatea real contractată]]*Таблица5[[#This Row],[Preţ unitar (fără TVA)]]</f>
        <v>3123.75</v>
      </c>
      <c r="K91" s="55">
        <f>Таблица5[[#This Row],[Cantitatea real contractată]]*Таблица5[[#This Row],[Preţ unitar (cu TVA)]]</f>
        <v>3750</v>
      </c>
      <c r="L91" s="38" t="s">
        <v>416</v>
      </c>
      <c r="M91" s="38" t="s">
        <v>404</v>
      </c>
      <c r="N91" s="38"/>
      <c r="O91" s="41" t="s">
        <v>1335</v>
      </c>
    </row>
    <row r="92" spans="1:15" ht="25.5" customHeight="1" x14ac:dyDescent="0.25">
      <c r="A92" s="38" t="s">
        <v>1068</v>
      </c>
      <c r="B92" s="72" t="s">
        <v>635</v>
      </c>
      <c r="C92" s="56">
        <v>19.2</v>
      </c>
      <c r="D92" s="38" t="s">
        <v>362</v>
      </c>
      <c r="E92" s="38">
        <v>7500</v>
      </c>
      <c r="F92" s="38">
        <f>Таблица5[[#This Row],[Cantitatea solicitată]]*Таблица5[[#This Row],[Preţ unitar (cu TVA)]]</f>
        <v>75000</v>
      </c>
      <c r="G92" s="38">
        <v>8.33</v>
      </c>
      <c r="H92" s="38">
        <v>10</v>
      </c>
      <c r="I92" s="55">
        <v>7500</v>
      </c>
      <c r="J92" s="38">
        <f>Таблица5[[#This Row],[Cantitatea real contractată]]*Таблица5[[#This Row],[Preţ unitar (fără TVA)]]</f>
        <v>62475</v>
      </c>
      <c r="K92" s="55">
        <f>Таблица5[[#This Row],[Cantitatea real contractată]]*Таблица5[[#This Row],[Preţ unitar (cu TVA)]]</f>
        <v>75000</v>
      </c>
      <c r="L92" s="38" t="s">
        <v>416</v>
      </c>
      <c r="M92" s="38" t="s">
        <v>404</v>
      </c>
      <c r="N92" s="38"/>
      <c r="O92" s="38" t="s">
        <v>1338</v>
      </c>
    </row>
    <row r="93" spans="1:15" ht="25.5" customHeight="1" x14ac:dyDescent="0.25">
      <c r="A93" s="38" t="s">
        <v>1069</v>
      </c>
      <c r="B93" s="72" t="s">
        <v>636</v>
      </c>
      <c r="C93" s="56">
        <v>19.2</v>
      </c>
      <c r="D93" s="38" t="s">
        <v>362</v>
      </c>
      <c r="E93" s="38">
        <v>750</v>
      </c>
      <c r="F93" s="38">
        <f>Таблица5[[#This Row],[Cantitatea solicitată]]*Таблица5[[#This Row],[Preţ unitar (cu TVA)]]</f>
        <v>7500</v>
      </c>
      <c r="G93" s="38">
        <v>8.33</v>
      </c>
      <c r="H93" s="38">
        <v>10</v>
      </c>
      <c r="I93" s="55">
        <v>750</v>
      </c>
      <c r="J93" s="38">
        <f>Таблица5[[#This Row],[Cantitatea real contractată]]*Таблица5[[#This Row],[Preţ unitar (fără TVA)]]</f>
        <v>6247.5</v>
      </c>
      <c r="K93" s="55">
        <f>Таблица5[[#This Row],[Cantitatea real contractată]]*Таблица5[[#This Row],[Preţ unitar (cu TVA)]]</f>
        <v>7500</v>
      </c>
      <c r="L93" s="38" t="s">
        <v>416</v>
      </c>
      <c r="M93" s="38" t="s">
        <v>404</v>
      </c>
      <c r="N93" s="38"/>
      <c r="O93" s="38" t="s">
        <v>1338</v>
      </c>
    </row>
    <row r="94" spans="1:15" ht="25.5" customHeight="1" x14ac:dyDescent="0.25">
      <c r="A94" s="38" t="s">
        <v>1070</v>
      </c>
      <c r="B94" s="72" t="s">
        <v>637</v>
      </c>
      <c r="C94" s="56">
        <v>19.2</v>
      </c>
      <c r="D94" s="38" t="s">
        <v>362</v>
      </c>
      <c r="E94" s="38">
        <v>375</v>
      </c>
      <c r="F94" s="38">
        <f>Таблица5[[#This Row],[Cantitatea solicitată]]*Таблица5[[#This Row],[Preţ unitar (cu TVA)]]</f>
        <v>3750</v>
      </c>
      <c r="G94" s="38">
        <v>8.33</v>
      </c>
      <c r="H94" s="38">
        <v>10</v>
      </c>
      <c r="I94" s="55">
        <v>375</v>
      </c>
      <c r="J94" s="38">
        <f>Таблица5[[#This Row],[Cantitatea real contractată]]*Таблица5[[#This Row],[Preţ unitar (fără TVA)]]</f>
        <v>3123.75</v>
      </c>
      <c r="K94" s="55">
        <f>Таблица5[[#This Row],[Cantitatea real contractată]]*Таблица5[[#This Row],[Preţ unitar (cu TVA)]]</f>
        <v>3750</v>
      </c>
      <c r="L94" s="38" t="s">
        <v>416</v>
      </c>
      <c r="M94" s="38" t="s">
        <v>404</v>
      </c>
      <c r="N94" s="38"/>
      <c r="O94" s="38" t="s">
        <v>1338</v>
      </c>
    </row>
    <row r="95" spans="1:15" ht="25.5" customHeight="1" x14ac:dyDescent="0.25">
      <c r="A95" s="38" t="s">
        <v>1071</v>
      </c>
      <c r="B95" s="38" t="s">
        <v>638</v>
      </c>
      <c r="C95" s="56">
        <v>19.2</v>
      </c>
      <c r="D95" s="38" t="s">
        <v>362</v>
      </c>
      <c r="E95" s="38">
        <v>225</v>
      </c>
      <c r="F95" s="38">
        <f>Таблица5[[#This Row],[Cantitatea solicitată]]*Таблица5[[#This Row],[Preţ unitar (cu TVA)]]</f>
        <v>2250</v>
      </c>
      <c r="G95" s="38">
        <v>8.33</v>
      </c>
      <c r="H95" s="38">
        <v>10</v>
      </c>
      <c r="I95" s="55">
        <v>225</v>
      </c>
      <c r="J95" s="38">
        <f>Таблица5[[#This Row],[Cantitatea real contractată]]*Таблица5[[#This Row],[Preţ unitar (fără TVA)]]</f>
        <v>1874.25</v>
      </c>
      <c r="K95" s="55">
        <f>Таблица5[[#This Row],[Cantitatea real contractată]]*Таблица5[[#This Row],[Preţ unitar (cu TVA)]]</f>
        <v>2250</v>
      </c>
      <c r="L95" s="38" t="s">
        <v>416</v>
      </c>
      <c r="M95" s="38" t="s">
        <v>404</v>
      </c>
      <c r="N95" s="38"/>
      <c r="O95" s="41" t="s">
        <v>1335</v>
      </c>
    </row>
    <row r="96" spans="1:15" ht="25.5" customHeight="1" x14ac:dyDescent="0.25">
      <c r="A96" s="38" t="s">
        <v>1072</v>
      </c>
      <c r="B96" s="55" t="s">
        <v>640</v>
      </c>
      <c r="C96" s="56">
        <v>19.2</v>
      </c>
      <c r="D96" s="38" t="s">
        <v>362</v>
      </c>
      <c r="E96" s="38">
        <v>750</v>
      </c>
      <c r="F96" s="38">
        <f>Таблица5[[#This Row],[Cantitatea solicitată]]*Таблица5[[#This Row],[Preţ unitar (cu TVA)]]</f>
        <v>7500</v>
      </c>
      <c r="G96" s="38">
        <v>8.33</v>
      </c>
      <c r="H96" s="38">
        <v>10</v>
      </c>
      <c r="I96" s="55">
        <v>750</v>
      </c>
      <c r="J96" s="38">
        <f>Таблица5[[#This Row],[Cantitatea real contractată]]*Таблица5[[#This Row],[Preţ unitar (fără TVA)]]</f>
        <v>6247.5</v>
      </c>
      <c r="K96" s="55">
        <f>Таблица5[[#This Row],[Cantitatea real contractată]]*Таблица5[[#This Row],[Preţ unitar (cu TVA)]]</f>
        <v>7500</v>
      </c>
      <c r="L96" s="38" t="s">
        <v>416</v>
      </c>
      <c r="M96" s="38" t="s">
        <v>404</v>
      </c>
      <c r="N96" s="38"/>
      <c r="O96" s="41" t="s">
        <v>1335</v>
      </c>
    </row>
    <row r="97" spans="1:15" ht="25.5" customHeight="1" x14ac:dyDescent="0.25">
      <c r="A97" s="38" t="s">
        <v>1073</v>
      </c>
      <c r="B97" s="38" t="s">
        <v>641</v>
      </c>
      <c r="C97" s="56">
        <v>19.2</v>
      </c>
      <c r="D97" s="38" t="s">
        <v>362</v>
      </c>
      <c r="E97" s="38">
        <v>75</v>
      </c>
      <c r="F97" s="38">
        <f>Таблица5[[#This Row],[Cantitatea solicitată]]*Таблица5[[#This Row],[Preţ unitar (cu TVA)]]</f>
        <v>750</v>
      </c>
      <c r="G97" s="38">
        <v>8.33</v>
      </c>
      <c r="H97" s="38">
        <v>10</v>
      </c>
      <c r="I97" s="55">
        <v>75</v>
      </c>
      <c r="J97" s="38">
        <f>Таблица5[[#This Row],[Cantitatea real contractată]]*Таблица5[[#This Row],[Preţ unitar (fără TVA)]]</f>
        <v>624.75</v>
      </c>
      <c r="K97" s="55">
        <f>Таблица5[[#This Row],[Cantitatea real contractată]]*Таблица5[[#This Row],[Preţ unitar (cu TVA)]]</f>
        <v>750</v>
      </c>
      <c r="L97" s="38" t="s">
        <v>416</v>
      </c>
      <c r="M97" s="38" t="s">
        <v>404</v>
      </c>
      <c r="N97" s="38"/>
      <c r="O97" s="41" t="s">
        <v>1335</v>
      </c>
    </row>
    <row r="98" spans="1:15" ht="25.5" customHeight="1" x14ac:dyDescent="0.25">
      <c r="A98" s="38" t="s">
        <v>1074</v>
      </c>
      <c r="B98" s="38" t="s">
        <v>643</v>
      </c>
      <c r="C98" s="56">
        <v>19.2</v>
      </c>
      <c r="D98" s="38" t="s">
        <v>362</v>
      </c>
      <c r="E98" s="38">
        <v>150</v>
      </c>
      <c r="F98" s="38">
        <f>Таблица5[[#This Row],[Cantitatea solicitată]]*Таблица5[[#This Row],[Preţ unitar (cu TVA)]]</f>
        <v>1500</v>
      </c>
      <c r="G98" s="38">
        <v>8.33</v>
      </c>
      <c r="H98" s="38">
        <v>10</v>
      </c>
      <c r="I98" s="55">
        <v>150</v>
      </c>
      <c r="J98" s="38">
        <f>Таблица5[[#This Row],[Cantitatea real contractată]]*Таблица5[[#This Row],[Preţ unitar (fără TVA)]]</f>
        <v>1249.5</v>
      </c>
      <c r="K98" s="55">
        <f>Таблица5[[#This Row],[Cantitatea real contractată]]*Таблица5[[#This Row],[Preţ unitar (cu TVA)]]</f>
        <v>1500</v>
      </c>
      <c r="L98" s="38" t="s">
        <v>416</v>
      </c>
      <c r="M98" s="38" t="s">
        <v>404</v>
      </c>
      <c r="N98" s="38"/>
      <c r="O98" s="41" t="s">
        <v>1335</v>
      </c>
    </row>
    <row r="99" spans="1:15" ht="25.5" customHeight="1" x14ac:dyDescent="0.25">
      <c r="A99" s="38" t="s">
        <v>1075</v>
      </c>
      <c r="B99" s="38" t="s">
        <v>644</v>
      </c>
      <c r="C99" s="56">
        <v>19.2</v>
      </c>
      <c r="D99" s="38" t="s">
        <v>362</v>
      </c>
      <c r="E99" s="38">
        <v>113</v>
      </c>
      <c r="F99" s="38">
        <f>Таблица5[[#This Row],[Cantitatea solicitată]]*Таблица5[[#This Row],[Preţ unitar (cu TVA)]]</f>
        <v>1130</v>
      </c>
      <c r="G99" s="38">
        <v>8.33</v>
      </c>
      <c r="H99" s="38">
        <v>10</v>
      </c>
      <c r="I99" s="55">
        <v>113</v>
      </c>
      <c r="J99" s="38">
        <f>Таблица5[[#This Row],[Cantitatea real contractată]]*Таблица5[[#This Row],[Preţ unitar (fără TVA)]]</f>
        <v>941.29</v>
      </c>
      <c r="K99" s="55">
        <f>Таблица5[[#This Row],[Cantitatea real contractată]]*Таблица5[[#This Row],[Preţ unitar (cu TVA)]]</f>
        <v>1130</v>
      </c>
      <c r="L99" s="38" t="s">
        <v>416</v>
      </c>
      <c r="M99" s="38" t="s">
        <v>404</v>
      </c>
      <c r="N99" s="38"/>
      <c r="O99" s="41" t="s">
        <v>1335</v>
      </c>
    </row>
    <row r="100" spans="1:15" ht="25.5" customHeight="1" x14ac:dyDescent="0.25">
      <c r="A100" s="38" t="s">
        <v>1076</v>
      </c>
      <c r="B100" s="38" t="s">
        <v>650</v>
      </c>
      <c r="C100" s="56">
        <v>19.2</v>
      </c>
      <c r="D100" s="38" t="s">
        <v>362</v>
      </c>
      <c r="E100" s="38">
        <v>375</v>
      </c>
      <c r="F100" s="38">
        <f>Таблица5[[#This Row],[Cantitatea solicitată]]*Таблица5[[#This Row],[Preţ unitar (cu TVA)]]</f>
        <v>3750</v>
      </c>
      <c r="G100" s="38">
        <v>8.33</v>
      </c>
      <c r="H100" s="38">
        <v>10</v>
      </c>
      <c r="I100" s="55">
        <v>375</v>
      </c>
      <c r="J100" s="38">
        <f>Таблица5[[#This Row],[Cantitatea real contractată]]*Таблица5[[#This Row],[Preţ unitar (fără TVA)]]</f>
        <v>3123.75</v>
      </c>
      <c r="K100" s="55">
        <f>Таблица5[[#This Row],[Cantitatea real contractată]]*Таблица5[[#This Row],[Preţ unitar (cu TVA)]]</f>
        <v>3750</v>
      </c>
      <c r="L100" s="38" t="s">
        <v>416</v>
      </c>
      <c r="M100" s="38" t="s">
        <v>404</v>
      </c>
      <c r="N100" s="38"/>
      <c r="O100" s="41" t="s">
        <v>1335</v>
      </c>
    </row>
    <row r="101" spans="1:15" ht="25.5" customHeight="1" x14ac:dyDescent="0.25">
      <c r="A101" s="38" t="s">
        <v>1077</v>
      </c>
      <c r="B101" s="38" t="s">
        <v>651</v>
      </c>
      <c r="C101" s="56">
        <v>19.2</v>
      </c>
      <c r="D101" s="38" t="s">
        <v>362</v>
      </c>
      <c r="E101" s="38">
        <v>75</v>
      </c>
      <c r="F101" s="38">
        <f>Таблица5[[#This Row],[Cantitatea solicitată]]*Таблица5[[#This Row],[Preţ unitar (cu TVA)]]</f>
        <v>750</v>
      </c>
      <c r="G101" s="38">
        <v>8.33</v>
      </c>
      <c r="H101" s="38">
        <v>10</v>
      </c>
      <c r="I101" s="55">
        <v>75</v>
      </c>
      <c r="J101" s="38">
        <f>Таблица5[[#This Row],[Cantitatea real contractată]]*Таблица5[[#This Row],[Preţ unitar (fără TVA)]]</f>
        <v>624.75</v>
      </c>
      <c r="K101" s="55">
        <f>Таблица5[[#This Row],[Cantitatea real contractată]]*Таблица5[[#This Row],[Preţ unitar (cu TVA)]]</f>
        <v>750</v>
      </c>
      <c r="L101" s="38" t="s">
        <v>416</v>
      </c>
      <c r="M101" s="38" t="s">
        <v>404</v>
      </c>
      <c r="N101" s="38"/>
      <c r="O101" s="41" t="s">
        <v>1335</v>
      </c>
    </row>
    <row r="102" spans="1:15" ht="25.5" customHeight="1" x14ac:dyDescent="0.25">
      <c r="A102" s="38" t="s">
        <v>1078</v>
      </c>
      <c r="B102" s="38" t="s">
        <v>655</v>
      </c>
      <c r="C102" s="56">
        <v>19.2</v>
      </c>
      <c r="D102" s="38" t="s">
        <v>362</v>
      </c>
      <c r="E102" s="38">
        <v>1125</v>
      </c>
      <c r="F102" s="38">
        <f>Таблица5[[#This Row],[Cantitatea solicitată]]*Таблица5[[#This Row],[Preţ unitar (cu TVA)]]</f>
        <v>11250</v>
      </c>
      <c r="G102" s="38">
        <v>8.33</v>
      </c>
      <c r="H102" s="38">
        <v>10</v>
      </c>
      <c r="I102" s="55">
        <v>1125</v>
      </c>
      <c r="J102" s="38">
        <f>Таблица5[[#This Row],[Cantitatea real contractată]]*Таблица5[[#This Row],[Preţ unitar (fără TVA)]]</f>
        <v>9371.25</v>
      </c>
      <c r="K102" s="55">
        <f>Таблица5[[#This Row],[Cantitatea real contractată]]*Таблица5[[#This Row],[Preţ unitar (cu TVA)]]</f>
        <v>11250</v>
      </c>
      <c r="L102" s="38" t="s">
        <v>416</v>
      </c>
      <c r="M102" s="38" t="s">
        <v>404</v>
      </c>
      <c r="N102" s="38"/>
      <c r="O102" s="41" t="s">
        <v>1335</v>
      </c>
    </row>
    <row r="103" spans="1:15" ht="25.5" customHeight="1" x14ac:dyDescent="0.25">
      <c r="A103" s="38" t="s">
        <v>1079</v>
      </c>
      <c r="B103" s="72" t="s">
        <v>659</v>
      </c>
      <c r="C103" s="56">
        <v>19.2</v>
      </c>
      <c r="D103" s="38" t="s">
        <v>362</v>
      </c>
      <c r="E103" s="38">
        <v>225</v>
      </c>
      <c r="F103" s="38">
        <f>Таблица5[[#This Row],[Cantitatea solicitată]]*Таблица5[[#This Row],[Preţ unitar (cu TVA)]]</f>
        <v>2250</v>
      </c>
      <c r="G103" s="38">
        <v>8.33</v>
      </c>
      <c r="H103" s="38">
        <v>10</v>
      </c>
      <c r="I103" s="55">
        <v>225</v>
      </c>
      <c r="J103" s="38">
        <f>Таблица5[[#This Row],[Cantitatea real contractată]]*Таблица5[[#This Row],[Preţ unitar (fără TVA)]]</f>
        <v>1874.25</v>
      </c>
      <c r="K103" s="55">
        <f>Таблица5[[#This Row],[Cantitatea real contractată]]*Таблица5[[#This Row],[Preţ unitar (cu TVA)]]</f>
        <v>2250</v>
      </c>
      <c r="L103" s="38" t="s">
        <v>416</v>
      </c>
      <c r="M103" s="38" t="s">
        <v>404</v>
      </c>
      <c r="N103" s="38"/>
      <c r="O103" s="38" t="s">
        <v>1338</v>
      </c>
    </row>
    <row r="104" spans="1:15" ht="25.5" customHeight="1" x14ac:dyDescent="0.25">
      <c r="A104" s="38" t="s">
        <v>1080</v>
      </c>
      <c r="B104" s="38" t="s">
        <v>660</v>
      </c>
      <c r="C104" s="56">
        <v>19.2</v>
      </c>
      <c r="D104" s="38" t="s">
        <v>362</v>
      </c>
      <c r="E104" s="38">
        <v>150</v>
      </c>
      <c r="F104" s="38">
        <f>Таблица5[[#This Row],[Cantitatea solicitată]]*Таблица5[[#This Row],[Preţ unitar (cu TVA)]]</f>
        <v>1500</v>
      </c>
      <c r="G104" s="38">
        <v>8.33</v>
      </c>
      <c r="H104" s="38">
        <v>10</v>
      </c>
      <c r="I104" s="55">
        <v>150</v>
      </c>
      <c r="J104" s="38">
        <f>Таблица5[[#This Row],[Cantitatea real contractată]]*Таблица5[[#This Row],[Preţ unitar (fără TVA)]]</f>
        <v>1249.5</v>
      </c>
      <c r="K104" s="55">
        <f>Таблица5[[#This Row],[Cantitatea real contractată]]*Таблица5[[#This Row],[Preţ unitar (cu TVA)]]</f>
        <v>1500</v>
      </c>
      <c r="L104" s="38" t="s">
        <v>416</v>
      </c>
      <c r="M104" s="38" t="s">
        <v>404</v>
      </c>
      <c r="N104" s="38"/>
      <c r="O104" s="41" t="s">
        <v>1335</v>
      </c>
    </row>
    <row r="105" spans="1:15" ht="25.5" customHeight="1" x14ac:dyDescent="0.25">
      <c r="A105" s="38" t="s">
        <v>1081</v>
      </c>
      <c r="B105" s="38" t="s">
        <v>661</v>
      </c>
      <c r="C105" s="56">
        <v>19.2</v>
      </c>
      <c r="D105" s="38" t="s">
        <v>362</v>
      </c>
      <c r="E105" s="38">
        <v>450</v>
      </c>
      <c r="F105" s="38">
        <f>Таблица5[[#This Row],[Cantitatea solicitată]]*Таблица5[[#This Row],[Preţ unitar (cu TVA)]]</f>
        <v>4500</v>
      </c>
      <c r="G105" s="38">
        <v>8.33</v>
      </c>
      <c r="H105" s="38">
        <v>10</v>
      </c>
      <c r="I105" s="55">
        <v>450</v>
      </c>
      <c r="J105" s="38">
        <f>Таблица5[[#This Row],[Cantitatea real contractată]]*Таблица5[[#This Row],[Preţ unitar (fără TVA)]]</f>
        <v>3748.5</v>
      </c>
      <c r="K105" s="55">
        <f>Таблица5[[#This Row],[Cantitatea real contractată]]*Таблица5[[#This Row],[Preţ unitar (cu TVA)]]</f>
        <v>4500</v>
      </c>
      <c r="L105" s="38" t="s">
        <v>416</v>
      </c>
      <c r="M105" s="38" t="s">
        <v>404</v>
      </c>
      <c r="N105" s="38"/>
      <c r="O105" s="41" t="s">
        <v>1335</v>
      </c>
    </row>
    <row r="106" spans="1:15" ht="25.5" customHeight="1" x14ac:dyDescent="0.25">
      <c r="A106" s="38" t="s">
        <v>1082</v>
      </c>
      <c r="B106" s="38" t="s">
        <v>666</v>
      </c>
      <c r="C106" s="56">
        <v>19.2</v>
      </c>
      <c r="D106" s="38" t="s">
        <v>362</v>
      </c>
      <c r="E106" s="38">
        <v>150</v>
      </c>
      <c r="F106" s="38">
        <f>Таблица5[[#This Row],[Cantitatea solicitată]]*Таблица5[[#This Row],[Preţ unitar (cu TVA)]]</f>
        <v>1500</v>
      </c>
      <c r="G106" s="38">
        <v>8.33</v>
      </c>
      <c r="H106" s="38">
        <v>10</v>
      </c>
      <c r="I106" s="55">
        <v>150</v>
      </c>
      <c r="J106" s="38">
        <f>Таблица5[[#This Row],[Cantitatea real contractată]]*Таблица5[[#This Row],[Preţ unitar (fără TVA)]]</f>
        <v>1249.5</v>
      </c>
      <c r="K106" s="55">
        <f>Таблица5[[#This Row],[Cantitatea real contractată]]*Таблица5[[#This Row],[Preţ unitar (cu TVA)]]</f>
        <v>1500</v>
      </c>
      <c r="L106" s="38" t="s">
        <v>416</v>
      </c>
      <c r="M106" s="38" t="s">
        <v>404</v>
      </c>
      <c r="N106" s="38"/>
      <c r="O106" s="41" t="s">
        <v>1335</v>
      </c>
    </row>
    <row r="107" spans="1:15" ht="25.5" customHeight="1" x14ac:dyDescent="0.25">
      <c r="A107" s="38" t="s">
        <v>1083</v>
      </c>
      <c r="B107" s="38" t="s">
        <v>667</v>
      </c>
      <c r="C107" s="56">
        <v>19.2</v>
      </c>
      <c r="D107" s="38" t="s">
        <v>362</v>
      </c>
      <c r="E107" s="38">
        <v>37</v>
      </c>
      <c r="F107" s="38">
        <f>Таблица5[[#This Row],[Cantitatea solicitată]]*Таблица5[[#This Row],[Preţ unitar (cu TVA)]]</f>
        <v>370</v>
      </c>
      <c r="G107" s="38">
        <v>8.33</v>
      </c>
      <c r="H107" s="38">
        <v>10</v>
      </c>
      <c r="I107" s="55">
        <v>37</v>
      </c>
      <c r="J107" s="38">
        <f>Таблица5[[#This Row],[Cantitatea real contractată]]*Таблица5[[#This Row],[Preţ unitar (fără TVA)]]</f>
        <v>308.20999999999998</v>
      </c>
      <c r="K107" s="55">
        <f>Таблица5[[#This Row],[Cantitatea real contractată]]*Таблица5[[#This Row],[Preţ unitar (cu TVA)]]</f>
        <v>370</v>
      </c>
      <c r="L107" s="38" t="s">
        <v>416</v>
      </c>
      <c r="M107" s="38" t="s">
        <v>404</v>
      </c>
      <c r="N107" s="38"/>
      <c r="O107" s="41" t="s">
        <v>1335</v>
      </c>
    </row>
    <row r="108" spans="1:15" ht="25.5" customHeight="1" x14ac:dyDescent="0.25">
      <c r="A108" s="38" t="s">
        <v>1084</v>
      </c>
      <c r="B108" s="38" t="s">
        <v>669</v>
      </c>
      <c r="C108" s="56">
        <v>19.2</v>
      </c>
      <c r="D108" s="38" t="s">
        <v>362</v>
      </c>
      <c r="E108" s="38">
        <v>225</v>
      </c>
      <c r="F108" s="38">
        <f>Таблица5[[#This Row],[Cantitatea solicitată]]*Таблица5[[#This Row],[Preţ unitar (cu TVA)]]</f>
        <v>2250</v>
      </c>
      <c r="G108" s="38">
        <v>8.33</v>
      </c>
      <c r="H108" s="38">
        <v>10</v>
      </c>
      <c r="I108" s="55">
        <v>225</v>
      </c>
      <c r="J108" s="38">
        <f>Таблица5[[#This Row],[Cantitatea real contractată]]*Таблица5[[#This Row],[Preţ unitar (fără TVA)]]</f>
        <v>1874.25</v>
      </c>
      <c r="K108" s="55">
        <f>Таблица5[[#This Row],[Cantitatea real contractată]]*Таблица5[[#This Row],[Preţ unitar (cu TVA)]]</f>
        <v>2250</v>
      </c>
      <c r="L108" s="38" t="s">
        <v>416</v>
      </c>
      <c r="M108" s="38" t="s">
        <v>404</v>
      </c>
      <c r="N108" s="38"/>
      <c r="O108" s="41" t="s">
        <v>1335</v>
      </c>
    </row>
    <row r="109" spans="1:15" ht="25.5" customHeight="1" x14ac:dyDescent="0.25">
      <c r="A109" s="38" t="s">
        <v>1085</v>
      </c>
      <c r="B109" s="72" t="s">
        <v>675</v>
      </c>
      <c r="C109" s="56">
        <v>19.2</v>
      </c>
      <c r="D109" s="38" t="s">
        <v>362</v>
      </c>
      <c r="E109" s="38">
        <v>600</v>
      </c>
      <c r="F109" s="38">
        <f>Таблица5[[#This Row],[Cantitatea solicitată]]*Таблица5[[#This Row],[Preţ unitar (cu TVA)]]</f>
        <v>6000</v>
      </c>
      <c r="G109" s="38">
        <v>8.33</v>
      </c>
      <c r="H109" s="38">
        <v>10</v>
      </c>
      <c r="I109" s="55">
        <v>600</v>
      </c>
      <c r="J109" s="38">
        <f>Таблица5[[#This Row],[Cantitatea real contractată]]*Таблица5[[#This Row],[Preţ unitar (fără TVA)]]</f>
        <v>4998</v>
      </c>
      <c r="K109" s="55">
        <f>Таблица5[[#This Row],[Cantitatea real contractată]]*Таблица5[[#This Row],[Preţ unitar (cu TVA)]]</f>
        <v>6000</v>
      </c>
      <c r="L109" s="38" t="s">
        <v>416</v>
      </c>
      <c r="M109" s="38" t="s">
        <v>404</v>
      </c>
      <c r="N109" s="38"/>
      <c r="O109" s="38" t="s">
        <v>1338</v>
      </c>
    </row>
    <row r="110" spans="1:15" ht="25.5" customHeight="1" x14ac:dyDescent="0.25">
      <c r="A110" s="38" t="s">
        <v>1086</v>
      </c>
      <c r="B110" s="72" t="s">
        <v>677</v>
      </c>
      <c r="C110" s="56">
        <v>19.2</v>
      </c>
      <c r="D110" s="38" t="s">
        <v>362</v>
      </c>
      <c r="E110" s="38">
        <v>11250</v>
      </c>
      <c r="F110" s="38">
        <f>Таблица5[[#This Row],[Cantitatea solicitată]]*Таблица5[[#This Row],[Preţ unitar (cu TVA)]]</f>
        <v>112500</v>
      </c>
      <c r="G110" s="38">
        <v>8.33</v>
      </c>
      <c r="H110" s="38">
        <v>10</v>
      </c>
      <c r="I110" s="55">
        <v>11250</v>
      </c>
      <c r="J110" s="38">
        <f>Таблица5[[#This Row],[Cantitatea real contractată]]*Таблица5[[#This Row],[Preţ unitar (fără TVA)]]</f>
        <v>93712.5</v>
      </c>
      <c r="K110" s="55">
        <f>Таблица5[[#This Row],[Cantitatea real contractată]]*Таблица5[[#This Row],[Preţ unitar (cu TVA)]]</f>
        <v>112500</v>
      </c>
      <c r="L110" s="38" t="s">
        <v>416</v>
      </c>
      <c r="M110" s="38" t="s">
        <v>404</v>
      </c>
      <c r="N110" s="38"/>
      <c r="O110" s="38" t="s">
        <v>1338</v>
      </c>
    </row>
    <row r="111" spans="1:15" ht="25.5" customHeight="1" x14ac:dyDescent="0.25">
      <c r="A111" s="38" t="s">
        <v>1087</v>
      </c>
      <c r="B111" s="38" t="s">
        <v>678</v>
      </c>
      <c r="C111" s="56">
        <v>19.2</v>
      </c>
      <c r="D111" s="38" t="s">
        <v>362</v>
      </c>
      <c r="E111" s="38">
        <v>1125</v>
      </c>
      <c r="F111" s="38">
        <f>Таблица5[[#This Row],[Cantitatea solicitată]]*Таблица5[[#This Row],[Preţ unitar (cu TVA)]]</f>
        <v>11250</v>
      </c>
      <c r="G111" s="38">
        <v>8.33</v>
      </c>
      <c r="H111" s="38">
        <v>10</v>
      </c>
      <c r="I111" s="55">
        <v>1125</v>
      </c>
      <c r="J111" s="38">
        <f>Таблица5[[#This Row],[Cantitatea real contractată]]*Таблица5[[#This Row],[Preţ unitar (fără TVA)]]</f>
        <v>9371.25</v>
      </c>
      <c r="K111" s="55">
        <f>Таблица5[[#This Row],[Cantitatea real contractată]]*Таблица5[[#This Row],[Preţ unitar (cu TVA)]]</f>
        <v>11250</v>
      </c>
      <c r="L111" s="38" t="s">
        <v>416</v>
      </c>
      <c r="M111" s="38" t="s">
        <v>404</v>
      </c>
      <c r="N111" s="38"/>
      <c r="O111" s="41" t="s">
        <v>1335</v>
      </c>
    </row>
    <row r="112" spans="1:15" ht="25.5" customHeight="1" x14ac:dyDescent="0.25">
      <c r="A112" s="38" t="s">
        <v>1088</v>
      </c>
      <c r="B112" s="38" t="s">
        <v>679</v>
      </c>
      <c r="C112" s="56">
        <v>19.2</v>
      </c>
      <c r="D112" s="38" t="s">
        <v>362</v>
      </c>
      <c r="E112" s="38">
        <v>75</v>
      </c>
      <c r="F112" s="38">
        <f>Таблица5[[#This Row],[Cantitatea solicitată]]*Таблица5[[#This Row],[Preţ unitar (cu TVA)]]</f>
        <v>750</v>
      </c>
      <c r="G112" s="38">
        <v>8.33</v>
      </c>
      <c r="H112" s="38">
        <v>10</v>
      </c>
      <c r="I112" s="55">
        <v>75</v>
      </c>
      <c r="J112" s="38">
        <f>Таблица5[[#This Row],[Cantitatea real contractată]]*Таблица5[[#This Row],[Preţ unitar (fără TVA)]]</f>
        <v>624.75</v>
      </c>
      <c r="K112" s="55">
        <f>Таблица5[[#This Row],[Cantitatea real contractată]]*Таблица5[[#This Row],[Preţ unitar (cu TVA)]]</f>
        <v>750</v>
      </c>
      <c r="L112" s="38" t="s">
        <v>416</v>
      </c>
      <c r="M112" s="38" t="s">
        <v>404</v>
      </c>
      <c r="N112" s="38"/>
      <c r="O112" s="41" t="s">
        <v>1335</v>
      </c>
    </row>
    <row r="113" spans="1:15" ht="25.5" customHeight="1" x14ac:dyDescent="0.25">
      <c r="A113" s="38" t="s">
        <v>1089</v>
      </c>
      <c r="B113" s="38" t="s">
        <v>684</v>
      </c>
      <c r="C113" s="56">
        <v>19.2</v>
      </c>
      <c r="D113" s="38" t="s">
        <v>362</v>
      </c>
      <c r="E113" s="38">
        <v>225</v>
      </c>
      <c r="F113" s="38">
        <f>Таблица5[[#This Row],[Cantitatea solicitată]]*Таблица5[[#This Row],[Preţ unitar (cu TVA)]]</f>
        <v>2250</v>
      </c>
      <c r="G113" s="38">
        <v>8.33</v>
      </c>
      <c r="H113" s="38">
        <v>10</v>
      </c>
      <c r="I113" s="55">
        <v>225</v>
      </c>
      <c r="J113" s="38">
        <f>Таблица5[[#This Row],[Cantitatea real contractată]]*Таблица5[[#This Row],[Preţ unitar (fără TVA)]]</f>
        <v>1874.25</v>
      </c>
      <c r="K113" s="55">
        <f>Таблица5[[#This Row],[Cantitatea real contractată]]*Таблица5[[#This Row],[Preţ unitar (cu TVA)]]</f>
        <v>2250</v>
      </c>
      <c r="L113" s="38" t="s">
        <v>416</v>
      </c>
      <c r="M113" s="38" t="s">
        <v>404</v>
      </c>
      <c r="N113" s="38"/>
      <c r="O113" s="41" t="s">
        <v>1335</v>
      </c>
    </row>
    <row r="114" spans="1:15" ht="25.5" customHeight="1" x14ac:dyDescent="0.25">
      <c r="A114" s="38" t="s">
        <v>1090</v>
      </c>
      <c r="B114" s="38" t="s">
        <v>686</v>
      </c>
      <c r="C114" s="56">
        <v>19.2</v>
      </c>
      <c r="D114" s="38" t="s">
        <v>362</v>
      </c>
      <c r="E114" s="38">
        <v>300</v>
      </c>
      <c r="F114" s="38">
        <f>Таблица5[[#This Row],[Cantitatea solicitată]]*Таблица5[[#This Row],[Preţ unitar (cu TVA)]]</f>
        <v>3000</v>
      </c>
      <c r="G114" s="38">
        <v>8.33</v>
      </c>
      <c r="H114" s="38">
        <v>10</v>
      </c>
      <c r="I114" s="55">
        <v>300</v>
      </c>
      <c r="J114" s="38">
        <f>Таблица5[[#This Row],[Cantitatea real contractată]]*Таблица5[[#This Row],[Preţ unitar (fără TVA)]]</f>
        <v>2499</v>
      </c>
      <c r="K114" s="55">
        <f>Таблица5[[#This Row],[Cantitatea real contractată]]*Таблица5[[#This Row],[Preţ unitar (cu TVA)]]</f>
        <v>3000</v>
      </c>
      <c r="L114" s="38" t="s">
        <v>416</v>
      </c>
      <c r="M114" s="38" t="s">
        <v>404</v>
      </c>
      <c r="N114" s="38"/>
      <c r="O114" s="41" t="s">
        <v>1335</v>
      </c>
    </row>
    <row r="115" spans="1:15" ht="25.5" customHeight="1" x14ac:dyDescent="0.25">
      <c r="A115" s="38" t="s">
        <v>1091</v>
      </c>
      <c r="B115" s="38" t="s">
        <v>687</v>
      </c>
      <c r="C115" s="56">
        <v>19.2</v>
      </c>
      <c r="D115" s="38" t="s">
        <v>362</v>
      </c>
      <c r="E115" s="38">
        <v>3750</v>
      </c>
      <c r="F115" s="38">
        <f>Таблица5[[#This Row],[Cantitatea solicitată]]*Таблица5[[#This Row],[Preţ unitar (cu TVA)]]</f>
        <v>37500</v>
      </c>
      <c r="G115" s="38">
        <v>8.33</v>
      </c>
      <c r="H115" s="38">
        <v>10</v>
      </c>
      <c r="I115" s="55">
        <v>3750</v>
      </c>
      <c r="J115" s="38">
        <f>Таблица5[[#This Row],[Cantitatea real contractată]]*Таблица5[[#This Row],[Preţ unitar (fără TVA)]]</f>
        <v>31237.5</v>
      </c>
      <c r="K115" s="55">
        <f>Таблица5[[#This Row],[Cantitatea real contractată]]*Таблица5[[#This Row],[Preţ unitar (cu TVA)]]</f>
        <v>37500</v>
      </c>
      <c r="L115" s="38" t="s">
        <v>416</v>
      </c>
      <c r="M115" s="38" t="s">
        <v>404</v>
      </c>
      <c r="N115" s="38"/>
      <c r="O115" s="41" t="s">
        <v>1335</v>
      </c>
    </row>
    <row r="116" spans="1:15" ht="25.5" customHeight="1" x14ac:dyDescent="0.25">
      <c r="A116" s="38" t="s">
        <v>1092</v>
      </c>
      <c r="B116" s="38" t="s">
        <v>694</v>
      </c>
      <c r="C116" s="56">
        <v>19.2</v>
      </c>
      <c r="D116" s="38" t="s">
        <v>362</v>
      </c>
      <c r="E116" s="38">
        <v>1500</v>
      </c>
      <c r="F116" s="38">
        <f>Таблица5[[#This Row],[Cantitatea solicitată]]*Таблица5[[#This Row],[Preţ unitar (cu TVA)]]</f>
        <v>15000</v>
      </c>
      <c r="G116" s="38">
        <v>8.33</v>
      </c>
      <c r="H116" s="38">
        <v>10</v>
      </c>
      <c r="I116" s="55">
        <v>1500</v>
      </c>
      <c r="J116" s="38">
        <f>Таблица5[[#This Row],[Cantitatea real contractată]]*Таблица5[[#This Row],[Preţ unitar (fără TVA)]]</f>
        <v>12495</v>
      </c>
      <c r="K116" s="55">
        <f>Таблица5[[#This Row],[Cantitatea real contractată]]*Таблица5[[#This Row],[Preţ unitar (cu TVA)]]</f>
        <v>15000</v>
      </c>
      <c r="L116" s="38" t="s">
        <v>416</v>
      </c>
      <c r="M116" s="38" t="s">
        <v>404</v>
      </c>
      <c r="N116" s="38"/>
      <c r="O116" s="41" t="s">
        <v>1335</v>
      </c>
    </row>
    <row r="117" spans="1:15" s="32" customFormat="1" ht="25.5" customHeight="1" x14ac:dyDescent="0.25">
      <c r="A117" s="50" t="s">
        <v>1093</v>
      </c>
      <c r="B117" s="50" t="s">
        <v>701</v>
      </c>
      <c r="C117" s="51">
        <v>19.2</v>
      </c>
      <c r="D117" s="50" t="s">
        <v>362</v>
      </c>
      <c r="E117" s="50">
        <v>7500</v>
      </c>
      <c r="F117" s="50">
        <f>Таблица5[[#This Row],[Cantitatea solicitată]]*Таблица5[[#This Row],[Preţ unitar (cu TVA)]]</f>
        <v>75000</v>
      </c>
      <c r="G117" s="50">
        <v>8.33</v>
      </c>
      <c r="H117" s="50">
        <v>10</v>
      </c>
      <c r="I117" s="50">
        <v>7500</v>
      </c>
      <c r="J117" s="50">
        <f>Таблица5[[#This Row],[Cantitatea real contractată]]*Таблица5[[#This Row],[Preţ unitar (fără TVA)]]</f>
        <v>62475</v>
      </c>
      <c r="K117" s="50">
        <f>Таблица5[[#This Row],[Cantitatea real contractată]]*Таблица5[[#This Row],[Preţ unitar (cu TVA)]]</f>
        <v>75000</v>
      </c>
      <c r="L117" s="50" t="s">
        <v>416</v>
      </c>
      <c r="M117" s="50" t="s">
        <v>404</v>
      </c>
      <c r="N117" s="54">
        <v>44770</v>
      </c>
      <c r="O117" s="50" t="s">
        <v>1334</v>
      </c>
    </row>
    <row r="118" spans="1:15" s="32" customFormat="1" ht="25.5" customHeight="1" x14ac:dyDescent="0.25">
      <c r="A118" s="50" t="s">
        <v>1094</v>
      </c>
      <c r="B118" s="50" t="s">
        <v>702</v>
      </c>
      <c r="C118" s="51">
        <v>19.2</v>
      </c>
      <c r="D118" s="50" t="s">
        <v>362</v>
      </c>
      <c r="E118" s="50">
        <v>11250</v>
      </c>
      <c r="F118" s="50">
        <f>Таблица5[[#This Row],[Cantitatea solicitată]]*Таблица5[[#This Row],[Preţ unitar (cu TVA)]]</f>
        <v>112500</v>
      </c>
      <c r="G118" s="50">
        <v>8.33</v>
      </c>
      <c r="H118" s="50">
        <v>10</v>
      </c>
      <c r="I118" s="50">
        <v>11250</v>
      </c>
      <c r="J118" s="50">
        <f>Таблица5[[#This Row],[Cantitatea real contractată]]*Таблица5[[#This Row],[Preţ unitar (fără TVA)]]</f>
        <v>93712.5</v>
      </c>
      <c r="K118" s="50">
        <f>Таблица5[[#This Row],[Cantitatea real contractată]]*Таблица5[[#This Row],[Preţ unitar (cu TVA)]]</f>
        <v>112500</v>
      </c>
      <c r="L118" s="50" t="s">
        <v>416</v>
      </c>
      <c r="M118" s="50" t="s">
        <v>404</v>
      </c>
      <c r="N118" s="54">
        <v>44770</v>
      </c>
      <c r="O118" s="50" t="s">
        <v>1334</v>
      </c>
    </row>
    <row r="119" spans="1:15" s="32" customFormat="1" ht="25.5" customHeight="1" x14ac:dyDescent="0.25">
      <c r="A119" s="50" t="s">
        <v>1095</v>
      </c>
      <c r="B119" s="50" t="s">
        <v>703</v>
      </c>
      <c r="C119" s="51">
        <v>19.2</v>
      </c>
      <c r="D119" s="50" t="s">
        <v>362</v>
      </c>
      <c r="E119" s="50">
        <v>3000</v>
      </c>
      <c r="F119" s="50">
        <f>Таблица5[[#This Row],[Cantitatea solicitată]]*Таблица5[[#This Row],[Preţ unitar (cu TVA)]]</f>
        <v>30000</v>
      </c>
      <c r="G119" s="50">
        <v>8.33</v>
      </c>
      <c r="H119" s="50">
        <v>10</v>
      </c>
      <c r="I119" s="50">
        <v>3000</v>
      </c>
      <c r="J119" s="50">
        <f>Таблица5[[#This Row],[Cantitatea real contractată]]*Таблица5[[#This Row],[Preţ unitar (fără TVA)]]</f>
        <v>24990</v>
      </c>
      <c r="K119" s="50">
        <f>Таблица5[[#This Row],[Cantitatea real contractată]]*Таблица5[[#This Row],[Preţ unitar (cu TVA)]]</f>
        <v>30000</v>
      </c>
      <c r="L119" s="50" t="s">
        <v>416</v>
      </c>
      <c r="M119" s="50" t="s">
        <v>404</v>
      </c>
      <c r="N119" s="54">
        <v>44793</v>
      </c>
      <c r="O119" s="50" t="s">
        <v>1327</v>
      </c>
    </row>
    <row r="120" spans="1:15" s="32" customFormat="1" ht="25.5" customHeight="1" x14ac:dyDescent="0.25">
      <c r="A120" s="50" t="s">
        <v>1096</v>
      </c>
      <c r="B120" s="50" t="s">
        <v>704</v>
      </c>
      <c r="C120" s="51">
        <v>19.2</v>
      </c>
      <c r="D120" s="50" t="s">
        <v>362</v>
      </c>
      <c r="E120" s="50">
        <v>375</v>
      </c>
      <c r="F120" s="50">
        <f>Таблица5[[#This Row],[Cantitatea solicitată]]*Таблица5[[#This Row],[Preţ unitar (cu TVA)]]</f>
        <v>3750</v>
      </c>
      <c r="G120" s="50">
        <v>8.33</v>
      </c>
      <c r="H120" s="50">
        <v>10</v>
      </c>
      <c r="I120" s="50">
        <v>375</v>
      </c>
      <c r="J120" s="50">
        <f>Таблица5[[#This Row],[Cantitatea real contractată]]*Таблица5[[#This Row],[Preţ unitar (fără TVA)]]</f>
        <v>3123.75</v>
      </c>
      <c r="K120" s="50">
        <f>Таблица5[[#This Row],[Cantitatea real contractată]]*Таблица5[[#This Row],[Preţ unitar (cu TVA)]]</f>
        <v>3750</v>
      </c>
      <c r="L120" s="50" t="s">
        <v>416</v>
      </c>
      <c r="M120" s="50" t="s">
        <v>404</v>
      </c>
      <c r="N120" s="54">
        <v>44770</v>
      </c>
      <c r="O120" s="50" t="s">
        <v>1334</v>
      </c>
    </row>
    <row r="121" spans="1:15" s="32" customFormat="1" ht="25.5" customHeight="1" x14ac:dyDescent="0.25">
      <c r="A121" s="50" t="s">
        <v>1097</v>
      </c>
      <c r="B121" s="50" t="s">
        <v>705</v>
      </c>
      <c r="C121" s="51">
        <v>19.2</v>
      </c>
      <c r="D121" s="50" t="s">
        <v>362</v>
      </c>
      <c r="E121" s="50">
        <v>10590</v>
      </c>
      <c r="F121" s="50">
        <f>Таблица5[[#This Row],[Cantitatea solicitată]]*Таблица5[[#This Row],[Preţ unitar (cu TVA)]]</f>
        <v>105900</v>
      </c>
      <c r="G121" s="50">
        <v>8.33</v>
      </c>
      <c r="H121" s="50">
        <v>10</v>
      </c>
      <c r="I121" s="50">
        <v>10590</v>
      </c>
      <c r="J121" s="50">
        <f>Таблица5[[#This Row],[Cantitatea real contractată]]*Таблица5[[#This Row],[Preţ unitar (fără TVA)]]</f>
        <v>88214.7</v>
      </c>
      <c r="K121" s="50">
        <f>Таблица5[[#This Row],[Cantitatea real contractată]]*Таблица5[[#This Row],[Preţ unitar (cu TVA)]]</f>
        <v>105900</v>
      </c>
      <c r="L121" s="50" t="s">
        <v>416</v>
      </c>
      <c r="M121" s="50" t="s">
        <v>404</v>
      </c>
      <c r="N121" s="54">
        <v>44770</v>
      </c>
      <c r="O121" s="50" t="s">
        <v>1334</v>
      </c>
    </row>
    <row r="122" spans="1:15" ht="25.5" customHeight="1" x14ac:dyDescent="0.25">
      <c r="A122" s="38" t="s">
        <v>1098</v>
      </c>
      <c r="B122" s="38" t="s">
        <v>706</v>
      </c>
      <c r="C122" s="56">
        <v>19.2</v>
      </c>
      <c r="D122" s="38" t="s">
        <v>362</v>
      </c>
      <c r="E122" s="38">
        <v>900</v>
      </c>
      <c r="F122" s="38">
        <f>Таблица5[[#This Row],[Cantitatea solicitată]]*Таблица5[[#This Row],[Preţ unitar (cu TVA)]]</f>
        <v>9000</v>
      </c>
      <c r="G122" s="38">
        <v>8.33</v>
      </c>
      <c r="H122" s="38">
        <v>10</v>
      </c>
      <c r="I122" s="55">
        <v>900</v>
      </c>
      <c r="J122" s="38">
        <f>Таблица5[[#This Row],[Cantitatea real contractată]]*Таблица5[[#This Row],[Preţ unitar (fără TVA)]]</f>
        <v>7497</v>
      </c>
      <c r="K122" s="55">
        <f>Таблица5[[#This Row],[Cantitatea real contractată]]*Таблица5[[#This Row],[Preţ unitar (cu TVA)]]</f>
        <v>9000</v>
      </c>
      <c r="L122" s="38" t="s">
        <v>416</v>
      </c>
      <c r="M122" s="38" t="s">
        <v>404</v>
      </c>
      <c r="N122" s="38"/>
      <c r="O122" s="41" t="s">
        <v>1335</v>
      </c>
    </row>
    <row r="123" spans="1:15" s="32" customFormat="1" ht="25.5" customHeight="1" x14ac:dyDescent="0.25">
      <c r="A123" s="50" t="s">
        <v>1099</v>
      </c>
      <c r="B123" s="50" t="s">
        <v>708</v>
      </c>
      <c r="C123" s="51">
        <v>19.2</v>
      </c>
      <c r="D123" s="50" t="s">
        <v>362</v>
      </c>
      <c r="E123" s="50">
        <v>750</v>
      </c>
      <c r="F123" s="50">
        <f>Таблица5[[#This Row],[Cantitatea solicitată]]*Таблица5[[#This Row],[Preţ unitar (cu TVA)]]</f>
        <v>7500</v>
      </c>
      <c r="G123" s="50">
        <v>8.33</v>
      </c>
      <c r="H123" s="50">
        <v>10</v>
      </c>
      <c r="I123" s="50">
        <v>750</v>
      </c>
      <c r="J123" s="50">
        <f>Таблица5[[#This Row],[Cantitatea real contractată]]*Таблица5[[#This Row],[Preţ unitar (fără TVA)]]</f>
        <v>6247.5</v>
      </c>
      <c r="K123" s="50">
        <f>Таблица5[[#This Row],[Cantitatea real contractată]]*Таблица5[[#This Row],[Preţ unitar (cu TVA)]]</f>
        <v>7500</v>
      </c>
      <c r="L123" s="50" t="s">
        <v>416</v>
      </c>
      <c r="M123" s="50" t="s">
        <v>404</v>
      </c>
      <c r="N123" s="54">
        <v>44770</v>
      </c>
      <c r="O123" s="50"/>
    </row>
    <row r="124" spans="1:15" ht="25.5" customHeight="1" x14ac:dyDescent="0.25">
      <c r="A124" s="38" t="s">
        <v>1100</v>
      </c>
      <c r="B124" s="38" t="s">
        <v>711</v>
      </c>
      <c r="C124" s="56">
        <v>19.2</v>
      </c>
      <c r="D124" s="38" t="s">
        <v>362</v>
      </c>
      <c r="E124" s="38">
        <v>150</v>
      </c>
      <c r="F124" s="38">
        <f>Таблица5[[#This Row],[Cantitatea solicitată]]*Таблица5[[#This Row],[Preţ unitar (cu TVA)]]</f>
        <v>1500</v>
      </c>
      <c r="G124" s="38">
        <v>8.33</v>
      </c>
      <c r="H124" s="38">
        <v>10</v>
      </c>
      <c r="I124" s="55">
        <v>150</v>
      </c>
      <c r="J124" s="38">
        <f>Таблица5[[#This Row],[Cantitatea real contractată]]*Таблица5[[#This Row],[Preţ unitar (fără TVA)]]</f>
        <v>1249.5</v>
      </c>
      <c r="K124" s="55">
        <f>Таблица5[[#This Row],[Cantitatea real contractată]]*Таблица5[[#This Row],[Preţ unitar (cu TVA)]]</f>
        <v>1500</v>
      </c>
      <c r="L124" s="38" t="s">
        <v>416</v>
      </c>
      <c r="M124" s="38" t="s">
        <v>404</v>
      </c>
      <c r="N124" s="38"/>
      <c r="O124" s="41" t="s">
        <v>1335</v>
      </c>
    </row>
    <row r="125" spans="1:15" s="32" customFormat="1" ht="25.5" customHeight="1" x14ac:dyDescent="0.25">
      <c r="A125" s="50" t="s">
        <v>1101</v>
      </c>
      <c r="B125" s="50" t="s">
        <v>712</v>
      </c>
      <c r="C125" s="51">
        <v>19.2</v>
      </c>
      <c r="D125" s="50" t="s">
        <v>362</v>
      </c>
      <c r="E125" s="50">
        <v>7500</v>
      </c>
      <c r="F125" s="50">
        <f>Таблица5[[#This Row],[Cantitatea solicitată]]*Таблица5[[#This Row],[Preţ unitar (cu TVA)]]</f>
        <v>75000</v>
      </c>
      <c r="G125" s="50">
        <v>8.33</v>
      </c>
      <c r="H125" s="50">
        <v>10</v>
      </c>
      <c r="I125" s="50">
        <v>7500</v>
      </c>
      <c r="J125" s="50">
        <f>Таблица5[[#This Row],[Cantitatea real contractată]]*Таблица5[[#This Row],[Preţ unitar (fără TVA)]]</f>
        <v>62475</v>
      </c>
      <c r="K125" s="50">
        <f>Таблица5[[#This Row],[Cantitatea real contractată]]*Таблица5[[#This Row],[Preţ unitar (cu TVA)]]</f>
        <v>75000</v>
      </c>
      <c r="L125" s="50" t="s">
        <v>416</v>
      </c>
      <c r="M125" s="50" t="s">
        <v>404</v>
      </c>
      <c r="N125" s="54">
        <v>44770</v>
      </c>
      <c r="O125" s="50" t="s">
        <v>1334</v>
      </c>
    </row>
    <row r="126" spans="1:15" s="32" customFormat="1" ht="25.5" customHeight="1" x14ac:dyDescent="0.25">
      <c r="A126" s="50" t="s">
        <v>1102</v>
      </c>
      <c r="B126" s="50" t="s">
        <v>713</v>
      </c>
      <c r="C126" s="51">
        <v>19.2</v>
      </c>
      <c r="D126" s="50" t="s">
        <v>362</v>
      </c>
      <c r="E126" s="50">
        <v>11250</v>
      </c>
      <c r="F126" s="50">
        <f>Таблица5[[#This Row],[Cantitatea solicitată]]*Таблица5[[#This Row],[Preţ unitar (cu TVA)]]</f>
        <v>112500</v>
      </c>
      <c r="G126" s="50">
        <v>8.33</v>
      </c>
      <c r="H126" s="50">
        <v>10</v>
      </c>
      <c r="I126" s="50">
        <v>11250</v>
      </c>
      <c r="J126" s="50">
        <f>Таблица5[[#This Row],[Cantitatea real contractată]]*Таблица5[[#This Row],[Preţ unitar (fără TVA)]]</f>
        <v>93712.5</v>
      </c>
      <c r="K126" s="50">
        <f>Таблица5[[#This Row],[Cantitatea real contractată]]*Таблица5[[#This Row],[Preţ unitar (cu TVA)]]</f>
        <v>112500</v>
      </c>
      <c r="L126" s="50" t="s">
        <v>416</v>
      </c>
      <c r="M126" s="50" t="s">
        <v>404</v>
      </c>
      <c r="N126" s="54">
        <v>44770</v>
      </c>
      <c r="O126" s="50" t="s">
        <v>1334</v>
      </c>
    </row>
    <row r="127" spans="1:15" ht="25.5" customHeight="1" x14ac:dyDescent="0.25">
      <c r="A127" s="38" t="s">
        <v>1103</v>
      </c>
      <c r="B127" s="38" t="s">
        <v>714</v>
      </c>
      <c r="C127" s="56">
        <v>19.2</v>
      </c>
      <c r="D127" s="38" t="s">
        <v>362</v>
      </c>
      <c r="E127" s="38">
        <v>375</v>
      </c>
      <c r="F127" s="38">
        <f>Таблица5[[#This Row],[Cantitatea solicitată]]*Таблица5[[#This Row],[Preţ unitar (cu TVA)]]</f>
        <v>3750</v>
      </c>
      <c r="G127" s="38">
        <v>8.33</v>
      </c>
      <c r="H127" s="38">
        <v>10</v>
      </c>
      <c r="I127" s="55">
        <v>375</v>
      </c>
      <c r="J127" s="38">
        <f>Таблица5[[#This Row],[Cantitatea real contractată]]*Таблица5[[#This Row],[Preţ unitar (fără TVA)]]</f>
        <v>3123.75</v>
      </c>
      <c r="K127" s="55">
        <f>Таблица5[[#This Row],[Cantitatea real contractată]]*Таблица5[[#This Row],[Preţ unitar (cu TVA)]]</f>
        <v>3750</v>
      </c>
      <c r="L127" s="38" t="s">
        <v>416</v>
      </c>
      <c r="M127" s="38" t="s">
        <v>404</v>
      </c>
      <c r="N127" s="38"/>
      <c r="O127" s="41" t="s">
        <v>1335</v>
      </c>
    </row>
    <row r="128" spans="1:15" s="32" customFormat="1" ht="25.5" customHeight="1" x14ac:dyDescent="0.25">
      <c r="A128" s="50" t="s">
        <v>1104</v>
      </c>
      <c r="B128" s="50" t="s">
        <v>716</v>
      </c>
      <c r="C128" s="51">
        <v>19.2</v>
      </c>
      <c r="D128" s="50" t="s">
        <v>362</v>
      </c>
      <c r="E128" s="50">
        <v>1125</v>
      </c>
      <c r="F128" s="50">
        <f>Таблица5[[#This Row],[Cantitatea solicitată]]*Таблица5[[#This Row],[Preţ unitar (cu TVA)]]</f>
        <v>11250</v>
      </c>
      <c r="G128" s="50">
        <v>8.33</v>
      </c>
      <c r="H128" s="50">
        <v>10</v>
      </c>
      <c r="I128" s="50">
        <v>1125</v>
      </c>
      <c r="J128" s="50">
        <f>Таблица5[[#This Row],[Cantitatea real contractată]]*Таблица5[[#This Row],[Preţ unitar (fără TVA)]]</f>
        <v>9371.25</v>
      </c>
      <c r="K128" s="50">
        <f>Таблица5[[#This Row],[Cantitatea real contractată]]*Таблица5[[#This Row],[Preţ unitar (cu TVA)]]</f>
        <v>11250</v>
      </c>
      <c r="L128" s="50" t="s">
        <v>416</v>
      </c>
      <c r="M128" s="50" t="s">
        <v>404</v>
      </c>
      <c r="N128" s="54">
        <v>44770</v>
      </c>
      <c r="O128" s="50" t="s">
        <v>1334</v>
      </c>
    </row>
    <row r="129" spans="1:15" s="77" customFormat="1" ht="25.5" customHeight="1" x14ac:dyDescent="0.25">
      <c r="A129" s="75" t="s">
        <v>1105</v>
      </c>
      <c r="B129" s="75" t="s">
        <v>718</v>
      </c>
      <c r="C129" s="76">
        <v>19.2</v>
      </c>
      <c r="D129" s="75" t="s">
        <v>362</v>
      </c>
      <c r="E129" s="75">
        <v>2250</v>
      </c>
      <c r="F129" s="75">
        <f>Таблица5[[#This Row],[Cantitatea solicitată]]*Таблица5[[#This Row],[Preţ unitar (cu TVA)]]</f>
        <v>22500</v>
      </c>
      <c r="G129" s="75">
        <v>8.33</v>
      </c>
      <c r="H129" s="75">
        <v>10</v>
      </c>
      <c r="I129" s="75">
        <v>2250</v>
      </c>
      <c r="J129" s="75">
        <f>Таблица5[[#This Row],[Cantitatea real contractată]]*Таблица5[[#This Row],[Preţ unitar (fără TVA)]]</f>
        <v>18742.5</v>
      </c>
      <c r="K129" s="75">
        <f>Таблица5[[#This Row],[Cantitatea real contractată]]*Таблица5[[#This Row],[Preţ unitar (cu TVA)]]</f>
        <v>22500</v>
      </c>
      <c r="L129" s="75" t="s">
        <v>416</v>
      </c>
      <c r="M129" s="75" t="s">
        <v>404</v>
      </c>
      <c r="N129" s="75"/>
      <c r="O129" s="75"/>
    </row>
    <row r="130" spans="1:15" ht="25.5" customHeight="1" x14ac:dyDescent="0.25">
      <c r="A130" s="38" t="s">
        <v>1106</v>
      </c>
      <c r="B130" s="72" t="s">
        <v>719</v>
      </c>
      <c r="C130" s="56">
        <v>19.2</v>
      </c>
      <c r="D130" s="38" t="s">
        <v>362</v>
      </c>
      <c r="E130" s="38">
        <v>1500</v>
      </c>
      <c r="F130" s="38">
        <f>Таблица5[[#This Row],[Cantitatea solicitată]]*Таблица5[[#This Row],[Preţ unitar (cu TVA)]]</f>
        <v>15000</v>
      </c>
      <c r="G130" s="38">
        <v>8.33</v>
      </c>
      <c r="H130" s="38">
        <v>10</v>
      </c>
      <c r="I130" s="55">
        <v>1500</v>
      </c>
      <c r="J130" s="38">
        <f>Таблица5[[#This Row],[Cantitatea real contractată]]*Таблица5[[#This Row],[Preţ unitar (fără TVA)]]</f>
        <v>12495</v>
      </c>
      <c r="K130" s="55">
        <f>Таблица5[[#This Row],[Cantitatea real contractată]]*Таблица5[[#This Row],[Preţ unitar (cu TVA)]]</f>
        <v>15000</v>
      </c>
      <c r="L130" s="38" t="s">
        <v>416</v>
      </c>
      <c r="M130" s="38" t="s">
        <v>404</v>
      </c>
      <c r="N130" s="38"/>
      <c r="O130" s="38" t="s">
        <v>1338</v>
      </c>
    </row>
    <row r="131" spans="1:15" ht="25.5" customHeight="1" x14ac:dyDescent="0.25">
      <c r="A131" s="38" t="s">
        <v>1107</v>
      </c>
      <c r="B131" s="38" t="s">
        <v>720</v>
      </c>
      <c r="C131" s="56">
        <v>19.2</v>
      </c>
      <c r="D131" s="38" t="s">
        <v>362</v>
      </c>
      <c r="E131" s="38">
        <v>750</v>
      </c>
      <c r="F131" s="38">
        <f>Таблица5[[#This Row],[Cantitatea solicitată]]*Таблица5[[#This Row],[Preţ unitar (cu TVA)]]</f>
        <v>7500</v>
      </c>
      <c r="G131" s="38">
        <v>8.33</v>
      </c>
      <c r="H131" s="38">
        <v>10</v>
      </c>
      <c r="I131" s="55">
        <v>750</v>
      </c>
      <c r="J131" s="38">
        <f>Таблица5[[#This Row],[Cantitatea real contractată]]*Таблица5[[#This Row],[Preţ unitar (fără TVA)]]</f>
        <v>6247.5</v>
      </c>
      <c r="K131" s="55">
        <f>Таблица5[[#This Row],[Cantitatea real contractată]]*Таблица5[[#This Row],[Preţ unitar (cu TVA)]]</f>
        <v>7500</v>
      </c>
      <c r="L131" s="38" t="s">
        <v>416</v>
      </c>
      <c r="M131" s="38" t="s">
        <v>404</v>
      </c>
      <c r="N131" s="38"/>
      <c r="O131" s="41" t="s">
        <v>1335</v>
      </c>
    </row>
    <row r="132" spans="1:15" s="32" customFormat="1" ht="25.5" customHeight="1" x14ac:dyDescent="0.25">
      <c r="A132" s="50" t="s">
        <v>1108</v>
      </c>
      <c r="B132" s="50" t="s">
        <v>722</v>
      </c>
      <c r="C132" s="51">
        <v>19.2</v>
      </c>
      <c r="D132" s="50" t="s">
        <v>362</v>
      </c>
      <c r="E132" s="50">
        <v>375</v>
      </c>
      <c r="F132" s="50">
        <f>Таблица5[[#This Row],[Cantitatea solicitată]]*Таблица5[[#This Row],[Preţ unitar (cu TVA)]]</f>
        <v>3750</v>
      </c>
      <c r="G132" s="50">
        <v>8.33</v>
      </c>
      <c r="H132" s="50">
        <v>10</v>
      </c>
      <c r="I132" s="50">
        <v>375</v>
      </c>
      <c r="J132" s="50">
        <f>Таблица5[[#This Row],[Cantitatea real contractată]]*Таблица5[[#This Row],[Preţ unitar (fără TVA)]]</f>
        <v>3123.75</v>
      </c>
      <c r="K132" s="50">
        <f>Таблица5[[#This Row],[Cantitatea real contractată]]*Таблица5[[#This Row],[Preţ unitar (cu TVA)]]</f>
        <v>3750</v>
      </c>
      <c r="L132" s="50" t="s">
        <v>416</v>
      </c>
      <c r="M132" s="50" t="s">
        <v>404</v>
      </c>
      <c r="N132" s="54">
        <v>44770</v>
      </c>
      <c r="O132" s="50" t="s">
        <v>1334</v>
      </c>
    </row>
    <row r="133" spans="1:15" s="32" customFormat="1" ht="25.5" customHeight="1" x14ac:dyDescent="0.25">
      <c r="A133" s="50" t="s">
        <v>1109</v>
      </c>
      <c r="B133" s="50" t="s">
        <v>723</v>
      </c>
      <c r="C133" s="51">
        <v>19.2</v>
      </c>
      <c r="D133" s="50" t="s">
        <v>362</v>
      </c>
      <c r="E133" s="50">
        <v>1313</v>
      </c>
      <c r="F133" s="50">
        <f>Таблица5[[#This Row],[Cantitatea solicitată]]*Таблица5[[#This Row],[Preţ unitar (cu TVA)]]</f>
        <v>13130</v>
      </c>
      <c r="G133" s="50">
        <v>8.33</v>
      </c>
      <c r="H133" s="50">
        <v>10</v>
      </c>
      <c r="I133" s="50">
        <v>1313</v>
      </c>
      <c r="J133" s="50">
        <f>Таблица5[[#This Row],[Cantitatea real contractată]]*Таблица5[[#This Row],[Preţ unitar (fără TVA)]]</f>
        <v>10937.29</v>
      </c>
      <c r="K133" s="50">
        <f>Таблица5[[#This Row],[Cantitatea real contractată]]*Таблица5[[#This Row],[Preţ unitar (cu TVA)]]</f>
        <v>13130</v>
      </c>
      <c r="L133" s="50" t="s">
        <v>416</v>
      </c>
      <c r="M133" s="50" t="s">
        <v>404</v>
      </c>
      <c r="N133" s="54">
        <v>44770</v>
      </c>
      <c r="O133" s="50" t="s">
        <v>1334</v>
      </c>
    </row>
    <row r="134" spans="1:15" ht="25.5" customHeight="1" x14ac:dyDescent="0.25">
      <c r="A134" s="38" t="s">
        <v>1110</v>
      </c>
      <c r="B134" s="38" t="s">
        <v>725</v>
      </c>
      <c r="C134" s="56">
        <v>19.2</v>
      </c>
      <c r="D134" s="38" t="s">
        <v>362</v>
      </c>
      <c r="E134" s="38">
        <v>7500</v>
      </c>
      <c r="F134" s="38">
        <f>Таблица5[[#This Row],[Cantitatea solicitată]]*Таблица5[[#This Row],[Preţ unitar (cu TVA)]]</f>
        <v>75000</v>
      </c>
      <c r="G134" s="38">
        <v>8.33</v>
      </c>
      <c r="H134" s="38">
        <v>10</v>
      </c>
      <c r="I134" s="55">
        <v>7500</v>
      </c>
      <c r="J134" s="38">
        <f>Таблица5[[#This Row],[Cantitatea real contractată]]*Таблица5[[#This Row],[Preţ unitar (fără TVA)]]</f>
        <v>62475</v>
      </c>
      <c r="K134" s="55">
        <f>Таблица5[[#This Row],[Cantitatea real contractată]]*Таблица5[[#This Row],[Preţ unitar (cu TVA)]]</f>
        <v>75000</v>
      </c>
      <c r="L134" s="38" t="s">
        <v>416</v>
      </c>
      <c r="M134" s="38" t="s">
        <v>404</v>
      </c>
      <c r="N134" s="38"/>
      <c r="O134" s="41" t="s">
        <v>1335</v>
      </c>
    </row>
    <row r="135" spans="1:15" ht="25.5" customHeight="1" x14ac:dyDescent="0.25">
      <c r="A135" s="38" t="s">
        <v>1111</v>
      </c>
      <c r="B135" s="38" t="s">
        <v>726</v>
      </c>
      <c r="C135" s="56">
        <v>19.2</v>
      </c>
      <c r="D135" s="38" t="s">
        <v>362</v>
      </c>
      <c r="E135" s="38">
        <v>5250</v>
      </c>
      <c r="F135" s="38">
        <f>Таблица5[[#This Row],[Cantitatea solicitată]]*Таблица5[[#This Row],[Preţ unitar (cu TVA)]]</f>
        <v>52500</v>
      </c>
      <c r="G135" s="38">
        <v>8.33</v>
      </c>
      <c r="H135" s="38">
        <v>10</v>
      </c>
      <c r="I135" s="55">
        <v>5250</v>
      </c>
      <c r="J135" s="38">
        <f>Таблица5[[#This Row],[Cantitatea real contractată]]*Таблица5[[#This Row],[Preţ unitar (fără TVA)]]</f>
        <v>43732.5</v>
      </c>
      <c r="K135" s="55">
        <f>Таблица5[[#This Row],[Cantitatea real contractată]]*Таблица5[[#This Row],[Preţ unitar (cu TVA)]]</f>
        <v>52500</v>
      </c>
      <c r="L135" s="38" t="s">
        <v>416</v>
      </c>
      <c r="M135" s="38" t="s">
        <v>404</v>
      </c>
      <c r="N135" s="38"/>
      <c r="O135" s="41" t="s">
        <v>1335</v>
      </c>
    </row>
    <row r="136" spans="1:15" ht="25.5" customHeight="1" x14ac:dyDescent="0.25">
      <c r="A136" s="38" t="s">
        <v>1112</v>
      </c>
      <c r="B136" s="38" t="s">
        <v>728</v>
      </c>
      <c r="C136" s="56">
        <v>19.2</v>
      </c>
      <c r="D136" s="38" t="s">
        <v>362</v>
      </c>
      <c r="E136" s="38">
        <v>150</v>
      </c>
      <c r="F136" s="38">
        <f>Таблица5[[#This Row],[Cantitatea solicitată]]*Таблица5[[#This Row],[Preţ unitar (cu TVA)]]</f>
        <v>1500</v>
      </c>
      <c r="G136" s="38">
        <v>8.33</v>
      </c>
      <c r="H136" s="38">
        <v>10</v>
      </c>
      <c r="I136" s="55">
        <v>150</v>
      </c>
      <c r="J136" s="38">
        <f>Таблица5[[#This Row],[Cantitatea real contractată]]*Таблица5[[#This Row],[Preţ unitar (fără TVA)]]</f>
        <v>1249.5</v>
      </c>
      <c r="K136" s="55">
        <f>Таблица5[[#This Row],[Cantitatea real contractată]]*Таблица5[[#This Row],[Preţ unitar (cu TVA)]]</f>
        <v>1500</v>
      </c>
      <c r="L136" s="38" t="s">
        <v>416</v>
      </c>
      <c r="M136" s="38" t="s">
        <v>404</v>
      </c>
      <c r="N136" s="38"/>
      <c r="O136" s="41" t="s">
        <v>1335</v>
      </c>
    </row>
    <row r="137" spans="1:15" s="32" customFormat="1" ht="25.5" customHeight="1" x14ac:dyDescent="0.25">
      <c r="A137" s="50" t="s">
        <v>1113</v>
      </c>
      <c r="B137" s="50" t="s">
        <v>729</v>
      </c>
      <c r="C137" s="51">
        <v>19.2</v>
      </c>
      <c r="D137" s="50" t="s">
        <v>362</v>
      </c>
      <c r="E137" s="50">
        <v>3000</v>
      </c>
      <c r="F137" s="50">
        <f>Таблица5[[#This Row],[Cantitatea solicitată]]*Таблица5[[#This Row],[Preţ unitar (cu TVA)]]</f>
        <v>30000</v>
      </c>
      <c r="G137" s="50">
        <v>8.33</v>
      </c>
      <c r="H137" s="50">
        <v>10</v>
      </c>
      <c r="I137" s="50">
        <v>3000</v>
      </c>
      <c r="J137" s="50">
        <f>Таблица5[[#This Row],[Cantitatea real contractată]]*Таблица5[[#This Row],[Preţ unitar (fără TVA)]]</f>
        <v>24990</v>
      </c>
      <c r="K137" s="50">
        <f>Таблица5[[#This Row],[Cantitatea real contractată]]*Таблица5[[#This Row],[Preţ unitar (cu TVA)]]</f>
        <v>30000</v>
      </c>
      <c r="L137" s="50" t="s">
        <v>416</v>
      </c>
      <c r="M137" s="50" t="s">
        <v>404</v>
      </c>
      <c r="N137" s="54">
        <v>44793</v>
      </c>
      <c r="O137" s="50" t="s">
        <v>1327</v>
      </c>
    </row>
    <row r="138" spans="1:15" s="77" customFormat="1" ht="25.5" customHeight="1" x14ac:dyDescent="0.25">
      <c r="A138" s="75" t="s">
        <v>1114</v>
      </c>
      <c r="B138" s="75" t="s">
        <v>732</v>
      </c>
      <c r="C138" s="76">
        <v>19.2</v>
      </c>
      <c r="D138" s="75" t="s">
        <v>362</v>
      </c>
      <c r="E138" s="75">
        <v>5250</v>
      </c>
      <c r="F138" s="75">
        <f>Таблица5[[#This Row],[Cantitatea solicitată]]*Таблица5[[#This Row],[Preţ unitar (cu TVA)]]</f>
        <v>52500</v>
      </c>
      <c r="G138" s="75">
        <v>8.33</v>
      </c>
      <c r="H138" s="75">
        <v>10</v>
      </c>
      <c r="I138" s="75">
        <v>5250</v>
      </c>
      <c r="J138" s="75">
        <f>Таблица5[[#This Row],[Cantitatea real contractată]]*Таблица5[[#This Row],[Preţ unitar (fără TVA)]]</f>
        <v>43732.5</v>
      </c>
      <c r="K138" s="75">
        <f>Таблица5[[#This Row],[Cantitatea real contractată]]*Таблица5[[#This Row],[Preţ unitar (cu TVA)]]</f>
        <v>52500</v>
      </c>
      <c r="L138" s="75" t="s">
        <v>416</v>
      </c>
      <c r="M138" s="75" t="s">
        <v>404</v>
      </c>
      <c r="N138" s="75"/>
      <c r="O138" s="75"/>
    </row>
    <row r="139" spans="1:15" ht="25.5" customHeight="1" x14ac:dyDescent="0.25">
      <c r="A139" s="38" t="s">
        <v>1115</v>
      </c>
      <c r="B139" s="38" t="s">
        <v>736</v>
      </c>
      <c r="C139" s="56">
        <v>19.2</v>
      </c>
      <c r="D139" s="38" t="s">
        <v>362</v>
      </c>
      <c r="E139" s="38">
        <v>375</v>
      </c>
      <c r="F139" s="38">
        <f>Таблица5[[#This Row],[Cantitatea solicitată]]*Таблица5[[#This Row],[Preţ unitar (cu TVA)]]</f>
        <v>3750</v>
      </c>
      <c r="G139" s="38">
        <v>8.33</v>
      </c>
      <c r="H139" s="38">
        <v>10</v>
      </c>
      <c r="I139" s="55">
        <v>375</v>
      </c>
      <c r="J139" s="38">
        <f>Таблица5[[#This Row],[Cantitatea real contractată]]*Таблица5[[#This Row],[Preţ unitar (fără TVA)]]</f>
        <v>3123.75</v>
      </c>
      <c r="K139" s="55">
        <f>Таблица5[[#This Row],[Cantitatea real contractată]]*Таблица5[[#This Row],[Preţ unitar (cu TVA)]]</f>
        <v>3750</v>
      </c>
      <c r="L139" s="38" t="s">
        <v>416</v>
      </c>
      <c r="M139" s="38" t="s">
        <v>404</v>
      </c>
      <c r="N139" s="38"/>
      <c r="O139" s="41" t="s">
        <v>1335</v>
      </c>
    </row>
    <row r="140" spans="1:15" s="32" customFormat="1" ht="25.5" customHeight="1" x14ac:dyDescent="0.25">
      <c r="A140" s="50" t="s">
        <v>1116</v>
      </c>
      <c r="B140" s="50" t="s">
        <v>737</v>
      </c>
      <c r="C140" s="51">
        <v>19.2</v>
      </c>
      <c r="D140" s="50" t="s">
        <v>362</v>
      </c>
      <c r="E140" s="50">
        <v>6510</v>
      </c>
      <c r="F140" s="50">
        <f>Таблица5[[#This Row],[Cantitatea solicitată]]*Таблица5[[#This Row],[Preţ unitar (cu TVA)]]</f>
        <v>65100</v>
      </c>
      <c r="G140" s="50">
        <v>8.33</v>
      </c>
      <c r="H140" s="50">
        <v>10</v>
      </c>
      <c r="I140" s="50">
        <v>6510</v>
      </c>
      <c r="J140" s="50">
        <f>Таблица5[[#This Row],[Cantitatea real contractată]]*Таблица5[[#This Row],[Preţ unitar (fără TVA)]]</f>
        <v>54228.3</v>
      </c>
      <c r="K140" s="50">
        <f>Таблица5[[#This Row],[Cantitatea real contractată]]*Таблица5[[#This Row],[Preţ unitar (cu TVA)]]</f>
        <v>65100</v>
      </c>
      <c r="L140" s="50" t="s">
        <v>416</v>
      </c>
      <c r="M140" s="50" t="s">
        <v>404</v>
      </c>
      <c r="N140" s="54">
        <v>44770</v>
      </c>
      <c r="O140" s="50" t="s">
        <v>1334</v>
      </c>
    </row>
    <row r="141" spans="1:15" ht="25.5" customHeight="1" x14ac:dyDescent="0.25">
      <c r="A141" s="38" t="s">
        <v>1117</v>
      </c>
      <c r="B141" s="72" t="s">
        <v>739</v>
      </c>
      <c r="C141" s="56">
        <v>19.2</v>
      </c>
      <c r="D141" s="38" t="s">
        <v>362</v>
      </c>
      <c r="E141" s="38">
        <v>3000</v>
      </c>
      <c r="F141" s="38">
        <f>Таблица5[[#This Row],[Cantitatea solicitată]]*Таблица5[[#This Row],[Preţ unitar (cu TVA)]]</f>
        <v>30000</v>
      </c>
      <c r="G141" s="38">
        <v>8.33</v>
      </c>
      <c r="H141" s="38">
        <v>10</v>
      </c>
      <c r="I141" s="55">
        <v>3000</v>
      </c>
      <c r="J141" s="38">
        <f>Таблица5[[#This Row],[Cantitatea real contractată]]*Таблица5[[#This Row],[Preţ unitar (fără TVA)]]</f>
        <v>24990</v>
      </c>
      <c r="K141" s="55">
        <f>Таблица5[[#This Row],[Cantitatea real contractată]]*Таблица5[[#This Row],[Preţ unitar (cu TVA)]]</f>
        <v>30000</v>
      </c>
      <c r="L141" s="38" t="s">
        <v>416</v>
      </c>
      <c r="M141" s="38" t="s">
        <v>404</v>
      </c>
      <c r="N141" s="38"/>
      <c r="O141" s="38" t="s">
        <v>1338</v>
      </c>
    </row>
    <row r="142" spans="1:15" s="32" customFormat="1" ht="25.5" customHeight="1" x14ac:dyDescent="0.25">
      <c r="A142" s="50" t="s">
        <v>1118</v>
      </c>
      <c r="B142" s="50" t="s">
        <v>740</v>
      </c>
      <c r="C142" s="51">
        <v>19.2</v>
      </c>
      <c r="D142" s="50" t="s">
        <v>362</v>
      </c>
      <c r="E142" s="50">
        <v>3750</v>
      </c>
      <c r="F142" s="50">
        <f>Таблица5[[#This Row],[Cantitatea solicitată]]*Таблица5[[#This Row],[Preţ unitar (cu TVA)]]</f>
        <v>37500</v>
      </c>
      <c r="G142" s="50">
        <v>8.33</v>
      </c>
      <c r="H142" s="50">
        <v>10</v>
      </c>
      <c r="I142" s="50">
        <v>3750</v>
      </c>
      <c r="J142" s="50">
        <f>Таблица5[[#This Row],[Cantitatea real contractată]]*Таблица5[[#This Row],[Preţ unitar (fără TVA)]]</f>
        <v>31237.5</v>
      </c>
      <c r="K142" s="50">
        <f>Таблица5[[#This Row],[Cantitatea real contractată]]*Таблица5[[#This Row],[Preţ unitar (cu TVA)]]</f>
        <v>37500</v>
      </c>
      <c r="L142" s="50" t="s">
        <v>416</v>
      </c>
      <c r="M142" s="50" t="s">
        <v>404</v>
      </c>
      <c r="N142" s="54">
        <v>44770</v>
      </c>
      <c r="O142" s="50" t="s">
        <v>1334</v>
      </c>
    </row>
    <row r="143" spans="1:15" ht="25.5" customHeight="1" x14ac:dyDescent="0.25">
      <c r="A143" s="38" t="s">
        <v>1119</v>
      </c>
      <c r="B143" s="72" t="s">
        <v>741</v>
      </c>
      <c r="C143" s="56">
        <v>19.2</v>
      </c>
      <c r="D143" s="38" t="s">
        <v>362</v>
      </c>
      <c r="E143" s="38">
        <v>750</v>
      </c>
      <c r="F143" s="38">
        <f>Таблица5[[#This Row],[Cantitatea solicitată]]*Таблица5[[#This Row],[Preţ unitar (cu TVA)]]</f>
        <v>7500</v>
      </c>
      <c r="G143" s="38">
        <v>8.33</v>
      </c>
      <c r="H143" s="38">
        <v>10</v>
      </c>
      <c r="I143" s="55">
        <v>750</v>
      </c>
      <c r="J143" s="38">
        <f>Таблица5[[#This Row],[Cantitatea real contractată]]*Таблица5[[#This Row],[Preţ unitar (fără TVA)]]</f>
        <v>6247.5</v>
      </c>
      <c r="K143" s="55">
        <f>Таблица5[[#This Row],[Cantitatea real contractată]]*Таблица5[[#This Row],[Preţ unitar (cu TVA)]]</f>
        <v>7500</v>
      </c>
      <c r="L143" s="38" t="s">
        <v>416</v>
      </c>
      <c r="M143" s="38" t="s">
        <v>404</v>
      </c>
      <c r="N143" s="38"/>
      <c r="O143" s="38" t="s">
        <v>1338</v>
      </c>
    </row>
    <row r="144" spans="1:15" ht="25.5" customHeight="1" x14ac:dyDescent="0.25">
      <c r="A144" s="38" t="s">
        <v>1120</v>
      </c>
      <c r="B144" s="72" t="s">
        <v>742</v>
      </c>
      <c r="C144" s="56">
        <v>19.2</v>
      </c>
      <c r="D144" s="38" t="s">
        <v>362</v>
      </c>
      <c r="E144" s="38">
        <v>225</v>
      </c>
      <c r="F144" s="38">
        <f>Таблица5[[#This Row],[Cantitatea solicitată]]*Таблица5[[#This Row],[Preţ unitar (cu TVA)]]</f>
        <v>2250</v>
      </c>
      <c r="G144" s="38">
        <v>8.33</v>
      </c>
      <c r="H144" s="38">
        <v>10</v>
      </c>
      <c r="I144" s="55">
        <v>225</v>
      </c>
      <c r="J144" s="38">
        <f>Таблица5[[#This Row],[Cantitatea real contractată]]*Таблица5[[#This Row],[Preţ unitar (fără TVA)]]</f>
        <v>1874.25</v>
      </c>
      <c r="K144" s="55">
        <f>Таблица5[[#This Row],[Cantitatea real contractată]]*Таблица5[[#This Row],[Preţ unitar (cu TVA)]]</f>
        <v>2250</v>
      </c>
      <c r="L144" s="38" t="s">
        <v>416</v>
      </c>
      <c r="M144" s="38" t="s">
        <v>404</v>
      </c>
      <c r="N144" s="38"/>
      <c r="O144" s="38" t="s">
        <v>1338</v>
      </c>
    </row>
    <row r="145" spans="1:15" ht="25.5" customHeight="1" x14ac:dyDescent="0.25">
      <c r="A145" s="38" t="s">
        <v>1121</v>
      </c>
      <c r="B145" s="72" t="s">
        <v>743</v>
      </c>
      <c r="C145" s="56">
        <v>19.2</v>
      </c>
      <c r="D145" s="38" t="s">
        <v>362</v>
      </c>
      <c r="E145" s="38">
        <v>375</v>
      </c>
      <c r="F145" s="38">
        <f>Таблица5[[#This Row],[Cantitatea solicitată]]*Таблица5[[#This Row],[Preţ unitar (cu TVA)]]</f>
        <v>3750</v>
      </c>
      <c r="G145" s="38">
        <v>8.33</v>
      </c>
      <c r="H145" s="38">
        <v>10</v>
      </c>
      <c r="I145" s="55">
        <v>375</v>
      </c>
      <c r="J145" s="38">
        <f>Таблица5[[#This Row],[Cantitatea real contractată]]*Таблица5[[#This Row],[Preţ unitar (fără TVA)]]</f>
        <v>3123.75</v>
      </c>
      <c r="K145" s="55">
        <f>Таблица5[[#This Row],[Cantitatea real contractată]]*Таблица5[[#This Row],[Preţ unitar (cu TVA)]]</f>
        <v>3750</v>
      </c>
      <c r="L145" s="38" t="s">
        <v>416</v>
      </c>
      <c r="M145" s="38" t="s">
        <v>404</v>
      </c>
      <c r="N145" s="38"/>
      <c r="O145" s="38" t="s">
        <v>1338</v>
      </c>
    </row>
    <row r="146" spans="1:15" ht="25.5" customHeight="1" x14ac:dyDescent="0.25">
      <c r="A146" s="38" t="s">
        <v>1122</v>
      </c>
      <c r="B146" s="38" t="s">
        <v>744</v>
      </c>
      <c r="C146" s="56">
        <v>19.2</v>
      </c>
      <c r="D146" s="38" t="s">
        <v>362</v>
      </c>
      <c r="E146" s="38">
        <v>150</v>
      </c>
      <c r="F146" s="38">
        <f>Таблица5[[#This Row],[Cantitatea solicitată]]*Таблица5[[#This Row],[Preţ unitar (cu TVA)]]</f>
        <v>1500</v>
      </c>
      <c r="G146" s="38">
        <v>8.33</v>
      </c>
      <c r="H146" s="38">
        <v>10</v>
      </c>
      <c r="I146" s="55">
        <v>150</v>
      </c>
      <c r="J146" s="38">
        <f>Таблица5[[#This Row],[Cantitatea real contractată]]*Таблица5[[#This Row],[Preţ unitar (fără TVA)]]</f>
        <v>1249.5</v>
      </c>
      <c r="K146" s="55">
        <f>Таблица5[[#This Row],[Cantitatea real contractată]]*Таблица5[[#This Row],[Preţ unitar (cu TVA)]]</f>
        <v>1500</v>
      </c>
      <c r="L146" s="38" t="s">
        <v>416</v>
      </c>
      <c r="M146" s="38" t="s">
        <v>404</v>
      </c>
      <c r="N146" s="38"/>
      <c r="O146" s="41" t="s">
        <v>1335</v>
      </c>
    </row>
    <row r="147" spans="1:15" ht="25.5" customHeight="1" x14ac:dyDescent="0.25">
      <c r="A147" s="38" t="s">
        <v>1123</v>
      </c>
      <c r="B147" s="38" t="s">
        <v>745</v>
      </c>
      <c r="C147" s="56">
        <v>19.2</v>
      </c>
      <c r="D147" s="38" t="s">
        <v>362</v>
      </c>
      <c r="E147" s="38">
        <v>375</v>
      </c>
      <c r="F147" s="38">
        <f>Таблица5[[#This Row],[Cantitatea solicitată]]*Таблица5[[#This Row],[Preţ unitar (cu TVA)]]</f>
        <v>3750</v>
      </c>
      <c r="G147" s="38">
        <v>8.33</v>
      </c>
      <c r="H147" s="38">
        <v>10</v>
      </c>
      <c r="I147" s="55">
        <v>375</v>
      </c>
      <c r="J147" s="38">
        <f>Таблица5[[#This Row],[Cantitatea real contractată]]*Таблица5[[#This Row],[Preţ unitar (fără TVA)]]</f>
        <v>3123.75</v>
      </c>
      <c r="K147" s="55">
        <f>Таблица5[[#This Row],[Cantitatea real contractată]]*Таблица5[[#This Row],[Preţ unitar (cu TVA)]]</f>
        <v>3750</v>
      </c>
      <c r="L147" s="38" t="s">
        <v>416</v>
      </c>
      <c r="M147" s="38" t="s">
        <v>404</v>
      </c>
      <c r="N147" s="38"/>
      <c r="O147" s="41" t="s">
        <v>1335</v>
      </c>
    </row>
    <row r="148" spans="1:15" ht="25.5" customHeight="1" x14ac:dyDescent="0.25">
      <c r="A148" s="38" t="s">
        <v>1124</v>
      </c>
      <c r="B148" s="72" t="s">
        <v>746</v>
      </c>
      <c r="C148" s="56">
        <v>19.2</v>
      </c>
      <c r="D148" s="38" t="s">
        <v>362</v>
      </c>
      <c r="E148" s="38">
        <v>3750</v>
      </c>
      <c r="F148" s="38">
        <f>Таблица5[[#This Row],[Cantitatea solicitată]]*Таблица5[[#This Row],[Preţ unitar (cu TVA)]]</f>
        <v>37500</v>
      </c>
      <c r="G148" s="38">
        <v>8.33</v>
      </c>
      <c r="H148" s="38">
        <v>10</v>
      </c>
      <c r="I148" s="55">
        <v>3750</v>
      </c>
      <c r="J148" s="38">
        <f>Таблица5[[#This Row],[Cantitatea real contractată]]*Таблица5[[#This Row],[Preţ unitar (fără TVA)]]</f>
        <v>31237.5</v>
      </c>
      <c r="K148" s="55">
        <f>Таблица5[[#This Row],[Cantitatea real contractată]]*Таблица5[[#This Row],[Preţ unitar (cu TVA)]]</f>
        <v>37500</v>
      </c>
      <c r="L148" s="38" t="s">
        <v>416</v>
      </c>
      <c r="M148" s="38" t="s">
        <v>404</v>
      </c>
      <c r="N148" s="38"/>
      <c r="O148" s="38" t="s">
        <v>1338</v>
      </c>
    </row>
    <row r="149" spans="1:15" ht="25.5" customHeight="1" x14ac:dyDescent="0.25">
      <c r="A149" s="38" t="s">
        <v>1125</v>
      </c>
      <c r="B149" s="72" t="s">
        <v>747</v>
      </c>
      <c r="C149" s="56">
        <v>19.2</v>
      </c>
      <c r="D149" s="38" t="s">
        <v>362</v>
      </c>
      <c r="E149" s="38">
        <v>975</v>
      </c>
      <c r="F149" s="38">
        <f>Таблица5[[#This Row],[Cantitatea solicitată]]*Таблица5[[#This Row],[Preţ unitar (cu TVA)]]</f>
        <v>9750</v>
      </c>
      <c r="G149" s="38">
        <v>8.33</v>
      </c>
      <c r="H149" s="38">
        <v>10</v>
      </c>
      <c r="I149" s="55">
        <v>975</v>
      </c>
      <c r="J149" s="38">
        <f>Таблица5[[#This Row],[Cantitatea real contractată]]*Таблица5[[#This Row],[Preţ unitar (fără TVA)]]</f>
        <v>8121.75</v>
      </c>
      <c r="K149" s="55">
        <f>Таблица5[[#This Row],[Cantitatea real contractată]]*Таблица5[[#This Row],[Preţ unitar (cu TVA)]]</f>
        <v>9750</v>
      </c>
      <c r="L149" s="38" t="s">
        <v>416</v>
      </c>
      <c r="M149" s="38" t="s">
        <v>404</v>
      </c>
      <c r="N149" s="38"/>
      <c r="O149" s="38" t="s">
        <v>1338</v>
      </c>
    </row>
    <row r="150" spans="1:15" s="32" customFormat="1" ht="25.5" customHeight="1" x14ac:dyDescent="0.25">
      <c r="A150" s="50" t="s">
        <v>1126</v>
      </c>
      <c r="B150" s="50" t="s">
        <v>748</v>
      </c>
      <c r="C150" s="51">
        <v>19.2</v>
      </c>
      <c r="D150" s="50" t="s">
        <v>362</v>
      </c>
      <c r="E150" s="50" t="s">
        <v>1330</v>
      </c>
      <c r="F150" s="50" t="e">
        <f>Таблица5[[#This Row],[Cantitatea solicitată]]*Таблица5[[#This Row],[Preţ unitar (cu TVA)]]</f>
        <v>#VALUE!</v>
      </c>
      <c r="G150" s="50">
        <v>8.33</v>
      </c>
      <c r="H150" s="50">
        <v>10</v>
      </c>
      <c r="I150" s="50">
        <v>9000</v>
      </c>
      <c r="J150" s="50">
        <f>Таблица5[[#This Row],[Cantitatea real contractată]]*Таблица5[[#This Row],[Preţ unitar (fără TVA)]]</f>
        <v>74970</v>
      </c>
      <c r="K150" s="50">
        <f>Таблица5[[#This Row],[Cantitatea real contractată]]*Таблица5[[#This Row],[Preţ unitar (cu TVA)]]</f>
        <v>90000</v>
      </c>
      <c r="L150" s="50" t="s">
        <v>416</v>
      </c>
      <c r="M150" s="50" t="s">
        <v>404</v>
      </c>
      <c r="N150" s="54">
        <v>44770</v>
      </c>
      <c r="O150" s="50" t="s">
        <v>1334</v>
      </c>
    </row>
    <row r="151" spans="1:15" ht="25.5" customHeight="1" x14ac:dyDescent="0.25">
      <c r="A151" s="38" t="s">
        <v>1127</v>
      </c>
      <c r="B151" s="72" t="s">
        <v>749</v>
      </c>
      <c r="C151" s="56">
        <v>19.2</v>
      </c>
      <c r="D151" s="38" t="s">
        <v>362</v>
      </c>
      <c r="E151" s="38">
        <v>1650</v>
      </c>
      <c r="F151" s="38">
        <f>Таблица5[[#This Row],[Cantitatea solicitată]]*Таблица5[[#This Row],[Preţ unitar (cu TVA)]]</f>
        <v>16500</v>
      </c>
      <c r="G151" s="38">
        <v>8.33</v>
      </c>
      <c r="H151" s="38">
        <v>10</v>
      </c>
      <c r="I151" s="55">
        <v>1650</v>
      </c>
      <c r="J151" s="38">
        <f>Таблица5[[#This Row],[Cantitatea real contractată]]*Таблица5[[#This Row],[Preţ unitar (fără TVA)]]</f>
        <v>13744.5</v>
      </c>
      <c r="K151" s="55">
        <f>Таблица5[[#This Row],[Cantitatea real contractată]]*Таблица5[[#This Row],[Preţ unitar (cu TVA)]]</f>
        <v>16500</v>
      </c>
      <c r="L151" s="38" t="s">
        <v>416</v>
      </c>
      <c r="M151" s="38" t="s">
        <v>404</v>
      </c>
      <c r="N151" s="38"/>
      <c r="O151" s="38" t="s">
        <v>1338</v>
      </c>
    </row>
    <row r="152" spans="1:15" ht="25.5" customHeight="1" x14ac:dyDescent="0.25">
      <c r="A152" s="38" t="s">
        <v>1128</v>
      </c>
      <c r="B152" s="38" t="s">
        <v>750</v>
      </c>
      <c r="C152" s="56">
        <v>19.2</v>
      </c>
      <c r="D152" s="38" t="s">
        <v>362</v>
      </c>
      <c r="E152" s="38">
        <v>75</v>
      </c>
      <c r="F152" s="38">
        <f>Таблица5[[#This Row],[Cantitatea solicitată]]*Таблица5[[#This Row],[Preţ unitar (cu TVA)]]</f>
        <v>750</v>
      </c>
      <c r="G152" s="38">
        <v>8.33</v>
      </c>
      <c r="H152" s="38">
        <v>10</v>
      </c>
      <c r="I152" s="55">
        <v>75</v>
      </c>
      <c r="J152" s="38">
        <f>Таблица5[[#This Row],[Cantitatea real contractată]]*Таблица5[[#This Row],[Preţ unitar (fără TVA)]]</f>
        <v>624.75</v>
      </c>
      <c r="K152" s="55">
        <f>Таблица5[[#This Row],[Cantitatea real contractată]]*Таблица5[[#This Row],[Preţ unitar (cu TVA)]]</f>
        <v>750</v>
      </c>
      <c r="L152" s="38" t="s">
        <v>416</v>
      </c>
      <c r="M152" s="38" t="s">
        <v>404</v>
      </c>
      <c r="N152" s="38"/>
      <c r="O152" s="41" t="s">
        <v>1335</v>
      </c>
    </row>
    <row r="153" spans="1:15" s="44" customFormat="1" ht="25.5" customHeight="1" x14ac:dyDescent="0.25">
      <c r="A153" s="55" t="s">
        <v>1129</v>
      </c>
      <c r="B153" s="55" t="s">
        <v>751</v>
      </c>
      <c r="C153" s="58">
        <v>19.2</v>
      </c>
      <c r="D153" s="55" t="s">
        <v>362</v>
      </c>
      <c r="E153" s="55">
        <v>4500</v>
      </c>
      <c r="F153" s="55">
        <f>Таблица5[[#This Row],[Cantitatea solicitată]]*Таблица5[[#This Row],[Preţ unitar (cu TVA)]]</f>
        <v>45000</v>
      </c>
      <c r="G153" s="55">
        <v>8.33</v>
      </c>
      <c r="H153" s="55">
        <v>10</v>
      </c>
      <c r="I153" s="60">
        <v>4500</v>
      </c>
      <c r="J153" s="55">
        <f>Таблица5[[#This Row],[Cantitatea real contractată]]*Таблица5[[#This Row],[Preţ unitar (fără TVA)]]</f>
        <v>37485</v>
      </c>
      <c r="K153" s="55">
        <f>Таблица5[[#This Row],[Cantitatea real contractată]]*Таблица5[[#This Row],[Preţ unitar (cu TVA)]]</f>
        <v>45000</v>
      </c>
      <c r="L153" s="55" t="s">
        <v>416</v>
      </c>
      <c r="M153" s="55" t="s">
        <v>404</v>
      </c>
      <c r="N153" s="55"/>
      <c r="O153" s="41" t="s">
        <v>1335</v>
      </c>
    </row>
    <row r="154" spans="1:15" s="77" customFormat="1" ht="25.5" customHeight="1" x14ac:dyDescent="0.25">
      <c r="A154" s="75" t="s">
        <v>1130</v>
      </c>
      <c r="B154" s="75" t="s">
        <v>752</v>
      </c>
      <c r="C154" s="76">
        <v>19.2</v>
      </c>
      <c r="D154" s="75" t="s">
        <v>362</v>
      </c>
      <c r="E154" s="75">
        <v>750</v>
      </c>
      <c r="F154" s="75">
        <f>Таблица5[[#This Row],[Cantitatea solicitată]]*Таблица5[[#This Row],[Preţ unitar (cu TVA)]]</f>
        <v>7500</v>
      </c>
      <c r="G154" s="75">
        <v>8.33</v>
      </c>
      <c r="H154" s="75">
        <v>10</v>
      </c>
      <c r="I154" s="75">
        <v>750</v>
      </c>
      <c r="J154" s="75">
        <f>Таблица5[[#This Row],[Cantitatea real contractată]]*Таблица5[[#This Row],[Preţ unitar (fără TVA)]]</f>
        <v>6247.5</v>
      </c>
      <c r="K154" s="75">
        <f>Таблица5[[#This Row],[Cantitatea real contractată]]*Таблица5[[#This Row],[Preţ unitar (cu TVA)]]</f>
        <v>7500</v>
      </c>
      <c r="L154" s="75" t="s">
        <v>416</v>
      </c>
      <c r="M154" s="75" t="s">
        <v>404</v>
      </c>
      <c r="N154" s="75"/>
      <c r="O154" s="75"/>
    </row>
    <row r="155" spans="1:15" s="32" customFormat="1" ht="25.5" customHeight="1" x14ac:dyDescent="0.25">
      <c r="A155" s="50" t="s">
        <v>1131</v>
      </c>
      <c r="B155" s="50" t="s">
        <v>754</v>
      </c>
      <c r="C155" s="51">
        <v>19.2</v>
      </c>
      <c r="D155" s="50" t="s">
        <v>362</v>
      </c>
      <c r="E155" s="50">
        <v>5250</v>
      </c>
      <c r="F155" s="50">
        <f>Таблица5[[#This Row],[Cantitatea solicitată]]*Таблица5[[#This Row],[Preţ unitar (cu TVA)]]</f>
        <v>52500</v>
      </c>
      <c r="G155" s="50">
        <v>8.33</v>
      </c>
      <c r="H155" s="50">
        <v>10</v>
      </c>
      <c r="I155" s="50">
        <v>5250</v>
      </c>
      <c r="J155" s="50">
        <f>Таблица5[[#This Row],[Cantitatea real contractată]]*Таблица5[[#This Row],[Preţ unitar (fără TVA)]]</f>
        <v>43732.5</v>
      </c>
      <c r="K155" s="50">
        <f>Таблица5[[#This Row],[Cantitatea real contractată]]*Таблица5[[#This Row],[Preţ unitar (cu TVA)]]</f>
        <v>52500</v>
      </c>
      <c r="L155" s="50" t="s">
        <v>416</v>
      </c>
      <c r="M155" s="50" t="s">
        <v>404</v>
      </c>
      <c r="N155" s="54">
        <v>44770</v>
      </c>
      <c r="O155" s="50" t="s">
        <v>1334</v>
      </c>
    </row>
    <row r="156" spans="1:15" ht="25.5" customHeight="1" x14ac:dyDescent="0.25">
      <c r="A156" s="38" t="s">
        <v>1132</v>
      </c>
      <c r="B156" s="38" t="s">
        <v>755</v>
      </c>
      <c r="C156" s="56">
        <v>19.2</v>
      </c>
      <c r="D156" s="38" t="s">
        <v>362</v>
      </c>
      <c r="E156" s="38">
        <v>150</v>
      </c>
      <c r="F156" s="38">
        <f>Таблица5[[#This Row],[Cantitatea solicitată]]*Таблица5[[#This Row],[Preţ unitar (cu TVA)]]</f>
        <v>1500</v>
      </c>
      <c r="G156" s="38">
        <v>8.33</v>
      </c>
      <c r="H156" s="38">
        <v>10</v>
      </c>
      <c r="I156" s="55">
        <v>150</v>
      </c>
      <c r="J156" s="38">
        <f>Таблица5[[#This Row],[Cantitatea real contractată]]*Таблица5[[#This Row],[Preţ unitar (fără TVA)]]</f>
        <v>1249.5</v>
      </c>
      <c r="K156" s="55">
        <f>Таблица5[[#This Row],[Cantitatea real contractată]]*Таблица5[[#This Row],[Preţ unitar (cu TVA)]]</f>
        <v>1500</v>
      </c>
      <c r="L156" s="38" t="s">
        <v>416</v>
      </c>
      <c r="M156" s="38" t="s">
        <v>404</v>
      </c>
      <c r="N156" s="38"/>
      <c r="O156" s="41" t="s">
        <v>1335</v>
      </c>
    </row>
    <row r="157" spans="1:15" ht="25.5" customHeight="1" x14ac:dyDescent="0.25">
      <c r="A157" s="38" t="s">
        <v>1133</v>
      </c>
      <c r="B157" s="38" t="s">
        <v>756</v>
      </c>
      <c r="C157" s="56">
        <v>19.2</v>
      </c>
      <c r="D157" s="38" t="s">
        <v>362</v>
      </c>
      <c r="E157" s="38">
        <v>3000</v>
      </c>
      <c r="F157" s="38">
        <f>Таблица5[[#This Row],[Cantitatea solicitată]]*Таблица5[[#This Row],[Preţ unitar (cu TVA)]]</f>
        <v>30000</v>
      </c>
      <c r="G157" s="38">
        <v>8.33</v>
      </c>
      <c r="H157" s="38">
        <v>10</v>
      </c>
      <c r="I157" s="55">
        <v>3000</v>
      </c>
      <c r="J157" s="38">
        <f>Таблица5[[#This Row],[Cantitatea real contractată]]*Таблица5[[#This Row],[Preţ unitar (fără TVA)]]</f>
        <v>24990</v>
      </c>
      <c r="K157" s="55">
        <f>Таблица5[[#This Row],[Cantitatea real contractată]]*Таблица5[[#This Row],[Preţ unitar (cu TVA)]]</f>
        <v>30000</v>
      </c>
      <c r="L157" s="38" t="s">
        <v>416</v>
      </c>
      <c r="M157" s="38" t="s">
        <v>404</v>
      </c>
      <c r="N157" s="38"/>
      <c r="O157" s="41" t="s">
        <v>1335</v>
      </c>
    </row>
    <row r="158" spans="1:15" ht="25.5" customHeight="1" x14ac:dyDescent="0.25">
      <c r="A158" s="38" t="s">
        <v>1134</v>
      </c>
      <c r="B158" s="38" t="s">
        <v>758</v>
      </c>
      <c r="C158" s="56">
        <v>19.2</v>
      </c>
      <c r="D158" s="38" t="s">
        <v>362</v>
      </c>
      <c r="E158" s="38">
        <v>3375</v>
      </c>
      <c r="F158" s="38">
        <f>Таблица5[[#This Row],[Cantitatea solicitată]]*Таблица5[[#This Row],[Preţ unitar (cu TVA)]]</f>
        <v>33750</v>
      </c>
      <c r="G158" s="38">
        <v>8.33</v>
      </c>
      <c r="H158" s="38">
        <v>10</v>
      </c>
      <c r="I158" s="55">
        <v>3375</v>
      </c>
      <c r="J158" s="38">
        <f>Таблица5[[#This Row],[Cantitatea real contractată]]*Таблица5[[#This Row],[Preţ unitar (fără TVA)]]</f>
        <v>28113.75</v>
      </c>
      <c r="K158" s="55">
        <f>Таблица5[[#This Row],[Cantitatea real contractată]]*Таблица5[[#This Row],[Preţ unitar (cu TVA)]]</f>
        <v>33750</v>
      </c>
      <c r="L158" s="38" t="s">
        <v>416</v>
      </c>
      <c r="M158" s="38" t="s">
        <v>404</v>
      </c>
      <c r="N158" s="38"/>
      <c r="O158" s="41" t="s">
        <v>1335</v>
      </c>
    </row>
    <row r="159" spans="1:15" ht="25.5" customHeight="1" x14ac:dyDescent="0.25">
      <c r="A159" s="38" t="s">
        <v>1135</v>
      </c>
      <c r="B159" s="72" t="s">
        <v>759</v>
      </c>
      <c r="C159" s="56">
        <v>19.2</v>
      </c>
      <c r="D159" s="38" t="s">
        <v>362</v>
      </c>
      <c r="E159" s="38">
        <v>750</v>
      </c>
      <c r="F159" s="38">
        <f>Таблица5[[#This Row],[Cantitatea solicitată]]*Таблица5[[#This Row],[Preţ unitar (cu TVA)]]</f>
        <v>7500</v>
      </c>
      <c r="G159" s="38">
        <v>8.33</v>
      </c>
      <c r="H159" s="38">
        <v>10</v>
      </c>
      <c r="I159" s="55">
        <v>750</v>
      </c>
      <c r="J159" s="38">
        <f>Таблица5[[#This Row],[Cantitatea real contractată]]*Таблица5[[#This Row],[Preţ unitar (fără TVA)]]</f>
        <v>6247.5</v>
      </c>
      <c r="K159" s="55">
        <f>Таблица5[[#This Row],[Cantitatea real contractată]]*Таблица5[[#This Row],[Preţ unitar (cu TVA)]]</f>
        <v>7500</v>
      </c>
      <c r="L159" s="38" t="s">
        <v>416</v>
      </c>
      <c r="M159" s="38" t="s">
        <v>404</v>
      </c>
      <c r="N159" s="38"/>
      <c r="O159" s="38" t="s">
        <v>1338</v>
      </c>
    </row>
    <row r="160" spans="1:15" ht="25.5" customHeight="1" x14ac:dyDescent="0.25">
      <c r="A160" s="38" t="s">
        <v>1136</v>
      </c>
      <c r="B160" s="38" t="s">
        <v>760</v>
      </c>
      <c r="C160" s="56">
        <v>19.2</v>
      </c>
      <c r="D160" s="38" t="s">
        <v>362</v>
      </c>
      <c r="E160" s="38">
        <v>750</v>
      </c>
      <c r="F160" s="38">
        <f>Таблица5[[#This Row],[Cantitatea solicitată]]*Таблица5[[#This Row],[Preţ unitar (cu TVA)]]</f>
        <v>7500</v>
      </c>
      <c r="G160" s="38">
        <v>8.33</v>
      </c>
      <c r="H160" s="38">
        <v>10</v>
      </c>
      <c r="I160" s="55">
        <v>750</v>
      </c>
      <c r="J160" s="38">
        <f>Таблица5[[#This Row],[Cantitatea real contractată]]*Таблица5[[#This Row],[Preţ unitar (fără TVA)]]</f>
        <v>6247.5</v>
      </c>
      <c r="K160" s="55">
        <f>Таблица5[[#This Row],[Cantitatea real contractată]]*Таблица5[[#This Row],[Preţ unitar (cu TVA)]]</f>
        <v>7500</v>
      </c>
      <c r="L160" s="38" t="s">
        <v>416</v>
      </c>
      <c r="M160" s="38" t="s">
        <v>404</v>
      </c>
      <c r="N160" s="38"/>
      <c r="O160" s="41" t="s">
        <v>1335</v>
      </c>
    </row>
    <row r="161" spans="1:16" ht="25.5" customHeight="1" x14ac:dyDescent="0.25">
      <c r="A161" s="38" t="s">
        <v>1137</v>
      </c>
      <c r="B161" s="38" t="s">
        <v>761</v>
      </c>
      <c r="C161" s="56">
        <v>19.2</v>
      </c>
      <c r="D161" s="38" t="s">
        <v>362</v>
      </c>
      <c r="E161" s="38">
        <v>18750</v>
      </c>
      <c r="F161" s="38">
        <f>Таблица5[[#This Row],[Cantitatea solicitată]]*Таблица5[[#This Row],[Preţ unitar (cu TVA)]]</f>
        <v>187500</v>
      </c>
      <c r="G161" s="38">
        <v>8.33</v>
      </c>
      <c r="H161" s="38">
        <v>10</v>
      </c>
      <c r="I161" s="55">
        <v>18750</v>
      </c>
      <c r="J161" s="38">
        <f>Таблица5[[#This Row],[Cantitatea real contractată]]*Таблица5[[#This Row],[Preţ unitar (fără TVA)]]</f>
        <v>156187.5</v>
      </c>
      <c r="K161" s="55">
        <f>Таблица5[[#This Row],[Cantitatea real contractată]]*Таблица5[[#This Row],[Preţ unitar (cu TVA)]]</f>
        <v>187500</v>
      </c>
      <c r="L161" s="38" t="s">
        <v>416</v>
      </c>
      <c r="M161" s="38" t="s">
        <v>404</v>
      </c>
      <c r="N161" s="38"/>
      <c r="O161" s="41" t="s">
        <v>1335</v>
      </c>
    </row>
    <row r="162" spans="1:16" ht="25.5" customHeight="1" x14ac:dyDescent="0.25">
      <c r="A162" s="38" t="s">
        <v>1138</v>
      </c>
      <c r="B162" s="72" t="s">
        <v>762</v>
      </c>
      <c r="C162" s="56">
        <v>19.2</v>
      </c>
      <c r="D162" s="38" t="s">
        <v>362</v>
      </c>
      <c r="E162" s="38">
        <v>375</v>
      </c>
      <c r="F162" s="38">
        <f>Таблица5[[#This Row],[Cantitatea solicitată]]*Таблица5[[#This Row],[Preţ unitar (cu TVA)]]</f>
        <v>3750</v>
      </c>
      <c r="G162" s="38">
        <v>8.33</v>
      </c>
      <c r="H162" s="38">
        <v>10</v>
      </c>
      <c r="I162" s="55">
        <v>375</v>
      </c>
      <c r="J162" s="38">
        <f>Таблица5[[#This Row],[Cantitatea real contractată]]*Таблица5[[#This Row],[Preţ unitar (fără TVA)]]</f>
        <v>3123.75</v>
      </c>
      <c r="K162" s="55">
        <f>Таблица5[[#This Row],[Cantitatea real contractată]]*Таблица5[[#This Row],[Preţ unitar (cu TVA)]]</f>
        <v>3750</v>
      </c>
      <c r="L162" s="38" t="s">
        <v>416</v>
      </c>
      <c r="M162" s="38" t="s">
        <v>404</v>
      </c>
      <c r="N162" s="38"/>
      <c r="O162" s="38" t="s">
        <v>1338</v>
      </c>
    </row>
    <row r="163" spans="1:16" ht="25.5" customHeight="1" x14ac:dyDescent="0.25">
      <c r="A163" s="78" t="s">
        <v>1139</v>
      </c>
      <c r="B163" s="78" t="s">
        <v>765</v>
      </c>
      <c r="C163" s="79">
        <v>19.2</v>
      </c>
      <c r="D163" s="78" t="s">
        <v>362</v>
      </c>
      <c r="E163" s="78">
        <v>75</v>
      </c>
      <c r="F163" s="78">
        <f>Таблица5[[#This Row],[Cantitatea solicitată]]*Таблица5[[#This Row],[Preţ unitar (cu TVA)]]</f>
        <v>750</v>
      </c>
      <c r="G163" s="78">
        <v>8.33</v>
      </c>
      <c r="H163" s="78">
        <v>10</v>
      </c>
      <c r="I163" s="80">
        <v>75</v>
      </c>
      <c r="J163" s="78">
        <f>Таблица5[[#This Row],[Cantitatea real contractată]]*Таблица5[[#This Row],[Preţ unitar (fără TVA)]]</f>
        <v>624.75</v>
      </c>
      <c r="K163" s="80">
        <f>Таблица5[[#This Row],[Cantitatea real contractată]]*Таблица5[[#This Row],[Preţ unitar (cu TVA)]]</f>
        <v>750</v>
      </c>
      <c r="L163" s="78" t="s">
        <v>416</v>
      </c>
      <c r="M163" s="78" t="s">
        <v>404</v>
      </c>
      <c r="N163" s="78"/>
      <c r="O163" s="73" t="s">
        <v>1335</v>
      </c>
      <c r="P163" s="81"/>
    </row>
    <row r="164" spans="1:16" ht="25.5" customHeight="1" x14ac:dyDescent="0.25">
      <c r="A164" s="38"/>
      <c r="B164" s="38"/>
      <c r="C164" s="56"/>
      <c r="D164" s="38"/>
      <c r="E164" s="38"/>
      <c r="F164" s="38"/>
      <c r="G164" s="38"/>
      <c r="H164" s="38"/>
      <c r="I164" s="55"/>
      <c r="J164" s="38"/>
      <c r="K164" s="55"/>
      <c r="L164" s="38"/>
      <c r="M164" s="38"/>
      <c r="N164" s="38"/>
      <c r="O164" s="38"/>
      <c r="P164" s="82"/>
    </row>
    <row r="165" spans="1:16" ht="25.5" customHeight="1" x14ac:dyDescent="0.25">
      <c r="A165" s="82"/>
      <c r="B165" s="82"/>
      <c r="C165" s="83"/>
      <c r="D165" s="82"/>
      <c r="E165" s="82"/>
      <c r="F165" s="82"/>
      <c r="G165" s="82"/>
      <c r="H165" s="82"/>
      <c r="I165" s="84"/>
      <c r="J165" s="82"/>
      <c r="K165" s="84"/>
      <c r="L165" s="82"/>
      <c r="M165" s="82"/>
      <c r="N165" s="82"/>
      <c r="O165" s="82"/>
      <c r="P165" s="82"/>
    </row>
    <row r="166" spans="1:16" ht="25.5" customHeight="1" x14ac:dyDescent="0.25"/>
    <row r="167" spans="1:16" ht="25.5" customHeight="1" x14ac:dyDescent="0.25">
      <c r="A167" s="32"/>
      <c r="B167" s="31" t="s">
        <v>1331</v>
      </c>
    </row>
    <row r="168" spans="1:16" ht="25.5" customHeight="1" x14ac:dyDescent="0.25">
      <c r="A168" s="85"/>
      <c r="B168" s="31" t="s">
        <v>1336</v>
      </c>
    </row>
    <row r="169" spans="1:16" ht="25.5" customHeight="1" x14ac:dyDescent="0.25">
      <c r="A169" s="77"/>
      <c r="B169" s="31" t="s">
        <v>1337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opLeftCell="C145" workbookViewId="0">
      <selection activeCell="C151" sqref="C151:D151"/>
    </sheetView>
  </sheetViews>
  <sheetFormatPr defaultRowHeight="15" x14ac:dyDescent="0.25"/>
  <cols>
    <col min="1" max="1" width="13" style="31" hidden="1" customWidth="1"/>
    <col min="2" max="2" width="24.28515625" style="31" customWidth="1"/>
    <col min="3" max="3" width="18.42578125" style="31" customWidth="1"/>
    <col min="4" max="4" width="10" style="43" customWidth="1"/>
    <col min="5" max="5" width="30" style="31" customWidth="1"/>
    <col min="6" max="6" width="19.7109375" style="31" customWidth="1"/>
    <col min="7" max="7" width="21.42578125" style="31" customWidth="1"/>
    <col min="8" max="8" width="20.28515625" style="31" customWidth="1"/>
    <col min="9" max="9" width="15.85546875" style="31" customWidth="1"/>
    <col min="10" max="10" width="15.85546875" style="44" customWidth="1"/>
    <col min="11" max="11" width="15.85546875" style="31" customWidth="1"/>
    <col min="12" max="12" width="15.85546875" style="88" customWidth="1"/>
    <col min="13" max="16" width="15.85546875" style="31" customWidth="1"/>
    <col min="17" max="16384" width="9.140625" style="31"/>
  </cols>
  <sheetData>
    <row r="1" spans="1:16" x14ac:dyDescent="0.25">
      <c r="B1" s="44"/>
      <c r="C1" s="44"/>
      <c r="D1" s="64"/>
      <c r="E1" s="44"/>
      <c r="F1" s="44"/>
      <c r="G1" s="44"/>
      <c r="H1" s="44"/>
      <c r="I1" s="44"/>
      <c r="K1" s="44"/>
      <c r="L1" s="87"/>
      <c r="M1" s="92"/>
      <c r="N1" s="93"/>
      <c r="O1" s="44"/>
      <c r="P1" s="44"/>
    </row>
    <row r="2" spans="1:16" x14ac:dyDescent="0.25">
      <c r="B2" s="44"/>
      <c r="C2" s="44"/>
      <c r="D2" s="64"/>
      <c r="E2" s="44"/>
      <c r="F2" s="44"/>
      <c r="G2" s="44"/>
      <c r="H2" s="44"/>
      <c r="I2" s="44"/>
      <c r="K2" s="44"/>
      <c r="M2" s="44"/>
      <c r="N2" s="44"/>
      <c r="O2" s="44"/>
      <c r="P2" s="44"/>
    </row>
    <row r="3" spans="1:16" ht="45" x14ac:dyDescent="0.25">
      <c r="A3" s="31" t="s">
        <v>817</v>
      </c>
      <c r="B3" s="62" t="s">
        <v>769</v>
      </c>
      <c r="C3" s="46" t="s">
        <v>768</v>
      </c>
      <c r="D3" s="47" t="s">
        <v>384</v>
      </c>
      <c r="E3" s="46" t="s">
        <v>388</v>
      </c>
      <c r="F3" s="46" t="s">
        <v>770</v>
      </c>
      <c r="G3" s="46" t="s">
        <v>771</v>
      </c>
      <c r="H3" s="46" t="s">
        <v>389</v>
      </c>
      <c r="I3" s="48" t="s">
        <v>390</v>
      </c>
      <c r="J3" s="48" t="s">
        <v>772</v>
      </c>
      <c r="K3" s="48" t="s">
        <v>773</v>
      </c>
      <c r="L3" s="97" t="s">
        <v>774</v>
      </c>
      <c r="M3" s="48" t="s">
        <v>393</v>
      </c>
      <c r="N3" s="48" t="s">
        <v>387</v>
      </c>
      <c r="O3" s="49" t="s">
        <v>1326</v>
      </c>
      <c r="P3" s="49" t="s">
        <v>1325</v>
      </c>
    </row>
    <row r="4" spans="1:16" ht="60" x14ac:dyDescent="0.25">
      <c r="B4" s="38" t="s">
        <v>1140</v>
      </c>
      <c r="C4" s="38" t="s">
        <v>425</v>
      </c>
      <c r="D4" s="56">
        <v>18.2</v>
      </c>
      <c r="E4" s="38" t="s">
        <v>361</v>
      </c>
      <c r="F4" s="38">
        <v>28200</v>
      </c>
      <c r="G4" s="38">
        <f>Таблица6[[#This Row],[Cantitatea solicitată]]*Таблица6[[#This Row],[Preţ unitar (cu TVA)]]</f>
        <v>4063.6200000000003</v>
      </c>
      <c r="H4" s="38">
        <v>0.13339999999999999</v>
      </c>
      <c r="I4" s="38">
        <v>0.14410000000000001</v>
      </c>
      <c r="J4" s="55">
        <v>28200</v>
      </c>
      <c r="K4" s="38">
        <f>Таблица6[[#This Row],[Cantitatea real contractată]]*Таблица6[[#This Row],[Preţ unitar (fără TVA)]]</f>
        <v>3761.8799999999997</v>
      </c>
      <c r="L4" s="59">
        <f>Таблица6[[#This Row],[Cantitatea real contractată]]*Таблица6[[#This Row],[Preţ unitar (cu TVA)]]</f>
        <v>4063.6200000000003</v>
      </c>
      <c r="M4" s="38" t="s">
        <v>415</v>
      </c>
      <c r="N4" s="38" t="s">
        <v>402</v>
      </c>
      <c r="O4" s="38"/>
      <c r="P4" s="38" t="s">
        <v>1340</v>
      </c>
    </row>
    <row r="5" spans="1:16" ht="60" x14ac:dyDescent="0.25">
      <c r="B5" s="38" t="s">
        <v>1141</v>
      </c>
      <c r="C5" s="55" t="s">
        <v>427</v>
      </c>
      <c r="D5" s="56">
        <v>18.2</v>
      </c>
      <c r="E5" s="38" t="s">
        <v>361</v>
      </c>
      <c r="F5" s="38">
        <v>24750</v>
      </c>
      <c r="G5" s="38">
        <f>Таблица6[[#This Row],[Cantitatea solicitată]]*Таблица6[[#This Row],[Preţ unitar (cu TVA)]]</f>
        <v>3566.4750000000004</v>
      </c>
      <c r="H5" s="38">
        <v>0.13339999999999999</v>
      </c>
      <c r="I5" s="38">
        <v>0.14410000000000001</v>
      </c>
      <c r="J5" s="55">
        <v>24750</v>
      </c>
      <c r="K5" s="38">
        <f>Таблица6[[#This Row],[Cantitatea real contractată]]*Таблица6[[#This Row],[Preţ unitar (fără TVA)]]</f>
        <v>3301.6499999999996</v>
      </c>
      <c r="L5" s="55">
        <f>Таблица6[[#This Row],[Cantitatea real contractată]]*Таблица6[[#This Row],[Preţ unitar (cu TVA)]]</f>
        <v>3566.4750000000004</v>
      </c>
      <c r="M5" s="38" t="s">
        <v>415</v>
      </c>
      <c r="N5" s="38" t="s">
        <v>402</v>
      </c>
      <c r="O5" s="38"/>
      <c r="P5" s="38" t="s">
        <v>1335</v>
      </c>
    </row>
    <row r="6" spans="1:16" s="32" customFormat="1" ht="60" x14ac:dyDescent="0.25">
      <c r="B6" s="50" t="s">
        <v>1142</v>
      </c>
      <c r="C6" s="50" t="s">
        <v>428</v>
      </c>
      <c r="D6" s="51">
        <v>18.2</v>
      </c>
      <c r="E6" s="50" t="s">
        <v>361</v>
      </c>
      <c r="F6" s="50">
        <v>465</v>
      </c>
      <c r="G6" s="50">
        <f>Таблица6[[#This Row],[Cantitatea solicitată]]*Таблица6[[#This Row],[Preţ unitar (cu TVA)]]</f>
        <v>67.006500000000003</v>
      </c>
      <c r="H6" s="50">
        <v>0.13339999999999999</v>
      </c>
      <c r="I6" s="50">
        <v>0.14410000000000001</v>
      </c>
      <c r="J6" s="50">
        <v>465</v>
      </c>
      <c r="K6" s="50">
        <f>Таблица6[[#This Row],[Cantitatea real contractată]]*Таблица6[[#This Row],[Preţ unitar (fără TVA)]]</f>
        <v>62.030999999999999</v>
      </c>
      <c r="L6" s="52">
        <f>Таблица6[[#This Row],[Cantitatea real contractată]]*Таблица6[[#This Row],[Preţ unitar (cu TVA)]]</f>
        <v>67.006500000000003</v>
      </c>
      <c r="M6" s="50" t="s">
        <v>415</v>
      </c>
      <c r="N6" s="50" t="s">
        <v>402</v>
      </c>
      <c r="O6" s="54">
        <v>44783</v>
      </c>
      <c r="P6" s="50" t="s">
        <v>1334</v>
      </c>
    </row>
    <row r="7" spans="1:16" s="32" customFormat="1" ht="60" x14ac:dyDescent="0.25">
      <c r="B7" s="50" t="s">
        <v>1143</v>
      </c>
      <c r="C7" s="50" t="s">
        <v>429</v>
      </c>
      <c r="D7" s="51">
        <v>18.2</v>
      </c>
      <c r="E7" s="50" t="s">
        <v>361</v>
      </c>
      <c r="F7" s="50">
        <v>15000</v>
      </c>
      <c r="G7" s="50">
        <f>Таблица6[[#This Row],[Cantitatea solicitată]]*Таблица6[[#This Row],[Preţ unitar (cu TVA)]]</f>
        <v>2161.5</v>
      </c>
      <c r="H7" s="50">
        <v>0.13339999999999999</v>
      </c>
      <c r="I7" s="50">
        <v>0.14410000000000001</v>
      </c>
      <c r="J7" s="50">
        <v>15000</v>
      </c>
      <c r="K7" s="50">
        <f>Таблица6[[#This Row],[Cantitatea real contractată]]*Таблица6[[#This Row],[Preţ unitar (fără TVA)]]</f>
        <v>2000.9999999999998</v>
      </c>
      <c r="L7" s="52">
        <f>Таблица6[[#This Row],[Cantitatea real contractată]]*Таблица6[[#This Row],[Preţ unitar (cu TVA)]]</f>
        <v>2161.5</v>
      </c>
      <c r="M7" s="50" t="s">
        <v>415</v>
      </c>
      <c r="N7" s="50" t="s">
        <v>402</v>
      </c>
      <c r="O7" s="54">
        <v>44783</v>
      </c>
      <c r="P7" s="50" t="s">
        <v>1334</v>
      </c>
    </row>
    <row r="8" spans="1:16" s="32" customFormat="1" ht="60" x14ac:dyDescent="0.25">
      <c r="B8" s="50" t="s">
        <v>1144</v>
      </c>
      <c r="C8" s="50" t="s">
        <v>430</v>
      </c>
      <c r="D8" s="51">
        <v>18.2</v>
      </c>
      <c r="E8" s="50" t="s">
        <v>361</v>
      </c>
      <c r="F8" s="50">
        <v>1500</v>
      </c>
      <c r="G8" s="50">
        <f>Таблица6[[#This Row],[Cantitatea solicitată]]*Таблица6[[#This Row],[Preţ unitar (cu TVA)]]</f>
        <v>216.15</v>
      </c>
      <c r="H8" s="50">
        <v>0.13339999999999999</v>
      </c>
      <c r="I8" s="50">
        <v>0.14410000000000001</v>
      </c>
      <c r="J8" s="50">
        <v>1500</v>
      </c>
      <c r="K8" s="50">
        <f>Таблица6[[#This Row],[Cantitatea real contractată]]*Таблица6[[#This Row],[Preţ unitar (fără TVA)]]</f>
        <v>200.1</v>
      </c>
      <c r="L8" s="52">
        <f>Таблица6[[#This Row],[Cantitatea real contractată]]*Таблица6[[#This Row],[Preţ unitar (cu TVA)]]</f>
        <v>216.15</v>
      </c>
      <c r="M8" s="50" t="s">
        <v>415</v>
      </c>
      <c r="N8" s="50" t="s">
        <v>402</v>
      </c>
      <c r="O8" s="54">
        <v>44802</v>
      </c>
      <c r="P8" s="50" t="s">
        <v>1334</v>
      </c>
    </row>
    <row r="9" spans="1:16" s="32" customFormat="1" ht="60" x14ac:dyDescent="0.25">
      <c r="B9" s="50" t="s">
        <v>1145</v>
      </c>
      <c r="C9" s="50" t="s">
        <v>431</v>
      </c>
      <c r="D9" s="51">
        <v>18.2</v>
      </c>
      <c r="E9" s="50" t="s">
        <v>361</v>
      </c>
      <c r="F9" s="50">
        <v>4350</v>
      </c>
      <c r="G9" s="50">
        <f>Таблица6[[#This Row],[Cantitatea solicitată]]*Таблица6[[#This Row],[Preţ unitar (cu TVA)]]</f>
        <v>626.83500000000004</v>
      </c>
      <c r="H9" s="50">
        <v>0.13339999999999999</v>
      </c>
      <c r="I9" s="50">
        <v>0.14410000000000001</v>
      </c>
      <c r="J9" s="50">
        <v>4350</v>
      </c>
      <c r="K9" s="50">
        <f>Таблица6[[#This Row],[Cantitatea real contractată]]*Таблица6[[#This Row],[Preţ unitar (fără TVA)]]</f>
        <v>580.29</v>
      </c>
      <c r="L9" s="52">
        <f>Таблица6[[#This Row],[Cantitatea real contractată]]*Таблица6[[#This Row],[Preţ unitar (cu TVA)]]</f>
        <v>626.83500000000004</v>
      </c>
      <c r="M9" s="50" t="s">
        <v>415</v>
      </c>
      <c r="N9" s="50" t="s">
        <v>402</v>
      </c>
      <c r="O9" s="54">
        <v>44768</v>
      </c>
      <c r="P9" s="50" t="s">
        <v>1334</v>
      </c>
    </row>
    <row r="10" spans="1:16" s="32" customFormat="1" ht="60" x14ac:dyDescent="0.25">
      <c r="B10" s="50" t="s">
        <v>1146</v>
      </c>
      <c r="C10" s="50" t="s">
        <v>432</v>
      </c>
      <c r="D10" s="51">
        <v>18.2</v>
      </c>
      <c r="E10" s="50" t="s">
        <v>361</v>
      </c>
      <c r="F10" s="50">
        <v>375</v>
      </c>
      <c r="G10" s="50">
        <f>Таблица6[[#This Row],[Cantitatea solicitată]]*Таблица6[[#This Row],[Preţ unitar (cu TVA)]]</f>
        <v>54.037500000000001</v>
      </c>
      <c r="H10" s="50">
        <v>0.13339999999999999</v>
      </c>
      <c r="I10" s="50">
        <v>0.14410000000000001</v>
      </c>
      <c r="J10" s="50">
        <v>375</v>
      </c>
      <c r="K10" s="50">
        <f>Таблица6[[#This Row],[Cantitatea real contractată]]*Таблица6[[#This Row],[Preţ unitar (fără TVA)]]</f>
        <v>50.024999999999999</v>
      </c>
      <c r="L10" s="52">
        <f>Таблица6[[#This Row],[Cantitatea real contractată]]*Таблица6[[#This Row],[Preţ unitar (cu TVA)]]</f>
        <v>54.037500000000001</v>
      </c>
      <c r="M10" s="50" t="s">
        <v>415</v>
      </c>
      <c r="N10" s="50" t="s">
        <v>402</v>
      </c>
      <c r="O10" s="54">
        <v>44784</v>
      </c>
      <c r="P10" s="50" t="s">
        <v>1334</v>
      </c>
    </row>
    <row r="11" spans="1:16" s="32" customFormat="1" ht="60" x14ac:dyDescent="0.25">
      <c r="B11" s="50" t="s">
        <v>1147</v>
      </c>
      <c r="C11" s="50" t="s">
        <v>433</v>
      </c>
      <c r="D11" s="51">
        <v>18.2</v>
      </c>
      <c r="E11" s="50" t="s">
        <v>361</v>
      </c>
      <c r="F11" s="50">
        <v>750</v>
      </c>
      <c r="G11" s="50">
        <f>Таблица6[[#This Row],[Cantitatea solicitată]]*Таблица6[[#This Row],[Preţ unitar (cu TVA)]]</f>
        <v>108.075</v>
      </c>
      <c r="H11" s="50">
        <v>0.13339999999999999</v>
      </c>
      <c r="I11" s="50">
        <v>0.14410000000000001</v>
      </c>
      <c r="J11" s="50">
        <v>750</v>
      </c>
      <c r="K11" s="50">
        <f>Таблица6[[#This Row],[Cantitatea real contractată]]*Таблица6[[#This Row],[Preţ unitar (fără TVA)]]</f>
        <v>100.05</v>
      </c>
      <c r="L11" s="52">
        <f>Таблица6[[#This Row],[Cantitatea real contractată]]*Таблица6[[#This Row],[Preţ unitar (cu TVA)]]</f>
        <v>108.075</v>
      </c>
      <c r="M11" s="50" t="s">
        <v>415</v>
      </c>
      <c r="N11" s="50" t="s">
        <v>402</v>
      </c>
      <c r="O11" s="54">
        <v>44784</v>
      </c>
      <c r="P11" s="50" t="s">
        <v>1324</v>
      </c>
    </row>
    <row r="12" spans="1:16" ht="60" x14ac:dyDescent="0.25">
      <c r="B12" s="38" t="s">
        <v>1148</v>
      </c>
      <c r="C12" s="38" t="s">
        <v>435</v>
      </c>
      <c r="D12" s="56">
        <v>18.2</v>
      </c>
      <c r="E12" s="38" t="s">
        <v>361</v>
      </c>
      <c r="F12" s="38">
        <v>225</v>
      </c>
      <c r="G12" s="38">
        <f>Таблица6[[#This Row],[Cantitatea solicitată]]*Таблица6[[#This Row],[Preţ unitar (cu TVA)]]</f>
        <v>32.422499999999999</v>
      </c>
      <c r="H12" s="38">
        <v>0.13339999999999999</v>
      </c>
      <c r="I12" s="38">
        <v>0.14410000000000001</v>
      </c>
      <c r="J12" s="55">
        <v>225</v>
      </c>
      <c r="K12" s="38">
        <f>Таблица6[[#This Row],[Cantitatea real contractată]]*Таблица6[[#This Row],[Preţ unitar (fără TVA)]]</f>
        <v>30.014999999999997</v>
      </c>
      <c r="L12" s="59">
        <f>Таблица6[[#This Row],[Cantitatea real contractată]]*Таблица6[[#This Row],[Preţ unitar (cu TVA)]]</f>
        <v>32.422499999999999</v>
      </c>
      <c r="M12" s="38" t="s">
        <v>415</v>
      </c>
      <c r="N12" s="38" t="s">
        <v>402</v>
      </c>
      <c r="O12" s="38"/>
      <c r="P12" s="38" t="s">
        <v>1340</v>
      </c>
    </row>
    <row r="13" spans="1:16" ht="60" x14ac:dyDescent="0.25">
      <c r="B13" s="38" t="s">
        <v>1149</v>
      </c>
      <c r="C13" s="38" t="s">
        <v>436</v>
      </c>
      <c r="D13" s="56">
        <v>18.2</v>
      </c>
      <c r="E13" s="38" t="s">
        <v>361</v>
      </c>
      <c r="F13" s="38">
        <v>75</v>
      </c>
      <c r="G13" s="38">
        <f>Таблица6[[#This Row],[Cantitatea solicitată]]*Таблица6[[#This Row],[Preţ unitar (cu TVA)]]</f>
        <v>10.807500000000001</v>
      </c>
      <c r="H13" s="38">
        <v>0.13339999999999999</v>
      </c>
      <c r="I13" s="38">
        <v>0.14410000000000001</v>
      </c>
      <c r="J13" s="55">
        <v>75</v>
      </c>
      <c r="K13" s="38">
        <f>Таблица6[[#This Row],[Cantitatea real contractată]]*Таблица6[[#This Row],[Preţ unitar (fără TVA)]]</f>
        <v>10.004999999999999</v>
      </c>
      <c r="L13" s="59">
        <f>Таблица6[[#This Row],[Cantitatea real contractată]]*Таблица6[[#This Row],[Preţ unitar (cu TVA)]]</f>
        <v>10.807500000000001</v>
      </c>
      <c r="M13" s="38" t="s">
        <v>415</v>
      </c>
      <c r="N13" s="38" t="s">
        <v>402</v>
      </c>
      <c r="O13" s="38"/>
      <c r="P13" s="38" t="s">
        <v>1340</v>
      </c>
    </row>
    <row r="14" spans="1:16" s="32" customFormat="1" ht="60" x14ac:dyDescent="0.25">
      <c r="B14" s="50" t="s">
        <v>1150</v>
      </c>
      <c r="C14" s="50" t="s">
        <v>437</v>
      </c>
      <c r="D14" s="51">
        <v>18.2</v>
      </c>
      <c r="E14" s="50" t="s">
        <v>361</v>
      </c>
      <c r="F14" s="50">
        <v>225</v>
      </c>
      <c r="G14" s="50">
        <f>Таблица6[[#This Row],[Cantitatea solicitată]]*Таблица6[[#This Row],[Preţ unitar (cu TVA)]]</f>
        <v>32.422499999999999</v>
      </c>
      <c r="H14" s="50">
        <v>0.13339999999999999</v>
      </c>
      <c r="I14" s="50">
        <v>0.14410000000000001</v>
      </c>
      <c r="J14" s="50">
        <v>225</v>
      </c>
      <c r="K14" s="50">
        <f>Таблица6[[#This Row],[Cantitatea real contractată]]*Таблица6[[#This Row],[Preţ unitar (fără TVA)]]</f>
        <v>30.014999999999997</v>
      </c>
      <c r="L14" s="52">
        <f>Таблица6[[#This Row],[Cantitatea real contractată]]*Таблица6[[#This Row],[Preţ unitar (cu TVA)]]</f>
        <v>32.422499999999999</v>
      </c>
      <c r="M14" s="50" t="s">
        <v>415</v>
      </c>
      <c r="N14" s="50" t="s">
        <v>402</v>
      </c>
      <c r="O14" s="54">
        <v>44783</v>
      </c>
      <c r="P14" s="50" t="s">
        <v>1334</v>
      </c>
    </row>
    <row r="15" spans="1:16" s="32" customFormat="1" ht="60" x14ac:dyDescent="0.25">
      <c r="B15" s="50" t="s">
        <v>1151</v>
      </c>
      <c r="C15" s="50" t="s">
        <v>439</v>
      </c>
      <c r="D15" s="51">
        <v>18.2</v>
      </c>
      <c r="E15" s="50" t="s">
        <v>361</v>
      </c>
      <c r="F15" s="50">
        <v>225</v>
      </c>
      <c r="G15" s="50">
        <f>Таблица6[[#This Row],[Cantitatea solicitată]]*Таблица6[[#This Row],[Preţ unitar (cu TVA)]]</f>
        <v>32.422499999999999</v>
      </c>
      <c r="H15" s="50">
        <v>0.13339999999999999</v>
      </c>
      <c r="I15" s="50">
        <v>0.14410000000000001</v>
      </c>
      <c r="J15" s="50">
        <v>225</v>
      </c>
      <c r="K15" s="50">
        <f>Таблица6[[#This Row],[Cantitatea real contractată]]*Таблица6[[#This Row],[Preţ unitar (fără TVA)]]</f>
        <v>30.014999999999997</v>
      </c>
      <c r="L15" s="52">
        <f>Таблица6[[#This Row],[Cantitatea real contractată]]*Таблица6[[#This Row],[Preţ unitar (cu TVA)]]</f>
        <v>32.422499999999999</v>
      </c>
      <c r="M15" s="50" t="s">
        <v>415</v>
      </c>
      <c r="N15" s="50" t="s">
        <v>402</v>
      </c>
      <c r="O15" s="54">
        <v>44768</v>
      </c>
      <c r="P15" s="50" t="s">
        <v>1334</v>
      </c>
    </row>
    <row r="16" spans="1:16" s="32" customFormat="1" ht="60" x14ac:dyDescent="0.25">
      <c r="B16" s="50" t="s">
        <v>1152</v>
      </c>
      <c r="C16" s="50" t="s">
        <v>441</v>
      </c>
      <c r="D16" s="51">
        <v>18.2</v>
      </c>
      <c r="E16" s="50" t="s">
        <v>361</v>
      </c>
      <c r="F16" s="50">
        <v>15000</v>
      </c>
      <c r="G16" s="50">
        <f>Таблица6[[#This Row],[Cantitatea solicitată]]*Таблица6[[#This Row],[Preţ unitar (cu TVA)]]</f>
        <v>2161.5</v>
      </c>
      <c r="H16" s="50">
        <v>0.13339999999999999</v>
      </c>
      <c r="I16" s="50">
        <v>0.14410000000000001</v>
      </c>
      <c r="J16" s="50">
        <v>15000</v>
      </c>
      <c r="K16" s="50">
        <f>Таблица6[[#This Row],[Cantitatea real contractată]]*Таблица6[[#This Row],[Preţ unitar (fără TVA)]]</f>
        <v>2000.9999999999998</v>
      </c>
      <c r="L16" s="52">
        <f>Таблица6[[#This Row],[Cantitatea real contractată]]*Таблица6[[#This Row],[Preţ unitar (cu TVA)]]</f>
        <v>2161.5</v>
      </c>
      <c r="M16" s="50" t="s">
        <v>415</v>
      </c>
      <c r="N16" s="50" t="s">
        <v>402</v>
      </c>
      <c r="O16" s="54">
        <v>44768</v>
      </c>
      <c r="P16" s="50" t="s">
        <v>1334</v>
      </c>
    </row>
    <row r="17" spans="2:16" s="32" customFormat="1" ht="60" x14ac:dyDescent="0.25">
      <c r="B17" s="50" t="s">
        <v>1153</v>
      </c>
      <c r="C17" s="50" t="s">
        <v>444</v>
      </c>
      <c r="D17" s="51">
        <v>18.2</v>
      </c>
      <c r="E17" s="50" t="s">
        <v>361</v>
      </c>
      <c r="F17" s="50">
        <v>37500</v>
      </c>
      <c r="G17" s="50">
        <f>Таблица6[[#This Row],[Cantitatea solicitată]]*Таблица6[[#This Row],[Preţ unitar (cu TVA)]]</f>
        <v>5403.75</v>
      </c>
      <c r="H17" s="50">
        <v>0.13339999999999999</v>
      </c>
      <c r="I17" s="50">
        <v>0.14410000000000001</v>
      </c>
      <c r="J17" s="50">
        <v>37500</v>
      </c>
      <c r="K17" s="50">
        <f>Таблица6[[#This Row],[Cantitatea real contractată]]*Таблица6[[#This Row],[Preţ unitar (fără TVA)]]</f>
        <v>5002.5</v>
      </c>
      <c r="L17" s="52">
        <f>Таблица6[[#This Row],[Cantitatea real contractată]]*Таблица6[[#This Row],[Preţ unitar (cu TVA)]]</f>
        <v>5403.75</v>
      </c>
      <c r="M17" s="50" t="s">
        <v>415</v>
      </c>
      <c r="N17" s="50" t="s">
        <v>402</v>
      </c>
      <c r="O17" s="54">
        <v>44783</v>
      </c>
      <c r="P17" s="50" t="s">
        <v>1334</v>
      </c>
    </row>
    <row r="18" spans="2:16" s="32" customFormat="1" ht="60" x14ac:dyDescent="0.25">
      <c r="B18" s="50" t="s">
        <v>1154</v>
      </c>
      <c r="C18" s="50" t="s">
        <v>445</v>
      </c>
      <c r="D18" s="51">
        <v>18.2</v>
      </c>
      <c r="E18" s="50" t="s">
        <v>361</v>
      </c>
      <c r="F18" s="50">
        <v>2250</v>
      </c>
      <c r="G18" s="50">
        <f>Таблица6[[#This Row],[Cantitatea solicitată]]*Таблица6[[#This Row],[Preţ unitar (cu TVA)]]</f>
        <v>324.22500000000002</v>
      </c>
      <c r="H18" s="50">
        <v>0.13339999999999999</v>
      </c>
      <c r="I18" s="50">
        <v>0.14410000000000001</v>
      </c>
      <c r="J18" s="50">
        <v>2250</v>
      </c>
      <c r="K18" s="50">
        <f>Таблица6[[#This Row],[Cantitatea real contractată]]*Таблица6[[#This Row],[Preţ unitar (fără TVA)]]</f>
        <v>300.14999999999998</v>
      </c>
      <c r="L18" s="52">
        <f>Таблица6[[#This Row],[Cantitatea real contractată]]*Таблица6[[#This Row],[Preţ unitar (cu TVA)]]</f>
        <v>324.22500000000002</v>
      </c>
      <c r="M18" s="50" t="s">
        <v>415</v>
      </c>
      <c r="N18" s="50" t="s">
        <v>402</v>
      </c>
      <c r="O18" s="54">
        <v>44768</v>
      </c>
      <c r="P18" s="50" t="s">
        <v>1334</v>
      </c>
    </row>
    <row r="19" spans="2:16" s="32" customFormat="1" ht="60" x14ac:dyDescent="0.25">
      <c r="B19" s="50" t="s">
        <v>1155</v>
      </c>
      <c r="C19" s="50" t="s">
        <v>447</v>
      </c>
      <c r="D19" s="51">
        <v>18.2</v>
      </c>
      <c r="E19" s="50" t="s">
        <v>361</v>
      </c>
      <c r="F19" s="50">
        <v>375</v>
      </c>
      <c r="G19" s="50">
        <f>Таблица6[[#This Row],[Cantitatea solicitată]]*Таблица6[[#This Row],[Preţ unitar (cu TVA)]]</f>
        <v>54.037500000000001</v>
      </c>
      <c r="H19" s="50">
        <v>0.13339999999999999</v>
      </c>
      <c r="I19" s="50">
        <v>0.14410000000000001</v>
      </c>
      <c r="J19" s="50">
        <v>375</v>
      </c>
      <c r="K19" s="50">
        <f>Таблица6[[#This Row],[Cantitatea real contractată]]*Таблица6[[#This Row],[Preţ unitar (fără TVA)]]</f>
        <v>50.024999999999999</v>
      </c>
      <c r="L19" s="52">
        <f>Таблица6[[#This Row],[Cantitatea real contractată]]*Таблица6[[#This Row],[Preţ unitar (cu TVA)]]</f>
        <v>54.037500000000001</v>
      </c>
      <c r="M19" s="50" t="s">
        <v>415</v>
      </c>
      <c r="N19" s="50" t="s">
        <v>402</v>
      </c>
      <c r="O19" s="54">
        <v>44768</v>
      </c>
      <c r="P19" s="50" t="s">
        <v>1334</v>
      </c>
    </row>
    <row r="20" spans="2:16" s="32" customFormat="1" ht="60" x14ac:dyDescent="0.25">
      <c r="B20" s="50" t="s">
        <v>1156</v>
      </c>
      <c r="C20" s="50" t="s">
        <v>449</v>
      </c>
      <c r="D20" s="51">
        <v>18.2</v>
      </c>
      <c r="E20" s="50" t="s">
        <v>361</v>
      </c>
      <c r="F20" s="50">
        <v>75</v>
      </c>
      <c r="G20" s="50">
        <f>Таблица6[[#This Row],[Cantitatea solicitată]]*Таблица6[[#This Row],[Preţ unitar (cu TVA)]]</f>
        <v>10.807500000000001</v>
      </c>
      <c r="H20" s="50">
        <v>0.13339999999999999</v>
      </c>
      <c r="I20" s="50">
        <v>0.14410000000000001</v>
      </c>
      <c r="J20" s="50">
        <v>75</v>
      </c>
      <c r="K20" s="50">
        <f>Таблица6[[#This Row],[Cantitatea real contractată]]*Таблица6[[#This Row],[Preţ unitar (fără TVA)]]</f>
        <v>10.004999999999999</v>
      </c>
      <c r="L20" s="52">
        <f>Таблица6[[#This Row],[Cantitatea real contractată]]*Таблица6[[#This Row],[Preţ unitar (cu TVA)]]</f>
        <v>10.807500000000001</v>
      </c>
      <c r="M20" s="50" t="s">
        <v>415</v>
      </c>
      <c r="N20" s="50" t="s">
        <v>402</v>
      </c>
      <c r="O20" s="54">
        <v>44768</v>
      </c>
      <c r="P20" s="50" t="s">
        <v>1334</v>
      </c>
    </row>
    <row r="21" spans="2:16" ht="60" x14ac:dyDescent="0.25">
      <c r="B21" s="38" t="s">
        <v>1157</v>
      </c>
      <c r="C21" s="38" t="s">
        <v>452</v>
      </c>
      <c r="D21" s="56">
        <v>18.2</v>
      </c>
      <c r="E21" s="38" t="s">
        <v>361</v>
      </c>
      <c r="F21" s="38">
        <v>712</v>
      </c>
      <c r="G21" s="38">
        <f>Таблица6[[#This Row],[Cantitatea solicitată]]*Таблица6[[#This Row],[Preţ unitar (cu TVA)]]</f>
        <v>102.59920000000001</v>
      </c>
      <c r="H21" s="38">
        <v>0.13339999999999999</v>
      </c>
      <c r="I21" s="38">
        <v>0.14410000000000001</v>
      </c>
      <c r="J21" s="55">
        <v>712</v>
      </c>
      <c r="K21" s="38">
        <f>Таблица6[[#This Row],[Cantitatea real contractată]]*Таблица6[[#This Row],[Preţ unitar (fără TVA)]]</f>
        <v>94.980799999999988</v>
      </c>
      <c r="L21" s="59">
        <f>Таблица6[[#This Row],[Cantitatea real contractată]]*Таблица6[[#This Row],[Preţ unitar (cu TVA)]]</f>
        <v>102.59920000000001</v>
      </c>
      <c r="M21" s="38" t="s">
        <v>415</v>
      </c>
      <c r="N21" s="38" t="s">
        <v>402</v>
      </c>
      <c r="O21" s="38"/>
      <c r="P21" s="38" t="s">
        <v>1340</v>
      </c>
    </row>
    <row r="22" spans="2:16" ht="60" x14ac:dyDescent="0.25">
      <c r="B22" s="38" t="s">
        <v>1158</v>
      </c>
      <c r="C22" s="38" t="s">
        <v>453</v>
      </c>
      <c r="D22" s="56">
        <v>18.2</v>
      </c>
      <c r="E22" s="38" t="s">
        <v>361</v>
      </c>
      <c r="F22" s="38">
        <v>75</v>
      </c>
      <c r="G22" s="38">
        <f>Таблица6[[#This Row],[Cantitatea solicitată]]*Таблица6[[#This Row],[Preţ unitar (cu TVA)]]</f>
        <v>10.807500000000001</v>
      </c>
      <c r="H22" s="38">
        <v>0.13339999999999999</v>
      </c>
      <c r="I22" s="38">
        <v>0.14410000000000001</v>
      </c>
      <c r="J22" s="55">
        <v>75</v>
      </c>
      <c r="K22" s="38">
        <f>Таблица6[[#This Row],[Cantitatea real contractată]]*Таблица6[[#This Row],[Preţ unitar (fără TVA)]]</f>
        <v>10.004999999999999</v>
      </c>
      <c r="L22" s="59">
        <f>Таблица6[[#This Row],[Cantitatea real contractată]]*Таблица6[[#This Row],[Preţ unitar (cu TVA)]]</f>
        <v>10.807500000000001</v>
      </c>
      <c r="M22" s="38" t="s">
        <v>415</v>
      </c>
      <c r="N22" s="38" t="s">
        <v>402</v>
      </c>
      <c r="O22" s="38"/>
      <c r="P22" s="38" t="s">
        <v>1340</v>
      </c>
    </row>
    <row r="23" spans="2:16" ht="60" x14ac:dyDescent="0.25">
      <c r="B23" s="38" t="s">
        <v>1159</v>
      </c>
      <c r="C23" s="38" t="s">
        <v>454</v>
      </c>
      <c r="D23" s="56">
        <v>18.2</v>
      </c>
      <c r="E23" s="38" t="s">
        <v>361</v>
      </c>
      <c r="F23" s="38">
        <v>750</v>
      </c>
      <c r="G23" s="38">
        <f>Таблица6[[#This Row],[Cantitatea solicitată]]*Таблица6[[#This Row],[Preţ unitar (cu TVA)]]</f>
        <v>108.075</v>
      </c>
      <c r="H23" s="38">
        <v>0.13339999999999999</v>
      </c>
      <c r="I23" s="38">
        <v>0.14410000000000001</v>
      </c>
      <c r="J23" s="55">
        <v>750</v>
      </c>
      <c r="K23" s="38">
        <f>Таблица6[[#This Row],[Cantitatea real contractată]]*Таблица6[[#This Row],[Preţ unitar (fără TVA)]]</f>
        <v>100.05</v>
      </c>
      <c r="L23" s="59">
        <f>Таблица6[[#This Row],[Cantitatea real contractată]]*Таблица6[[#This Row],[Preţ unitar (cu TVA)]]</f>
        <v>108.075</v>
      </c>
      <c r="M23" s="38" t="s">
        <v>415</v>
      </c>
      <c r="N23" s="38" t="s">
        <v>402</v>
      </c>
      <c r="O23" s="38"/>
      <c r="P23" s="38" t="s">
        <v>1340</v>
      </c>
    </row>
    <row r="24" spans="2:16" s="32" customFormat="1" ht="60" x14ac:dyDescent="0.25">
      <c r="B24" s="50" t="s">
        <v>1160</v>
      </c>
      <c r="C24" s="50" t="s">
        <v>455</v>
      </c>
      <c r="D24" s="51">
        <v>18.2</v>
      </c>
      <c r="E24" s="50" t="s">
        <v>361</v>
      </c>
      <c r="F24" s="50">
        <v>19</v>
      </c>
      <c r="G24" s="50">
        <f>Таблица6[[#This Row],[Cantitatea solicitată]]*Таблица6[[#This Row],[Preţ unitar (cu TVA)]]</f>
        <v>2.7379000000000002</v>
      </c>
      <c r="H24" s="50">
        <v>0.13339999999999999</v>
      </c>
      <c r="I24" s="50">
        <v>0.14410000000000001</v>
      </c>
      <c r="J24" s="50">
        <v>19</v>
      </c>
      <c r="K24" s="50">
        <f>Таблица6[[#This Row],[Cantitatea real contractată]]*Таблица6[[#This Row],[Preţ unitar (fără TVA)]]</f>
        <v>2.5345999999999997</v>
      </c>
      <c r="L24" s="52">
        <f>Таблица6[[#This Row],[Cantitatea real contractată]]*Таблица6[[#This Row],[Preţ unitar (cu TVA)]]</f>
        <v>2.7379000000000002</v>
      </c>
      <c r="M24" s="50" t="s">
        <v>415</v>
      </c>
      <c r="N24" s="50" t="s">
        <v>402</v>
      </c>
      <c r="O24" s="54">
        <v>44784</v>
      </c>
      <c r="P24" s="50" t="s">
        <v>1324</v>
      </c>
    </row>
    <row r="25" spans="2:16" s="32" customFormat="1" ht="60" x14ac:dyDescent="0.25">
      <c r="B25" s="50" t="s">
        <v>1161</v>
      </c>
      <c r="C25" s="50" t="s">
        <v>456</v>
      </c>
      <c r="D25" s="51">
        <v>18.2</v>
      </c>
      <c r="E25" s="50" t="s">
        <v>361</v>
      </c>
      <c r="F25" s="50">
        <v>600</v>
      </c>
      <c r="G25" s="50">
        <f>Таблица6[[#This Row],[Cantitatea solicitată]]*Таблица6[[#This Row],[Preţ unitar (cu TVA)]]</f>
        <v>86.460000000000008</v>
      </c>
      <c r="H25" s="50">
        <v>0.13339999999999999</v>
      </c>
      <c r="I25" s="50">
        <v>0.14410000000000001</v>
      </c>
      <c r="J25" s="50">
        <v>600</v>
      </c>
      <c r="K25" s="50">
        <f>Таблица6[[#This Row],[Cantitatea real contractată]]*Таблица6[[#This Row],[Preţ unitar (fără TVA)]]</f>
        <v>80.039999999999992</v>
      </c>
      <c r="L25" s="52">
        <f>Таблица6[[#This Row],[Cantitatea real contractată]]*Таблица6[[#This Row],[Preţ unitar (cu TVA)]]</f>
        <v>86.460000000000008</v>
      </c>
      <c r="M25" s="50" t="s">
        <v>415</v>
      </c>
      <c r="N25" s="50" t="s">
        <v>402</v>
      </c>
      <c r="O25" s="54">
        <v>44784</v>
      </c>
      <c r="P25" s="50" t="s">
        <v>1324</v>
      </c>
    </row>
    <row r="26" spans="2:16" ht="60" x14ac:dyDescent="0.25">
      <c r="B26" s="38" t="s">
        <v>1162</v>
      </c>
      <c r="C26" s="38" t="s">
        <v>458</v>
      </c>
      <c r="D26" s="56">
        <v>18.2</v>
      </c>
      <c r="E26" s="38" t="s">
        <v>361</v>
      </c>
      <c r="F26" s="38">
        <v>1500</v>
      </c>
      <c r="G26" s="38">
        <f>Таблица6[[#This Row],[Cantitatea solicitată]]*Таблица6[[#This Row],[Preţ unitar (cu TVA)]]</f>
        <v>216.15</v>
      </c>
      <c r="H26" s="38">
        <v>0.13339999999999999</v>
      </c>
      <c r="I26" s="38">
        <v>0.14410000000000001</v>
      </c>
      <c r="J26" s="55">
        <v>1500</v>
      </c>
      <c r="K26" s="38">
        <f>Таблица6[[#This Row],[Cantitatea real contractată]]*Таблица6[[#This Row],[Preţ unitar (fără TVA)]]</f>
        <v>200.1</v>
      </c>
      <c r="L26" s="59">
        <f>Таблица6[[#This Row],[Cantitatea real contractată]]*Таблица6[[#This Row],[Preţ unitar (cu TVA)]]</f>
        <v>216.15</v>
      </c>
      <c r="M26" s="38" t="s">
        <v>415</v>
      </c>
      <c r="N26" s="38" t="s">
        <v>402</v>
      </c>
      <c r="O26" s="38"/>
      <c r="P26" s="38" t="s">
        <v>1340</v>
      </c>
    </row>
    <row r="27" spans="2:16" s="32" customFormat="1" ht="60" x14ac:dyDescent="0.25">
      <c r="B27" s="50" t="s">
        <v>1163</v>
      </c>
      <c r="C27" s="50" t="s">
        <v>459</v>
      </c>
      <c r="D27" s="51">
        <v>18.2</v>
      </c>
      <c r="E27" s="50" t="s">
        <v>361</v>
      </c>
      <c r="F27" s="50">
        <v>750</v>
      </c>
      <c r="G27" s="50">
        <f>Таблица6[[#This Row],[Cantitatea solicitată]]*Таблица6[[#This Row],[Preţ unitar (cu TVA)]]</f>
        <v>108.075</v>
      </c>
      <c r="H27" s="50">
        <v>0.13339999999999999</v>
      </c>
      <c r="I27" s="50">
        <v>0.14410000000000001</v>
      </c>
      <c r="J27" s="50">
        <v>750</v>
      </c>
      <c r="K27" s="50">
        <f>Таблица6[[#This Row],[Cantitatea real contractată]]*Таблица6[[#This Row],[Preţ unitar (fără TVA)]]</f>
        <v>100.05</v>
      </c>
      <c r="L27" s="52">
        <f>Таблица6[[#This Row],[Cantitatea real contractată]]*Таблица6[[#This Row],[Preţ unitar (cu TVA)]]</f>
        <v>108.075</v>
      </c>
      <c r="M27" s="50" t="s">
        <v>415</v>
      </c>
      <c r="N27" s="50" t="s">
        <v>402</v>
      </c>
      <c r="O27" s="54">
        <v>44795</v>
      </c>
      <c r="P27" s="50" t="s">
        <v>1334</v>
      </c>
    </row>
    <row r="28" spans="2:16" s="32" customFormat="1" ht="60" x14ac:dyDescent="0.25">
      <c r="B28" s="50" t="s">
        <v>1164</v>
      </c>
      <c r="C28" s="50" t="s">
        <v>460</v>
      </c>
      <c r="D28" s="51">
        <v>18.2</v>
      </c>
      <c r="E28" s="50" t="s">
        <v>361</v>
      </c>
      <c r="F28" s="50">
        <v>3600</v>
      </c>
      <c r="G28" s="50">
        <f>Таблица6[[#This Row],[Cantitatea solicitată]]*Таблица6[[#This Row],[Preţ unitar (cu TVA)]]</f>
        <v>518.76</v>
      </c>
      <c r="H28" s="50">
        <v>0.13339999999999999</v>
      </c>
      <c r="I28" s="50">
        <v>0.14410000000000001</v>
      </c>
      <c r="J28" s="50">
        <v>3600</v>
      </c>
      <c r="K28" s="50">
        <f>Таблица6[[#This Row],[Cantitatea real contractată]]*Таблица6[[#This Row],[Preţ unitar (fără TVA)]]</f>
        <v>480.23999999999995</v>
      </c>
      <c r="L28" s="52">
        <f>Таблица6[[#This Row],[Cantitatea real contractată]]*Таблица6[[#This Row],[Preţ unitar (cu TVA)]]</f>
        <v>518.76</v>
      </c>
      <c r="M28" s="50" t="s">
        <v>415</v>
      </c>
      <c r="N28" s="50" t="s">
        <v>402</v>
      </c>
      <c r="O28" s="54">
        <v>44784</v>
      </c>
      <c r="P28" s="50" t="s">
        <v>1324</v>
      </c>
    </row>
    <row r="29" spans="2:16" s="32" customFormat="1" ht="60" x14ac:dyDescent="0.25">
      <c r="B29" s="50" t="s">
        <v>1165</v>
      </c>
      <c r="C29" s="50" t="s">
        <v>463</v>
      </c>
      <c r="D29" s="51">
        <v>18.2</v>
      </c>
      <c r="E29" s="50" t="s">
        <v>361</v>
      </c>
      <c r="F29" s="50">
        <v>375</v>
      </c>
      <c r="G29" s="50">
        <f>Таблица6[[#This Row],[Cantitatea solicitată]]*Таблица6[[#This Row],[Preţ unitar (cu TVA)]]</f>
        <v>54.037500000000001</v>
      </c>
      <c r="H29" s="50">
        <v>0.13339999999999999</v>
      </c>
      <c r="I29" s="50">
        <v>0.14410000000000001</v>
      </c>
      <c r="J29" s="50">
        <v>375</v>
      </c>
      <c r="K29" s="50">
        <f>Таблица6[[#This Row],[Cantitatea real contractată]]*Таблица6[[#This Row],[Preţ unitar (fără TVA)]]</f>
        <v>50.024999999999999</v>
      </c>
      <c r="L29" s="52">
        <f>Таблица6[[#This Row],[Cantitatea real contractată]]*Таблица6[[#This Row],[Preţ unitar (cu TVA)]]</f>
        <v>54.037500000000001</v>
      </c>
      <c r="M29" s="50" t="s">
        <v>415</v>
      </c>
      <c r="N29" s="50" t="s">
        <v>402</v>
      </c>
      <c r="O29" s="54">
        <v>44784</v>
      </c>
      <c r="P29" s="50" t="s">
        <v>1324</v>
      </c>
    </row>
    <row r="30" spans="2:16" s="32" customFormat="1" ht="60" x14ac:dyDescent="0.25">
      <c r="B30" s="50" t="s">
        <v>1166</v>
      </c>
      <c r="C30" s="50" t="s">
        <v>464</v>
      </c>
      <c r="D30" s="51">
        <v>18.2</v>
      </c>
      <c r="E30" s="50" t="s">
        <v>361</v>
      </c>
      <c r="F30" s="50">
        <v>75</v>
      </c>
      <c r="G30" s="50">
        <f>Таблица6[[#This Row],[Cantitatea solicitată]]*Таблица6[[#This Row],[Preţ unitar (cu TVA)]]</f>
        <v>10.807500000000001</v>
      </c>
      <c r="H30" s="50">
        <v>0.13339999999999999</v>
      </c>
      <c r="I30" s="50">
        <v>0.14410000000000001</v>
      </c>
      <c r="J30" s="50">
        <v>75</v>
      </c>
      <c r="K30" s="50">
        <f>Таблица6[[#This Row],[Cantitatea real contractată]]*Таблица6[[#This Row],[Preţ unitar (fără TVA)]]</f>
        <v>10.004999999999999</v>
      </c>
      <c r="L30" s="52">
        <f>Таблица6[[#This Row],[Cantitatea real contractată]]*Таблица6[[#This Row],[Preţ unitar (cu TVA)]]</f>
        <v>10.807500000000001</v>
      </c>
      <c r="M30" s="50" t="s">
        <v>415</v>
      </c>
      <c r="N30" s="50" t="s">
        <v>402</v>
      </c>
      <c r="O30" s="54">
        <v>44768</v>
      </c>
      <c r="P30" s="50" t="s">
        <v>1334</v>
      </c>
    </row>
    <row r="31" spans="2:16" s="44" customFormat="1" ht="60" x14ac:dyDescent="0.25">
      <c r="B31" s="55" t="s">
        <v>1167</v>
      </c>
      <c r="C31" s="55" t="s">
        <v>467</v>
      </c>
      <c r="D31" s="58">
        <v>18.2</v>
      </c>
      <c r="E31" s="55" t="s">
        <v>361</v>
      </c>
      <c r="F31" s="55">
        <v>750</v>
      </c>
      <c r="G31" s="55">
        <f>Таблица6[[#This Row],[Cantitatea solicitată]]*Таблица6[[#This Row],[Preţ unitar (cu TVA)]]</f>
        <v>108.075</v>
      </c>
      <c r="H31" s="55">
        <v>0.13339999999999999</v>
      </c>
      <c r="I31" s="55">
        <v>0.14410000000000001</v>
      </c>
      <c r="J31" s="55">
        <v>750</v>
      </c>
      <c r="K31" s="55">
        <f>Таблица6[[#This Row],[Cantitatea real contractată]]*Таблица6[[#This Row],[Preţ unitar (fără TVA)]]</f>
        <v>100.05</v>
      </c>
      <c r="L31" s="59">
        <f>Таблица6[[#This Row],[Cantitatea real contractată]]*Таблица6[[#This Row],[Preţ unitar (cu TVA)]]</f>
        <v>108.075</v>
      </c>
      <c r="M31" s="55" t="s">
        <v>415</v>
      </c>
      <c r="N31" s="55" t="s">
        <v>402</v>
      </c>
      <c r="O31" s="98"/>
      <c r="P31" s="38" t="s">
        <v>1335</v>
      </c>
    </row>
    <row r="32" spans="2:16" s="32" customFormat="1" ht="60" x14ac:dyDescent="0.25">
      <c r="B32" s="50" t="s">
        <v>1168</v>
      </c>
      <c r="C32" s="50" t="s">
        <v>468</v>
      </c>
      <c r="D32" s="51">
        <v>18.2</v>
      </c>
      <c r="E32" s="50" t="s">
        <v>361</v>
      </c>
      <c r="F32" s="50">
        <v>15</v>
      </c>
      <c r="G32" s="50">
        <f>Таблица6[[#This Row],[Cantitatea solicitată]]*Таблица6[[#This Row],[Preţ unitar (cu TVA)]]</f>
        <v>2.1615000000000002</v>
      </c>
      <c r="H32" s="50">
        <v>0.13339999999999999</v>
      </c>
      <c r="I32" s="50">
        <v>0.14410000000000001</v>
      </c>
      <c r="J32" s="50">
        <v>15</v>
      </c>
      <c r="K32" s="50">
        <f>Таблица6[[#This Row],[Cantitatea real contractată]]*Таблица6[[#This Row],[Preţ unitar (fără TVA)]]</f>
        <v>2.0009999999999999</v>
      </c>
      <c r="L32" s="52">
        <f>Таблица6[[#This Row],[Cantitatea real contractată]]*Таблица6[[#This Row],[Preţ unitar (cu TVA)]]</f>
        <v>2.1615000000000002</v>
      </c>
      <c r="M32" s="50" t="s">
        <v>415</v>
      </c>
      <c r="N32" s="50" t="s">
        <v>402</v>
      </c>
      <c r="O32" s="54">
        <v>44768</v>
      </c>
      <c r="P32" s="50" t="s">
        <v>1334</v>
      </c>
    </row>
    <row r="33" spans="2:16" s="32" customFormat="1" ht="60" x14ac:dyDescent="0.25">
      <c r="B33" s="50" t="s">
        <v>1169</v>
      </c>
      <c r="C33" s="50" t="s">
        <v>471</v>
      </c>
      <c r="D33" s="51">
        <v>18.2</v>
      </c>
      <c r="E33" s="50" t="s">
        <v>361</v>
      </c>
      <c r="F33" s="50">
        <v>15000</v>
      </c>
      <c r="G33" s="50">
        <f>Таблица6[[#This Row],[Cantitatea solicitată]]*Таблица6[[#This Row],[Preţ unitar (cu TVA)]]</f>
        <v>2161.5</v>
      </c>
      <c r="H33" s="50">
        <v>0.13339999999999999</v>
      </c>
      <c r="I33" s="50">
        <v>0.14410000000000001</v>
      </c>
      <c r="J33" s="50">
        <v>15000</v>
      </c>
      <c r="K33" s="50">
        <f>Таблица6[[#This Row],[Cantitatea real contractată]]*Таблица6[[#This Row],[Preţ unitar (fără TVA)]]</f>
        <v>2000.9999999999998</v>
      </c>
      <c r="L33" s="52">
        <f>Таблица6[[#This Row],[Cantitatea real contractată]]*Таблица6[[#This Row],[Preţ unitar (cu TVA)]]</f>
        <v>2161.5</v>
      </c>
      <c r="M33" s="50" t="s">
        <v>415</v>
      </c>
      <c r="N33" s="50" t="s">
        <v>402</v>
      </c>
      <c r="O33" s="54">
        <v>44768</v>
      </c>
      <c r="P33" s="50" t="s">
        <v>1334</v>
      </c>
    </row>
    <row r="34" spans="2:16" s="32" customFormat="1" ht="60" x14ac:dyDescent="0.25">
      <c r="B34" s="50" t="s">
        <v>1170</v>
      </c>
      <c r="C34" s="50" t="s">
        <v>476</v>
      </c>
      <c r="D34" s="51">
        <v>18.2</v>
      </c>
      <c r="E34" s="50" t="s">
        <v>361</v>
      </c>
      <c r="F34" s="50">
        <v>750</v>
      </c>
      <c r="G34" s="50">
        <f>Таблица6[[#This Row],[Cantitatea solicitată]]*Таблица6[[#This Row],[Preţ unitar (cu TVA)]]</f>
        <v>108.075</v>
      </c>
      <c r="H34" s="50">
        <v>0.13339999999999999</v>
      </c>
      <c r="I34" s="50">
        <v>0.14410000000000001</v>
      </c>
      <c r="J34" s="50">
        <v>750</v>
      </c>
      <c r="K34" s="50">
        <f>Таблица6[[#This Row],[Cantitatea real contractată]]*Таблица6[[#This Row],[Preţ unitar (fără TVA)]]</f>
        <v>100.05</v>
      </c>
      <c r="L34" s="52">
        <f>Таблица6[[#This Row],[Cantitatea real contractată]]*Таблица6[[#This Row],[Preţ unitar (cu TVA)]]</f>
        <v>108.075</v>
      </c>
      <c r="M34" s="50" t="s">
        <v>415</v>
      </c>
      <c r="N34" s="50" t="s">
        <v>402</v>
      </c>
      <c r="O34" s="54">
        <v>44768</v>
      </c>
      <c r="P34" s="50" t="s">
        <v>1334</v>
      </c>
    </row>
    <row r="35" spans="2:16" ht="60" x14ac:dyDescent="0.25">
      <c r="B35" s="38" t="s">
        <v>1171</v>
      </c>
      <c r="C35" s="38" t="s">
        <v>477</v>
      </c>
      <c r="D35" s="56">
        <v>18.2</v>
      </c>
      <c r="E35" s="38" t="s">
        <v>361</v>
      </c>
      <c r="F35" s="38">
        <v>38</v>
      </c>
      <c r="G35" s="38">
        <f>Таблица6[[#This Row],[Cantitatea solicitată]]*Таблица6[[#This Row],[Preţ unitar (cu TVA)]]</f>
        <v>5.4758000000000004</v>
      </c>
      <c r="H35" s="38">
        <v>0.13339999999999999</v>
      </c>
      <c r="I35" s="38">
        <v>0.14410000000000001</v>
      </c>
      <c r="J35" s="55">
        <v>38</v>
      </c>
      <c r="K35" s="38">
        <f>Таблица6[[#This Row],[Cantitatea real contractată]]*Таблица6[[#This Row],[Preţ unitar (fără TVA)]]</f>
        <v>5.0691999999999995</v>
      </c>
      <c r="L35" s="59">
        <f>Таблица6[[#This Row],[Cantitatea real contractată]]*Таблица6[[#This Row],[Preţ unitar (cu TVA)]]</f>
        <v>5.4758000000000004</v>
      </c>
      <c r="M35" s="38" t="s">
        <v>415</v>
      </c>
      <c r="N35" s="38" t="s">
        <v>402</v>
      </c>
      <c r="O35" s="38"/>
      <c r="P35" s="38" t="s">
        <v>1340</v>
      </c>
    </row>
    <row r="36" spans="2:16" s="32" customFormat="1" ht="60" x14ac:dyDescent="0.25">
      <c r="B36" s="50" t="s">
        <v>1172</v>
      </c>
      <c r="C36" s="50" t="s">
        <v>479</v>
      </c>
      <c r="D36" s="51">
        <v>18.2</v>
      </c>
      <c r="E36" s="50" t="s">
        <v>361</v>
      </c>
      <c r="F36" s="50">
        <v>37</v>
      </c>
      <c r="G36" s="50">
        <f>Таблица6[[#This Row],[Cantitatea solicitată]]*Таблица6[[#This Row],[Preţ unitar (cu TVA)]]</f>
        <v>5.3317000000000005</v>
      </c>
      <c r="H36" s="50">
        <v>0.13339999999999999</v>
      </c>
      <c r="I36" s="50">
        <v>0.14410000000000001</v>
      </c>
      <c r="J36" s="50">
        <v>37</v>
      </c>
      <c r="K36" s="50">
        <f>Таблица6[[#This Row],[Cantitatea real contractată]]*Таблица6[[#This Row],[Preţ unitar (fără TVA)]]</f>
        <v>4.9357999999999995</v>
      </c>
      <c r="L36" s="52">
        <f>Таблица6[[#This Row],[Cantitatea real contractată]]*Таблица6[[#This Row],[Preţ unitar (cu TVA)]]</f>
        <v>5.3317000000000005</v>
      </c>
      <c r="M36" s="50" t="s">
        <v>415</v>
      </c>
      <c r="N36" s="50" t="s">
        <v>402</v>
      </c>
      <c r="O36" s="54">
        <v>44768</v>
      </c>
      <c r="P36" s="50" t="s">
        <v>1334</v>
      </c>
    </row>
    <row r="37" spans="2:16" s="32" customFormat="1" ht="60" x14ac:dyDescent="0.25">
      <c r="B37" s="50" t="s">
        <v>1173</v>
      </c>
      <c r="C37" s="50" t="s">
        <v>482</v>
      </c>
      <c r="D37" s="51">
        <v>18.2</v>
      </c>
      <c r="E37" s="50" t="s">
        <v>361</v>
      </c>
      <c r="F37" s="50">
        <v>375</v>
      </c>
      <c r="G37" s="50">
        <f>Таблица6[[#This Row],[Cantitatea solicitată]]*Таблица6[[#This Row],[Preţ unitar (cu TVA)]]</f>
        <v>54.037500000000001</v>
      </c>
      <c r="H37" s="50">
        <v>0.13339999999999999</v>
      </c>
      <c r="I37" s="50">
        <v>0.14410000000000001</v>
      </c>
      <c r="J37" s="50">
        <v>375</v>
      </c>
      <c r="K37" s="50">
        <f>Таблица6[[#This Row],[Cantitatea real contractată]]*Таблица6[[#This Row],[Preţ unitar (fără TVA)]]</f>
        <v>50.024999999999999</v>
      </c>
      <c r="L37" s="52">
        <f>Таблица6[[#This Row],[Cantitatea real contractată]]*Таблица6[[#This Row],[Preţ unitar (cu TVA)]]</f>
        <v>54.037500000000001</v>
      </c>
      <c r="M37" s="50" t="s">
        <v>415</v>
      </c>
      <c r="N37" s="50" t="s">
        <v>402</v>
      </c>
      <c r="O37" s="54">
        <v>44768</v>
      </c>
      <c r="P37" s="50" t="s">
        <v>1334</v>
      </c>
    </row>
    <row r="38" spans="2:16" ht="60" x14ac:dyDescent="0.25">
      <c r="B38" s="38" t="s">
        <v>1174</v>
      </c>
      <c r="C38" s="38" t="s">
        <v>485</v>
      </c>
      <c r="D38" s="56">
        <v>18.2</v>
      </c>
      <c r="E38" s="38" t="s">
        <v>361</v>
      </c>
      <c r="F38" s="38">
        <v>375</v>
      </c>
      <c r="G38" s="38">
        <f>Таблица6[[#This Row],[Cantitatea solicitată]]*Таблица6[[#This Row],[Preţ unitar (cu TVA)]]</f>
        <v>54.037500000000001</v>
      </c>
      <c r="H38" s="38">
        <v>0.13339999999999999</v>
      </c>
      <c r="I38" s="38">
        <v>0.14410000000000001</v>
      </c>
      <c r="J38" s="55">
        <v>375</v>
      </c>
      <c r="K38" s="38">
        <f>Таблица6[[#This Row],[Cantitatea real contractată]]*Таблица6[[#This Row],[Preţ unitar (fără TVA)]]</f>
        <v>50.024999999999999</v>
      </c>
      <c r="L38" s="59">
        <f>Таблица6[[#This Row],[Cantitatea real contractată]]*Таблица6[[#This Row],[Preţ unitar (cu TVA)]]</f>
        <v>54.037500000000001</v>
      </c>
      <c r="M38" s="38" t="s">
        <v>415</v>
      </c>
      <c r="N38" s="38" t="s">
        <v>402</v>
      </c>
      <c r="O38" s="38"/>
      <c r="P38" s="38" t="s">
        <v>1340</v>
      </c>
    </row>
    <row r="39" spans="2:16" s="32" customFormat="1" ht="60" x14ac:dyDescent="0.25">
      <c r="B39" s="50" t="s">
        <v>1175</v>
      </c>
      <c r="C39" s="50" t="s">
        <v>486</v>
      </c>
      <c r="D39" s="51">
        <v>18.2</v>
      </c>
      <c r="E39" s="50" t="s">
        <v>361</v>
      </c>
      <c r="F39" s="50">
        <v>15000</v>
      </c>
      <c r="G39" s="50">
        <f>Таблица6[[#This Row],[Cantitatea solicitată]]*Таблица6[[#This Row],[Preţ unitar (cu TVA)]]</f>
        <v>2161.5</v>
      </c>
      <c r="H39" s="50">
        <v>0.13339999999999999</v>
      </c>
      <c r="I39" s="50">
        <v>0.14410000000000001</v>
      </c>
      <c r="J39" s="50">
        <v>15000</v>
      </c>
      <c r="K39" s="50">
        <f>Таблица6[[#This Row],[Cantitatea real contractată]]*Таблица6[[#This Row],[Preţ unitar (fără TVA)]]</f>
        <v>2000.9999999999998</v>
      </c>
      <c r="L39" s="52">
        <f>Таблица6[[#This Row],[Cantitatea real contractată]]*Таблица6[[#This Row],[Preţ unitar (cu TVA)]]</f>
        <v>2161.5</v>
      </c>
      <c r="M39" s="50" t="s">
        <v>415</v>
      </c>
      <c r="N39" s="50" t="s">
        <v>402</v>
      </c>
      <c r="O39" s="54">
        <v>44768</v>
      </c>
      <c r="P39" s="50" t="s">
        <v>1334</v>
      </c>
    </row>
    <row r="40" spans="2:16" s="32" customFormat="1" ht="60" x14ac:dyDescent="0.25">
      <c r="B40" s="50" t="s">
        <v>1176</v>
      </c>
      <c r="C40" s="50" t="s">
        <v>489</v>
      </c>
      <c r="D40" s="51">
        <v>18.2</v>
      </c>
      <c r="E40" s="50" t="s">
        <v>361</v>
      </c>
      <c r="F40" s="50">
        <v>750</v>
      </c>
      <c r="G40" s="50">
        <f>Таблица6[[#This Row],[Cantitatea solicitată]]*Таблица6[[#This Row],[Preţ unitar (cu TVA)]]</f>
        <v>108.075</v>
      </c>
      <c r="H40" s="50">
        <v>0.13339999999999999</v>
      </c>
      <c r="I40" s="50">
        <v>0.14410000000000001</v>
      </c>
      <c r="J40" s="50">
        <v>750</v>
      </c>
      <c r="K40" s="50">
        <f>Таблица6[[#This Row],[Cantitatea real contractată]]*Таблица6[[#This Row],[Preţ unitar (fără TVA)]]</f>
        <v>100.05</v>
      </c>
      <c r="L40" s="52">
        <f>Таблица6[[#This Row],[Cantitatea real contractată]]*Таблица6[[#This Row],[Preţ unitar (cu TVA)]]</f>
        <v>108.075</v>
      </c>
      <c r="M40" s="50" t="s">
        <v>415</v>
      </c>
      <c r="N40" s="50" t="s">
        <v>402</v>
      </c>
      <c r="O40" s="54">
        <v>44768</v>
      </c>
      <c r="P40" s="50" t="s">
        <v>1334</v>
      </c>
    </row>
    <row r="41" spans="2:16" s="32" customFormat="1" ht="60" x14ac:dyDescent="0.25">
      <c r="B41" s="50" t="s">
        <v>1177</v>
      </c>
      <c r="C41" s="50" t="s">
        <v>494</v>
      </c>
      <c r="D41" s="51">
        <v>18.2</v>
      </c>
      <c r="E41" s="50" t="s">
        <v>361</v>
      </c>
      <c r="F41" s="50">
        <v>2250</v>
      </c>
      <c r="G41" s="50">
        <f>Таблица6[[#This Row],[Cantitatea solicitată]]*Таблица6[[#This Row],[Preţ unitar (cu TVA)]]</f>
        <v>324.22500000000002</v>
      </c>
      <c r="H41" s="50">
        <v>0.13339999999999999</v>
      </c>
      <c r="I41" s="50">
        <v>0.14410000000000001</v>
      </c>
      <c r="J41" s="50">
        <v>2250</v>
      </c>
      <c r="K41" s="50">
        <f>Таблица6[[#This Row],[Cantitatea real contractată]]*Таблица6[[#This Row],[Preţ unitar (fără TVA)]]</f>
        <v>300.14999999999998</v>
      </c>
      <c r="L41" s="52">
        <f>Таблица6[[#This Row],[Cantitatea real contractată]]*Таблица6[[#This Row],[Preţ unitar (cu TVA)]]</f>
        <v>324.22500000000002</v>
      </c>
      <c r="M41" s="50" t="s">
        <v>415</v>
      </c>
      <c r="N41" s="50" t="s">
        <v>402</v>
      </c>
      <c r="O41" s="54">
        <v>44795</v>
      </c>
      <c r="P41" s="50" t="s">
        <v>1334</v>
      </c>
    </row>
    <row r="42" spans="2:16" s="32" customFormat="1" ht="60" x14ac:dyDescent="0.25">
      <c r="B42" s="50" t="s">
        <v>1178</v>
      </c>
      <c r="C42" s="50" t="s">
        <v>498</v>
      </c>
      <c r="D42" s="51">
        <v>18.2</v>
      </c>
      <c r="E42" s="50" t="s">
        <v>361</v>
      </c>
      <c r="F42" s="50">
        <v>75</v>
      </c>
      <c r="G42" s="50">
        <f>Таблица6[[#This Row],[Cantitatea solicitată]]*Таблица6[[#This Row],[Preţ unitar (cu TVA)]]</f>
        <v>10.807500000000001</v>
      </c>
      <c r="H42" s="50">
        <v>0.13339999999999999</v>
      </c>
      <c r="I42" s="50">
        <v>0.14410000000000001</v>
      </c>
      <c r="J42" s="50">
        <v>75</v>
      </c>
      <c r="K42" s="50">
        <f>Таблица6[[#This Row],[Cantitatea real contractată]]*Таблица6[[#This Row],[Preţ unitar (fără TVA)]]</f>
        <v>10.004999999999999</v>
      </c>
      <c r="L42" s="52">
        <f>Таблица6[[#This Row],[Cantitatea real contractată]]*Таблица6[[#This Row],[Preţ unitar (cu TVA)]]</f>
        <v>10.807500000000001</v>
      </c>
      <c r="M42" s="50" t="s">
        <v>415</v>
      </c>
      <c r="N42" s="50" t="s">
        <v>402</v>
      </c>
      <c r="O42" s="54">
        <v>44768</v>
      </c>
      <c r="P42" s="50" t="s">
        <v>1334</v>
      </c>
    </row>
    <row r="43" spans="2:16" s="32" customFormat="1" ht="60" x14ac:dyDescent="0.25">
      <c r="B43" s="50" t="s">
        <v>1179</v>
      </c>
      <c r="C43" s="50" t="s">
        <v>503</v>
      </c>
      <c r="D43" s="51">
        <v>18.2</v>
      </c>
      <c r="E43" s="50" t="s">
        <v>361</v>
      </c>
      <c r="F43" s="50">
        <v>750</v>
      </c>
      <c r="G43" s="50">
        <f>Таблица6[[#This Row],[Cantitatea solicitată]]*Таблица6[[#This Row],[Preţ unitar (cu TVA)]]</f>
        <v>108.075</v>
      </c>
      <c r="H43" s="50">
        <v>0.13339999999999999</v>
      </c>
      <c r="I43" s="50">
        <v>0.14410000000000001</v>
      </c>
      <c r="J43" s="50">
        <v>750</v>
      </c>
      <c r="K43" s="50">
        <f>Таблица6[[#This Row],[Cantitatea real contractată]]*Таблица6[[#This Row],[Preţ unitar (fără TVA)]]</f>
        <v>100.05</v>
      </c>
      <c r="L43" s="52">
        <f>Таблица6[[#This Row],[Cantitatea real contractată]]*Таблица6[[#This Row],[Preţ unitar (cu TVA)]]</f>
        <v>108.075</v>
      </c>
      <c r="M43" s="50" t="s">
        <v>415</v>
      </c>
      <c r="N43" s="50" t="s">
        <v>402</v>
      </c>
      <c r="O43" s="54">
        <v>44783</v>
      </c>
      <c r="P43" s="50" t="s">
        <v>1334</v>
      </c>
    </row>
    <row r="44" spans="2:16" s="32" customFormat="1" ht="60" x14ac:dyDescent="0.25">
      <c r="B44" s="50" t="s">
        <v>1180</v>
      </c>
      <c r="C44" s="50" t="s">
        <v>505</v>
      </c>
      <c r="D44" s="51">
        <v>18.2</v>
      </c>
      <c r="E44" s="50" t="s">
        <v>361</v>
      </c>
      <c r="F44" s="50">
        <v>2250</v>
      </c>
      <c r="G44" s="50">
        <f>Таблица6[[#This Row],[Cantitatea solicitată]]*Таблица6[[#This Row],[Preţ unitar (cu TVA)]]</f>
        <v>324.22500000000002</v>
      </c>
      <c r="H44" s="50">
        <v>0.13339999999999999</v>
      </c>
      <c r="I44" s="50">
        <v>0.14410000000000001</v>
      </c>
      <c r="J44" s="50">
        <v>2250</v>
      </c>
      <c r="K44" s="50">
        <f>Таблица6[[#This Row],[Cantitatea real contractată]]*Таблица6[[#This Row],[Preţ unitar (fără TVA)]]</f>
        <v>300.14999999999998</v>
      </c>
      <c r="L44" s="52">
        <f>Таблица6[[#This Row],[Cantitatea real contractată]]*Таблица6[[#This Row],[Preţ unitar (cu TVA)]]</f>
        <v>324.22500000000002</v>
      </c>
      <c r="M44" s="50" t="s">
        <v>415</v>
      </c>
      <c r="N44" s="50" t="s">
        <v>402</v>
      </c>
      <c r="O44" s="54">
        <v>44768</v>
      </c>
      <c r="P44" s="50" t="s">
        <v>1334</v>
      </c>
    </row>
    <row r="45" spans="2:16" s="32" customFormat="1" ht="60" x14ac:dyDescent="0.25">
      <c r="B45" s="50" t="s">
        <v>1181</v>
      </c>
      <c r="C45" s="50" t="s">
        <v>506</v>
      </c>
      <c r="D45" s="51">
        <v>18.2</v>
      </c>
      <c r="E45" s="50" t="s">
        <v>361</v>
      </c>
      <c r="F45" s="50">
        <v>750</v>
      </c>
      <c r="G45" s="50">
        <f>Таблица6[[#This Row],[Cantitatea solicitată]]*Таблица6[[#This Row],[Preţ unitar (cu TVA)]]</f>
        <v>108.075</v>
      </c>
      <c r="H45" s="50">
        <v>0.13339999999999999</v>
      </c>
      <c r="I45" s="50">
        <v>0.14410000000000001</v>
      </c>
      <c r="J45" s="50">
        <v>750</v>
      </c>
      <c r="K45" s="50">
        <f>Таблица6[[#This Row],[Cantitatea real contractată]]*Таблица6[[#This Row],[Preţ unitar (fără TVA)]]</f>
        <v>100.05</v>
      </c>
      <c r="L45" s="52">
        <f>Таблица6[[#This Row],[Cantitatea real contractată]]*Таблица6[[#This Row],[Preţ unitar (cu TVA)]]</f>
        <v>108.075</v>
      </c>
      <c r="M45" s="50" t="s">
        <v>415</v>
      </c>
      <c r="N45" s="50" t="s">
        <v>402</v>
      </c>
      <c r="O45" s="54">
        <v>44795</v>
      </c>
      <c r="P45" s="50" t="s">
        <v>1334</v>
      </c>
    </row>
    <row r="46" spans="2:16" s="32" customFormat="1" ht="60" x14ac:dyDescent="0.25">
      <c r="B46" s="50" t="s">
        <v>1182</v>
      </c>
      <c r="C46" s="50" t="s">
        <v>511</v>
      </c>
      <c r="D46" s="51">
        <v>18.2</v>
      </c>
      <c r="E46" s="50" t="s">
        <v>361</v>
      </c>
      <c r="F46" s="50">
        <v>225</v>
      </c>
      <c r="G46" s="50">
        <f>Таблица6[[#This Row],[Cantitatea solicitată]]*Таблица6[[#This Row],[Preţ unitar (cu TVA)]]</f>
        <v>32.422499999999999</v>
      </c>
      <c r="H46" s="50">
        <v>0.13339999999999999</v>
      </c>
      <c r="I46" s="50">
        <v>0.14410000000000001</v>
      </c>
      <c r="J46" s="50">
        <v>225</v>
      </c>
      <c r="K46" s="50">
        <f>Таблица6[[#This Row],[Cantitatea real contractată]]*Таблица6[[#This Row],[Preţ unitar (fără TVA)]]</f>
        <v>30.014999999999997</v>
      </c>
      <c r="L46" s="52">
        <f>Таблица6[[#This Row],[Cantitatea real contractată]]*Таблица6[[#This Row],[Preţ unitar (cu TVA)]]</f>
        <v>32.422499999999999</v>
      </c>
      <c r="M46" s="50" t="s">
        <v>415</v>
      </c>
      <c r="N46" s="50" t="s">
        <v>402</v>
      </c>
      <c r="O46" s="54">
        <v>44768</v>
      </c>
      <c r="P46" s="50" t="s">
        <v>1334</v>
      </c>
    </row>
    <row r="47" spans="2:16" s="32" customFormat="1" ht="60" x14ac:dyDescent="0.25">
      <c r="B47" s="50" t="s">
        <v>1183</v>
      </c>
      <c r="C47" s="50" t="s">
        <v>514</v>
      </c>
      <c r="D47" s="51">
        <v>18.2</v>
      </c>
      <c r="E47" s="50" t="s">
        <v>361</v>
      </c>
      <c r="F47" s="50">
        <v>38</v>
      </c>
      <c r="G47" s="50">
        <f>Таблица6[[#This Row],[Cantitatea solicitată]]*Таблица6[[#This Row],[Preţ unitar (cu TVA)]]</f>
        <v>5.4758000000000004</v>
      </c>
      <c r="H47" s="50">
        <v>0.13339999999999999</v>
      </c>
      <c r="I47" s="50">
        <v>0.14410000000000001</v>
      </c>
      <c r="J47" s="50">
        <v>38</v>
      </c>
      <c r="K47" s="50">
        <f>Таблица6[[#This Row],[Cantitatea real contractată]]*Таблица6[[#This Row],[Preţ unitar (fără TVA)]]</f>
        <v>5.0691999999999995</v>
      </c>
      <c r="L47" s="52">
        <f>Таблица6[[#This Row],[Cantitatea real contractată]]*Таблица6[[#This Row],[Preţ unitar (cu TVA)]]</f>
        <v>5.4758000000000004</v>
      </c>
      <c r="M47" s="50" t="s">
        <v>415</v>
      </c>
      <c r="N47" s="50" t="s">
        <v>402</v>
      </c>
      <c r="O47" s="54">
        <v>44795</v>
      </c>
      <c r="P47" s="50" t="s">
        <v>1334</v>
      </c>
    </row>
    <row r="48" spans="2:16" s="32" customFormat="1" ht="60" x14ac:dyDescent="0.25">
      <c r="B48" s="50" t="s">
        <v>1184</v>
      </c>
      <c r="C48" s="50" t="s">
        <v>522</v>
      </c>
      <c r="D48" s="51">
        <v>18.2</v>
      </c>
      <c r="E48" s="50" t="s">
        <v>361</v>
      </c>
      <c r="F48" s="50">
        <v>150</v>
      </c>
      <c r="G48" s="50">
        <f>Таблица6[[#This Row],[Cantitatea solicitată]]*Таблица6[[#This Row],[Preţ unitar (cu TVA)]]</f>
        <v>21.615000000000002</v>
      </c>
      <c r="H48" s="50">
        <v>0.13339999999999999</v>
      </c>
      <c r="I48" s="50">
        <v>0.14410000000000001</v>
      </c>
      <c r="J48" s="50">
        <v>150</v>
      </c>
      <c r="K48" s="50">
        <f>Таблица6[[#This Row],[Cantitatea real contractată]]*Таблица6[[#This Row],[Preţ unitar (fără TVA)]]</f>
        <v>20.009999999999998</v>
      </c>
      <c r="L48" s="52">
        <f>Таблица6[[#This Row],[Cantitatea real contractată]]*Таблица6[[#This Row],[Preţ unitar (cu TVA)]]</f>
        <v>21.615000000000002</v>
      </c>
      <c r="M48" s="50" t="s">
        <v>415</v>
      </c>
      <c r="N48" s="50" t="s">
        <v>402</v>
      </c>
      <c r="O48" s="54">
        <v>44768</v>
      </c>
      <c r="P48" s="50" t="s">
        <v>1334</v>
      </c>
    </row>
    <row r="49" spans="2:16" s="32" customFormat="1" ht="60" x14ac:dyDescent="0.25">
      <c r="B49" s="50" t="s">
        <v>1185</v>
      </c>
      <c r="C49" s="50" t="s">
        <v>523</v>
      </c>
      <c r="D49" s="51">
        <v>18.2</v>
      </c>
      <c r="E49" s="50" t="s">
        <v>361</v>
      </c>
      <c r="F49" s="50">
        <v>75</v>
      </c>
      <c r="G49" s="50">
        <f>Таблица6[[#This Row],[Cantitatea solicitată]]*Таблица6[[#This Row],[Preţ unitar (cu TVA)]]</f>
        <v>10.807500000000001</v>
      </c>
      <c r="H49" s="50">
        <v>0.13339999999999999</v>
      </c>
      <c r="I49" s="50">
        <v>0.14410000000000001</v>
      </c>
      <c r="J49" s="50">
        <v>75</v>
      </c>
      <c r="K49" s="50">
        <f>Таблица6[[#This Row],[Cantitatea real contractată]]*Таблица6[[#This Row],[Preţ unitar (fără TVA)]]</f>
        <v>10.004999999999999</v>
      </c>
      <c r="L49" s="52">
        <f>Таблица6[[#This Row],[Cantitatea real contractată]]*Таблица6[[#This Row],[Preţ unitar (cu TVA)]]</f>
        <v>10.807500000000001</v>
      </c>
      <c r="M49" s="50" t="s">
        <v>415</v>
      </c>
      <c r="N49" s="50" t="s">
        <v>402</v>
      </c>
      <c r="O49" s="54">
        <v>44768</v>
      </c>
      <c r="P49" s="50" t="s">
        <v>1334</v>
      </c>
    </row>
    <row r="50" spans="2:16" s="32" customFormat="1" ht="60" x14ac:dyDescent="0.25">
      <c r="B50" s="50" t="s">
        <v>1186</v>
      </c>
      <c r="C50" s="50" t="s">
        <v>524</v>
      </c>
      <c r="D50" s="51">
        <v>18.2</v>
      </c>
      <c r="E50" s="50" t="s">
        <v>361</v>
      </c>
      <c r="F50" s="50">
        <v>750</v>
      </c>
      <c r="G50" s="50">
        <f>Таблица6[[#This Row],[Cantitatea solicitată]]*Таблица6[[#This Row],[Preţ unitar (cu TVA)]]</f>
        <v>108.075</v>
      </c>
      <c r="H50" s="50">
        <v>0.13339999999999999</v>
      </c>
      <c r="I50" s="50">
        <v>0.14410000000000001</v>
      </c>
      <c r="J50" s="50">
        <v>750</v>
      </c>
      <c r="K50" s="50">
        <f>Таблица6[[#This Row],[Cantitatea real contractată]]*Таблица6[[#This Row],[Preţ unitar (fără TVA)]]</f>
        <v>100.05</v>
      </c>
      <c r="L50" s="52">
        <f>Таблица6[[#This Row],[Cantitatea real contractată]]*Таблица6[[#This Row],[Preţ unitar (cu TVA)]]</f>
        <v>108.075</v>
      </c>
      <c r="M50" s="50" t="s">
        <v>415</v>
      </c>
      <c r="N50" s="50" t="s">
        <v>402</v>
      </c>
      <c r="O50" s="54">
        <v>44768</v>
      </c>
      <c r="P50" s="50" t="s">
        <v>1334</v>
      </c>
    </row>
    <row r="51" spans="2:16" s="32" customFormat="1" ht="60" x14ac:dyDescent="0.25">
      <c r="B51" s="50" t="s">
        <v>1187</v>
      </c>
      <c r="C51" s="50" t="s">
        <v>525</v>
      </c>
      <c r="D51" s="51">
        <v>18.2</v>
      </c>
      <c r="E51" s="50" t="s">
        <v>361</v>
      </c>
      <c r="F51" s="50">
        <v>375</v>
      </c>
      <c r="G51" s="50">
        <f>Таблица6[[#This Row],[Cantitatea solicitată]]*Таблица6[[#This Row],[Preţ unitar (cu TVA)]]</f>
        <v>54.037500000000001</v>
      </c>
      <c r="H51" s="50">
        <v>0.13339999999999999</v>
      </c>
      <c r="I51" s="50">
        <v>0.14410000000000001</v>
      </c>
      <c r="J51" s="50">
        <v>375</v>
      </c>
      <c r="K51" s="50">
        <f>Таблица6[[#This Row],[Cantitatea real contractată]]*Таблица6[[#This Row],[Preţ unitar (fără TVA)]]</f>
        <v>50.024999999999999</v>
      </c>
      <c r="L51" s="52">
        <f>Таблица6[[#This Row],[Cantitatea real contractată]]*Таблица6[[#This Row],[Preţ unitar (cu TVA)]]</f>
        <v>54.037500000000001</v>
      </c>
      <c r="M51" s="50" t="s">
        <v>415</v>
      </c>
      <c r="N51" s="50" t="s">
        <v>402</v>
      </c>
      <c r="O51" s="54">
        <v>44768</v>
      </c>
      <c r="P51" s="50" t="s">
        <v>1334</v>
      </c>
    </row>
    <row r="52" spans="2:16" s="32" customFormat="1" ht="60" x14ac:dyDescent="0.25">
      <c r="B52" s="50" t="s">
        <v>1188</v>
      </c>
      <c r="C52" s="50" t="s">
        <v>528</v>
      </c>
      <c r="D52" s="51">
        <v>18.2</v>
      </c>
      <c r="E52" s="50" t="s">
        <v>361</v>
      </c>
      <c r="F52" s="50">
        <v>450</v>
      </c>
      <c r="G52" s="50">
        <f>Таблица6[[#This Row],[Cantitatea solicitată]]*Таблица6[[#This Row],[Preţ unitar (cu TVA)]]</f>
        <v>64.844999999999999</v>
      </c>
      <c r="H52" s="50">
        <v>0.13339999999999999</v>
      </c>
      <c r="I52" s="50">
        <v>0.14410000000000001</v>
      </c>
      <c r="J52" s="50">
        <v>450</v>
      </c>
      <c r="K52" s="50">
        <f>Таблица6[[#This Row],[Cantitatea real contractată]]*Таблица6[[#This Row],[Preţ unitar (fără TVA)]]</f>
        <v>60.029999999999994</v>
      </c>
      <c r="L52" s="52">
        <f>Таблица6[[#This Row],[Cantitatea real contractată]]*Таблица6[[#This Row],[Preţ unitar (cu TVA)]]</f>
        <v>64.844999999999999</v>
      </c>
      <c r="M52" s="50" t="s">
        <v>415</v>
      </c>
      <c r="N52" s="50" t="s">
        <v>402</v>
      </c>
      <c r="O52" s="54">
        <v>44768</v>
      </c>
      <c r="P52" s="50" t="s">
        <v>1334</v>
      </c>
    </row>
    <row r="53" spans="2:16" s="32" customFormat="1" ht="60" x14ac:dyDescent="0.25">
      <c r="B53" s="50" t="s">
        <v>1189</v>
      </c>
      <c r="C53" s="50" t="s">
        <v>535</v>
      </c>
      <c r="D53" s="51">
        <v>18.2</v>
      </c>
      <c r="E53" s="50" t="s">
        <v>361</v>
      </c>
      <c r="F53" s="50">
        <v>37</v>
      </c>
      <c r="G53" s="50">
        <f>Таблица6[[#This Row],[Cantitatea solicitată]]*Таблица6[[#This Row],[Preţ unitar (cu TVA)]]</f>
        <v>5.3317000000000005</v>
      </c>
      <c r="H53" s="50">
        <v>0.13339999999999999</v>
      </c>
      <c r="I53" s="50">
        <v>0.14410000000000001</v>
      </c>
      <c r="J53" s="50">
        <v>37</v>
      </c>
      <c r="K53" s="50">
        <f>Таблица6[[#This Row],[Cantitatea real contractată]]*Таблица6[[#This Row],[Preţ unitar (fără TVA)]]</f>
        <v>4.9357999999999995</v>
      </c>
      <c r="L53" s="52">
        <f>Таблица6[[#This Row],[Cantitatea real contractată]]*Таблица6[[#This Row],[Preţ unitar (cu TVA)]]</f>
        <v>5.3317000000000005</v>
      </c>
      <c r="M53" s="50" t="s">
        <v>415</v>
      </c>
      <c r="N53" s="50" t="s">
        <v>402</v>
      </c>
      <c r="O53" s="54">
        <v>44795</v>
      </c>
      <c r="P53" s="50" t="s">
        <v>1334</v>
      </c>
    </row>
    <row r="54" spans="2:16" s="32" customFormat="1" ht="60" x14ac:dyDescent="0.25">
      <c r="B54" s="50" t="s">
        <v>1190</v>
      </c>
      <c r="C54" s="50" t="s">
        <v>540</v>
      </c>
      <c r="D54" s="51">
        <v>18.2</v>
      </c>
      <c r="E54" s="50" t="s">
        <v>361</v>
      </c>
      <c r="F54" s="50">
        <v>75</v>
      </c>
      <c r="G54" s="50">
        <f>Таблица6[[#This Row],[Cantitatea solicitată]]*Таблица6[[#This Row],[Preţ unitar (cu TVA)]]</f>
        <v>10.807500000000001</v>
      </c>
      <c r="H54" s="50">
        <v>0.13339999999999999</v>
      </c>
      <c r="I54" s="50">
        <v>0.14410000000000001</v>
      </c>
      <c r="J54" s="50">
        <v>75</v>
      </c>
      <c r="K54" s="50">
        <f>Таблица6[[#This Row],[Cantitatea real contractată]]*Таблица6[[#This Row],[Preţ unitar (fără TVA)]]</f>
        <v>10.004999999999999</v>
      </c>
      <c r="L54" s="52">
        <f>Таблица6[[#This Row],[Cantitatea real contractată]]*Таблица6[[#This Row],[Preţ unitar (cu TVA)]]</f>
        <v>10.807500000000001</v>
      </c>
      <c r="M54" s="50" t="s">
        <v>415</v>
      </c>
      <c r="N54" s="50" t="s">
        <v>402</v>
      </c>
      <c r="O54" s="54">
        <v>44768</v>
      </c>
      <c r="P54" s="50" t="s">
        <v>1334</v>
      </c>
    </row>
    <row r="55" spans="2:16" s="32" customFormat="1" ht="60" x14ac:dyDescent="0.25">
      <c r="B55" s="50" t="s">
        <v>1191</v>
      </c>
      <c r="C55" s="50" t="s">
        <v>543</v>
      </c>
      <c r="D55" s="51">
        <v>18.2</v>
      </c>
      <c r="E55" s="50" t="s">
        <v>361</v>
      </c>
      <c r="F55" s="50">
        <v>2250</v>
      </c>
      <c r="G55" s="50">
        <f>Таблица6[[#This Row],[Cantitatea solicitată]]*Таблица6[[#This Row],[Preţ unitar (cu TVA)]]</f>
        <v>324.22500000000002</v>
      </c>
      <c r="H55" s="50">
        <v>0.13339999999999999</v>
      </c>
      <c r="I55" s="50">
        <v>0.14410000000000001</v>
      </c>
      <c r="J55" s="50">
        <v>2250</v>
      </c>
      <c r="K55" s="50">
        <f>Таблица6[[#This Row],[Cantitatea real contractată]]*Таблица6[[#This Row],[Preţ unitar (fără TVA)]]</f>
        <v>300.14999999999998</v>
      </c>
      <c r="L55" s="52">
        <f>Таблица6[[#This Row],[Cantitatea real contractată]]*Таблица6[[#This Row],[Preţ unitar (cu TVA)]]</f>
        <v>324.22500000000002</v>
      </c>
      <c r="M55" s="50" t="s">
        <v>415</v>
      </c>
      <c r="N55" s="50" t="s">
        <v>402</v>
      </c>
      <c r="O55" s="54">
        <v>44768</v>
      </c>
      <c r="P55" s="50" t="s">
        <v>1334</v>
      </c>
    </row>
    <row r="56" spans="2:16" s="32" customFormat="1" ht="60" x14ac:dyDescent="0.25">
      <c r="B56" s="50" t="s">
        <v>1192</v>
      </c>
      <c r="C56" s="50" t="s">
        <v>545</v>
      </c>
      <c r="D56" s="51">
        <v>18.2</v>
      </c>
      <c r="E56" s="50" t="s">
        <v>361</v>
      </c>
      <c r="F56" s="50">
        <v>750</v>
      </c>
      <c r="G56" s="50">
        <f>Таблица6[[#This Row],[Cantitatea solicitată]]*Таблица6[[#This Row],[Preţ unitar (cu TVA)]]</f>
        <v>108.075</v>
      </c>
      <c r="H56" s="50">
        <v>0.13339999999999999</v>
      </c>
      <c r="I56" s="50">
        <v>0.14410000000000001</v>
      </c>
      <c r="J56" s="50">
        <v>750</v>
      </c>
      <c r="K56" s="50">
        <f>Таблица6[[#This Row],[Cantitatea real contractată]]*Таблица6[[#This Row],[Preţ unitar (fără TVA)]]</f>
        <v>100.05</v>
      </c>
      <c r="L56" s="52">
        <f>Таблица6[[#This Row],[Cantitatea real contractată]]*Таблица6[[#This Row],[Preţ unitar (cu TVA)]]</f>
        <v>108.075</v>
      </c>
      <c r="M56" s="50" t="s">
        <v>415</v>
      </c>
      <c r="N56" s="50" t="s">
        <v>402</v>
      </c>
      <c r="O56" s="54">
        <v>44768</v>
      </c>
      <c r="P56" s="50" t="s">
        <v>1334</v>
      </c>
    </row>
    <row r="57" spans="2:16" s="32" customFormat="1" ht="60" x14ac:dyDescent="0.25">
      <c r="B57" s="50" t="s">
        <v>1193</v>
      </c>
      <c r="C57" s="50" t="s">
        <v>548</v>
      </c>
      <c r="D57" s="51">
        <v>18.2</v>
      </c>
      <c r="E57" s="50" t="s">
        <v>361</v>
      </c>
      <c r="F57" s="50">
        <v>75</v>
      </c>
      <c r="G57" s="50">
        <f>Таблица6[[#This Row],[Cantitatea solicitată]]*Таблица6[[#This Row],[Preţ unitar (cu TVA)]]</f>
        <v>10.807500000000001</v>
      </c>
      <c r="H57" s="50">
        <v>0.13339999999999999</v>
      </c>
      <c r="I57" s="50">
        <v>0.14410000000000001</v>
      </c>
      <c r="J57" s="50">
        <v>75</v>
      </c>
      <c r="K57" s="50">
        <f>Таблица6[[#This Row],[Cantitatea real contractată]]*Таблица6[[#This Row],[Preţ unitar (fără TVA)]]</f>
        <v>10.004999999999999</v>
      </c>
      <c r="L57" s="52">
        <f>Таблица6[[#This Row],[Cantitatea real contractată]]*Таблица6[[#This Row],[Preţ unitar (cu TVA)]]</f>
        <v>10.807500000000001</v>
      </c>
      <c r="M57" s="50" t="s">
        <v>415</v>
      </c>
      <c r="N57" s="50" t="s">
        <v>402</v>
      </c>
      <c r="O57" s="54">
        <v>44783</v>
      </c>
      <c r="P57" s="50" t="s">
        <v>1334</v>
      </c>
    </row>
    <row r="58" spans="2:16" s="32" customFormat="1" ht="60" x14ac:dyDescent="0.25">
      <c r="B58" s="50" t="s">
        <v>1194</v>
      </c>
      <c r="C58" s="50" t="s">
        <v>552</v>
      </c>
      <c r="D58" s="51">
        <v>18.2</v>
      </c>
      <c r="E58" s="50" t="s">
        <v>361</v>
      </c>
      <c r="F58" s="50">
        <v>75</v>
      </c>
      <c r="G58" s="50">
        <f>Таблица6[[#This Row],[Cantitatea solicitată]]*Таблица6[[#This Row],[Preţ unitar (cu TVA)]]</f>
        <v>10.807500000000001</v>
      </c>
      <c r="H58" s="50">
        <v>0.13339999999999999</v>
      </c>
      <c r="I58" s="50">
        <v>0.14410000000000001</v>
      </c>
      <c r="J58" s="50">
        <v>75</v>
      </c>
      <c r="K58" s="50">
        <f>Таблица6[[#This Row],[Cantitatea real contractată]]*Таблица6[[#This Row],[Preţ unitar (fără TVA)]]</f>
        <v>10.004999999999999</v>
      </c>
      <c r="L58" s="52">
        <f>Таблица6[[#This Row],[Cantitatea real contractată]]*Таблица6[[#This Row],[Preţ unitar (cu TVA)]]</f>
        <v>10.807500000000001</v>
      </c>
      <c r="M58" s="50" t="s">
        <v>415</v>
      </c>
      <c r="N58" s="50" t="s">
        <v>402</v>
      </c>
      <c r="O58" s="54">
        <v>44768</v>
      </c>
      <c r="P58" s="50" t="s">
        <v>1334</v>
      </c>
    </row>
    <row r="59" spans="2:16" s="32" customFormat="1" ht="60" x14ac:dyDescent="0.25">
      <c r="B59" s="50" t="s">
        <v>1195</v>
      </c>
      <c r="C59" s="50" t="s">
        <v>554</v>
      </c>
      <c r="D59" s="51">
        <v>18.2</v>
      </c>
      <c r="E59" s="50" t="s">
        <v>361</v>
      </c>
      <c r="F59" s="50">
        <v>75</v>
      </c>
      <c r="G59" s="50">
        <f>Таблица6[[#This Row],[Cantitatea solicitată]]*Таблица6[[#This Row],[Preţ unitar (cu TVA)]]</f>
        <v>10.807500000000001</v>
      </c>
      <c r="H59" s="50">
        <v>0.13339999999999999</v>
      </c>
      <c r="I59" s="50">
        <v>0.14410000000000001</v>
      </c>
      <c r="J59" s="50">
        <v>75</v>
      </c>
      <c r="K59" s="50">
        <f>Таблица6[[#This Row],[Cantitatea real contractată]]*Таблица6[[#This Row],[Preţ unitar (fără TVA)]]</f>
        <v>10.004999999999999</v>
      </c>
      <c r="L59" s="52">
        <f>Таблица6[[#This Row],[Cantitatea real contractată]]*Таблица6[[#This Row],[Preţ unitar (cu TVA)]]</f>
        <v>10.807500000000001</v>
      </c>
      <c r="M59" s="50" t="s">
        <v>415</v>
      </c>
      <c r="N59" s="50" t="s">
        <v>402</v>
      </c>
      <c r="O59" s="54">
        <v>44768</v>
      </c>
      <c r="P59" s="50" t="s">
        <v>1334</v>
      </c>
    </row>
    <row r="60" spans="2:16" s="32" customFormat="1" ht="60" x14ac:dyDescent="0.25">
      <c r="B60" s="50" t="s">
        <v>1196</v>
      </c>
      <c r="C60" s="50" t="s">
        <v>555</v>
      </c>
      <c r="D60" s="51">
        <v>18.2</v>
      </c>
      <c r="E60" s="50" t="s">
        <v>361</v>
      </c>
      <c r="F60" s="50">
        <v>75</v>
      </c>
      <c r="G60" s="50">
        <f>Таблица6[[#This Row],[Cantitatea solicitată]]*Таблица6[[#This Row],[Preţ unitar (cu TVA)]]</f>
        <v>10.807500000000001</v>
      </c>
      <c r="H60" s="50">
        <v>0.13339999999999999</v>
      </c>
      <c r="I60" s="50">
        <v>0.14410000000000001</v>
      </c>
      <c r="J60" s="50">
        <v>75</v>
      </c>
      <c r="K60" s="50">
        <f>Таблица6[[#This Row],[Cantitatea real contractată]]*Таблица6[[#This Row],[Preţ unitar (fără TVA)]]</f>
        <v>10.004999999999999</v>
      </c>
      <c r="L60" s="52">
        <f>Таблица6[[#This Row],[Cantitatea real contractată]]*Таблица6[[#This Row],[Preţ unitar (cu TVA)]]</f>
        <v>10.807500000000001</v>
      </c>
      <c r="M60" s="50" t="s">
        <v>415</v>
      </c>
      <c r="N60" s="50" t="s">
        <v>402</v>
      </c>
      <c r="O60" s="54">
        <v>44768</v>
      </c>
      <c r="P60" s="50" t="s">
        <v>1334</v>
      </c>
    </row>
    <row r="61" spans="2:16" s="32" customFormat="1" ht="60" x14ac:dyDescent="0.25">
      <c r="B61" s="50" t="s">
        <v>1197</v>
      </c>
      <c r="C61" s="50" t="s">
        <v>558</v>
      </c>
      <c r="D61" s="51">
        <v>18.2</v>
      </c>
      <c r="E61" s="50" t="s">
        <v>361</v>
      </c>
      <c r="F61" s="50">
        <v>4500</v>
      </c>
      <c r="G61" s="50">
        <f>Таблица6[[#This Row],[Cantitatea solicitată]]*Таблица6[[#This Row],[Preţ unitar (cu TVA)]]</f>
        <v>648.45000000000005</v>
      </c>
      <c r="H61" s="50">
        <v>0.13339999999999999</v>
      </c>
      <c r="I61" s="50">
        <v>0.14410000000000001</v>
      </c>
      <c r="J61" s="50">
        <v>4500</v>
      </c>
      <c r="K61" s="50">
        <f>Таблица6[[#This Row],[Cantitatea real contractată]]*Таблица6[[#This Row],[Preţ unitar (fără TVA)]]</f>
        <v>600.29999999999995</v>
      </c>
      <c r="L61" s="52">
        <f>Таблица6[[#This Row],[Cantitatea real contractată]]*Таблица6[[#This Row],[Preţ unitar (cu TVA)]]</f>
        <v>648.45000000000005</v>
      </c>
      <c r="M61" s="50" t="s">
        <v>415</v>
      </c>
      <c r="N61" s="50" t="s">
        <v>402</v>
      </c>
      <c r="O61" s="54">
        <v>44768</v>
      </c>
      <c r="P61" s="50" t="s">
        <v>1334</v>
      </c>
    </row>
    <row r="62" spans="2:16" ht="60" x14ac:dyDescent="0.25">
      <c r="B62" s="38" t="s">
        <v>1198</v>
      </c>
      <c r="C62" s="38" t="s">
        <v>559</v>
      </c>
      <c r="D62" s="56">
        <v>18.2</v>
      </c>
      <c r="E62" s="38" t="s">
        <v>361</v>
      </c>
      <c r="F62" s="38">
        <v>150</v>
      </c>
      <c r="G62" s="38">
        <f>Таблица6[[#This Row],[Cantitatea solicitată]]*Таблица6[[#This Row],[Preţ unitar (cu TVA)]]</f>
        <v>21.615000000000002</v>
      </c>
      <c r="H62" s="38">
        <v>0.13339999999999999</v>
      </c>
      <c r="I62" s="38">
        <v>0.14410000000000001</v>
      </c>
      <c r="J62" s="55">
        <v>150</v>
      </c>
      <c r="K62" s="38">
        <f>Таблица6[[#This Row],[Cantitatea real contractată]]*Таблица6[[#This Row],[Preţ unitar (fără TVA)]]</f>
        <v>20.009999999999998</v>
      </c>
      <c r="L62" s="59">
        <f>Таблица6[[#This Row],[Cantitatea real contractată]]*Таблица6[[#This Row],[Preţ unitar (cu TVA)]]</f>
        <v>21.615000000000002</v>
      </c>
      <c r="M62" s="38" t="s">
        <v>415</v>
      </c>
      <c r="N62" s="38" t="s">
        <v>402</v>
      </c>
      <c r="O62" s="38"/>
      <c r="P62" s="38" t="s">
        <v>1340</v>
      </c>
    </row>
    <row r="63" spans="2:16" ht="60" x14ac:dyDescent="0.25">
      <c r="B63" s="38" t="s">
        <v>1199</v>
      </c>
      <c r="C63" s="55" t="s">
        <v>563</v>
      </c>
      <c r="D63" s="56">
        <v>18.2</v>
      </c>
      <c r="E63" s="38" t="s">
        <v>361</v>
      </c>
      <c r="F63" s="38">
        <v>15000</v>
      </c>
      <c r="G63" s="38">
        <f>Таблица6[[#This Row],[Cantitatea solicitată]]*Таблица6[[#This Row],[Preţ unitar (cu TVA)]]</f>
        <v>2161.5</v>
      </c>
      <c r="H63" s="38">
        <v>0.13339999999999999</v>
      </c>
      <c r="I63" s="38">
        <v>0.14410000000000001</v>
      </c>
      <c r="J63" s="55">
        <v>15000</v>
      </c>
      <c r="K63" s="38">
        <f>Таблица6[[#This Row],[Cantitatea real contractată]]*Таблица6[[#This Row],[Preţ unitar (fără TVA)]]</f>
        <v>2000.9999999999998</v>
      </c>
      <c r="L63" s="55">
        <f>Таблица6[[#This Row],[Cantitatea real contractată]]*Таблица6[[#This Row],[Preţ unitar (cu TVA)]]</f>
        <v>2161.5</v>
      </c>
      <c r="M63" s="38" t="s">
        <v>415</v>
      </c>
      <c r="N63" s="38" t="s">
        <v>402</v>
      </c>
      <c r="O63" s="38"/>
      <c r="P63" s="38" t="s">
        <v>1335</v>
      </c>
    </row>
    <row r="64" spans="2:16" s="32" customFormat="1" ht="60" x14ac:dyDescent="0.25">
      <c r="B64" s="50" t="s">
        <v>1200</v>
      </c>
      <c r="C64" s="50" t="s">
        <v>564</v>
      </c>
      <c r="D64" s="51">
        <v>18.2</v>
      </c>
      <c r="E64" s="50" t="s">
        <v>361</v>
      </c>
      <c r="F64" s="50">
        <v>75</v>
      </c>
      <c r="G64" s="50">
        <f>Таблица6[[#This Row],[Cantitatea solicitată]]*Таблица6[[#This Row],[Preţ unitar (cu TVA)]]</f>
        <v>10.807500000000001</v>
      </c>
      <c r="H64" s="50">
        <v>0.13339999999999999</v>
      </c>
      <c r="I64" s="50">
        <v>0.14410000000000001</v>
      </c>
      <c r="J64" s="50">
        <v>75</v>
      </c>
      <c r="K64" s="50">
        <f>Таблица6[[#This Row],[Cantitatea real contractată]]*Таблица6[[#This Row],[Preţ unitar (fără TVA)]]</f>
        <v>10.004999999999999</v>
      </c>
      <c r="L64" s="52">
        <f>Таблица6[[#This Row],[Cantitatea real contractată]]*Таблица6[[#This Row],[Preţ unitar (cu TVA)]]</f>
        <v>10.807500000000001</v>
      </c>
      <c r="M64" s="50" t="s">
        <v>415</v>
      </c>
      <c r="N64" s="50" t="s">
        <v>402</v>
      </c>
      <c r="O64" s="54">
        <v>44768</v>
      </c>
      <c r="P64" s="50" t="s">
        <v>1334</v>
      </c>
    </row>
    <row r="65" spans="2:16" s="32" customFormat="1" ht="60" x14ac:dyDescent="0.25">
      <c r="B65" s="50" t="s">
        <v>1201</v>
      </c>
      <c r="C65" s="50" t="s">
        <v>565</v>
      </c>
      <c r="D65" s="51">
        <v>18.2</v>
      </c>
      <c r="E65" s="50" t="s">
        <v>361</v>
      </c>
      <c r="F65" s="50">
        <v>375</v>
      </c>
      <c r="G65" s="50">
        <f>Таблица6[[#This Row],[Cantitatea solicitată]]*Таблица6[[#This Row],[Preţ unitar (cu TVA)]]</f>
        <v>54.037500000000001</v>
      </c>
      <c r="H65" s="50">
        <v>0.13339999999999999</v>
      </c>
      <c r="I65" s="50">
        <v>0.14410000000000001</v>
      </c>
      <c r="J65" s="50">
        <v>375</v>
      </c>
      <c r="K65" s="50">
        <f>Таблица6[[#This Row],[Cantitatea real contractată]]*Таблица6[[#This Row],[Preţ unitar (fără TVA)]]</f>
        <v>50.024999999999999</v>
      </c>
      <c r="L65" s="52">
        <f>Таблица6[[#This Row],[Cantitatea real contractată]]*Таблица6[[#This Row],[Preţ unitar (cu TVA)]]</f>
        <v>54.037500000000001</v>
      </c>
      <c r="M65" s="50" t="s">
        <v>415</v>
      </c>
      <c r="N65" s="50" t="s">
        <v>402</v>
      </c>
      <c r="O65" s="54">
        <v>44768</v>
      </c>
      <c r="P65" s="50" t="s">
        <v>1334</v>
      </c>
    </row>
    <row r="66" spans="2:16" s="32" customFormat="1" ht="60" x14ac:dyDescent="0.25">
      <c r="B66" s="50" t="s">
        <v>1202</v>
      </c>
      <c r="C66" s="50" t="s">
        <v>566</v>
      </c>
      <c r="D66" s="51">
        <v>18.2</v>
      </c>
      <c r="E66" s="50" t="s">
        <v>361</v>
      </c>
      <c r="F66" s="50">
        <v>37</v>
      </c>
      <c r="G66" s="50">
        <f>Таблица6[[#This Row],[Cantitatea solicitată]]*Таблица6[[#This Row],[Preţ unitar (cu TVA)]]</f>
        <v>5.3317000000000005</v>
      </c>
      <c r="H66" s="50">
        <v>0.13339999999999999</v>
      </c>
      <c r="I66" s="50">
        <v>0.14410000000000001</v>
      </c>
      <c r="J66" s="50">
        <v>37</v>
      </c>
      <c r="K66" s="50">
        <f>Таблица6[[#This Row],[Cantitatea real contractată]]*Таблица6[[#This Row],[Preţ unitar (fără TVA)]]</f>
        <v>4.9357999999999995</v>
      </c>
      <c r="L66" s="52">
        <f>Таблица6[[#This Row],[Cantitatea real contractată]]*Таблица6[[#This Row],[Preţ unitar (cu TVA)]]</f>
        <v>5.3317000000000005</v>
      </c>
      <c r="M66" s="50" t="s">
        <v>415</v>
      </c>
      <c r="N66" s="50" t="s">
        <v>402</v>
      </c>
      <c r="O66" s="54">
        <v>44768</v>
      </c>
      <c r="P66" s="50" t="s">
        <v>1334</v>
      </c>
    </row>
    <row r="67" spans="2:16" s="32" customFormat="1" ht="60" x14ac:dyDescent="0.25">
      <c r="B67" s="50" t="s">
        <v>1203</v>
      </c>
      <c r="C67" s="50" t="s">
        <v>567</v>
      </c>
      <c r="D67" s="51">
        <v>18.2</v>
      </c>
      <c r="E67" s="50" t="s">
        <v>361</v>
      </c>
      <c r="F67" s="50">
        <v>75</v>
      </c>
      <c r="G67" s="50">
        <f>Таблица6[[#This Row],[Cantitatea solicitată]]*Таблица6[[#This Row],[Preţ unitar (cu TVA)]]</f>
        <v>10.807500000000001</v>
      </c>
      <c r="H67" s="50">
        <v>0.13339999999999999</v>
      </c>
      <c r="I67" s="50">
        <v>0.14410000000000001</v>
      </c>
      <c r="J67" s="50">
        <v>75</v>
      </c>
      <c r="K67" s="50">
        <f>Таблица6[[#This Row],[Cantitatea real contractată]]*Таблица6[[#This Row],[Preţ unitar (fără TVA)]]</f>
        <v>10.004999999999999</v>
      </c>
      <c r="L67" s="52">
        <f>Таблица6[[#This Row],[Cantitatea real contractată]]*Таблица6[[#This Row],[Preţ unitar (cu TVA)]]</f>
        <v>10.807500000000001</v>
      </c>
      <c r="M67" s="50" t="s">
        <v>415</v>
      </c>
      <c r="N67" s="50" t="s">
        <v>402</v>
      </c>
      <c r="O67" s="54">
        <v>44768</v>
      </c>
      <c r="P67" s="50" t="s">
        <v>1334</v>
      </c>
    </row>
    <row r="68" spans="2:16" s="32" customFormat="1" ht="60" x14ac:dyDescent="0.25">
      <c r="B68" s="50" t="s">
        <v>1204</v>
      </c>
      <c r="C68" s="50" t="s">
        <v>568</v>
      </c>
      <c r="D68" s="51">
        <v>18.2</v>
      </c>
      <c r="E68" s="50" t="s">
        <v>361</v>
      </c>
      <c r="F68" s="50">
        <v>750</v>
      </c>
      <c r="G68" s="50">
        <f>Таблица6[[#This Row],[Cantitatea solicitată]]*Таблица6[[#This Row],[Preţ unitar (cu TVA)]]</f>
        <v>108.075</v>
      </c>
      <c r="H68" s="50">
        <v>0.13339999999999999</v>
      </c>
      <c r="I68" s="50">
        <v>0.14410000000000001</v>
      </c>
      <c r="J68" s="50">
        <v>750</v>
      </c>
      <c r="K68" s="50">
        <f>Таблица6[[#This Row],[Cantitatea real contractată]]*Таблица6[[#This Row],[Preţ unitar (fără TVA)]]</f>
        <v>100.05</v>
      </c>
      <c r="L68" s="52">
        <f>Таблица6[[#This Row],[Cantitatea real contractată]]*Таблица6[[#This Row],[Preţ unitar (cu TVA)]]</f>
        <v>108.075</v>
      </c>
      <c r="M68" s="50" t="s">
        <v>415</v>
      </c>
      <c r="N68" s="50" t="s">
        <v>402</v>
      </c>
      <c r="O68" s="54">
        <v>44768</v>
      </c>
      <c r="P68" s="50" t="s">
        <v>1334</v>
      </c>
    </row>
    <row r="69" spans="2:16" s="32" customFormat="1" ht="60" x14ac:dyDescent="0.25">
      <c r="B69" s="50" t="s">
        <v>1205</v>
      </c>
      <c r="C69" s="50" t="s">
        <v>570</v>
      </c>
      <c r="D69" s="51">
        <v>18.2</v>
      </c>
      <c r="E69" s="50" t="s">
        <v>361</v>
      </c>
      <c r="F69" s="50">
        <v>75</v>
      </c>
      <c r="G69" s="50">
        <f>Таблица6[[#This Row],[Cantitatea solicitată]]*Таблица6[[#This Row],[Preţ unitar (cu TVA)]]</f>
        <v>10.807500000000001</v>
      </c>
      <c r="H69" s="50">
        <v>0.13339999999999999</v>
      </c>
      <c r="I69" s="50">
        <v>0.14410000000000001</v>
      </c>
      <c r="J69" s="50">
        <v>75</v>
      </c>
      <c r="K69" s="50">
        <f>Таблица6[[#This Row],[Cantitatea real contractată]]*Таблица6[[#This Row],[Preţ unitar (fără TVA)]]</f>
        <v>10.004999999999999</v>
      </c>
      <c r="L69" s="52">
        <f>Таблица6[[#This Row],[Cantitatea real contractată]]*Таблица6[[#This Row],[Preţ unitar (cu TVA)]]</f>
        <v>10.807500000000001</v>
      </c>
      <c r="M69" s="50" t="s">
        <v>415</v>
      </c>
      <c r="N69" s="50" t="s">
        <v>402</v>
      </c>
      <c r="O69" s="54">
        <v>44768</v>
      </c>
      <c r="P69" s="50" t="s">
        <v>1334</v>
      </c>
    </row>
    <row r="70" spans="2:16" s="32" customFormat="1" ht="60" x14ac:dyDescent="0.25">
      <c r="B70" s="50" t="s">
        <v>1206</v>
      </c>
      <c r="C70" s="50" t="s">
        <v>573</v>
      </c>
      <c r="D70" s="51">
        <v>18.2</v>
      </c>
      <c r="E70" s="50" t="s">
        <v>361</v>
      </c>
      <c r="F70" s="50">
        <v>2250</v>
      </c>
      <c r="G70" s="50">
        <f>Таблица6[[#This Row],[Cantitatea solicitată]]*Таблица6[[#This Row],[Preţ unitar (cu TVA)]]</f>
        <v>324.22500000000002</v>
      </c>
      <c r="H70" s="50">
        <v>0.13339999999999999</v>
      </c>
      <c r="I70" s="50">
        <v>0.14410000000000001</v>
      </c>
      <c r="J70" s="50">
        <v>2250</v>
      </c>
      <c r="K70" s="50">
        <f>Таблица6[[#This Row],[Cantitatea real contractată]]*Таблица6[[#This Row],[Preţ unitar (fără TVA)]]</f>
        <v>300.14999999999998</v>
      </c>
      <c r="L70" s="52">
        <f>Таблица6[[#This Row],[Cantitatea real contractată]]*Таблица6[[#This Row],[Preţ unitar (cu TVA)]]</f>
        <v>324.22500000000002</v>
      </c>
      <c r="M70" s="50" t="s">
        <v>415</v>
      </c>
      <c r="N70" s="50" t="s">
        <v>402</v>
      </c>
      <c r="O70" s="54">
        <v>44795</v>
      </c>
      <c r="P70" s="50" t="s">
        <v>1334</v>
      </c>
    </row>
    <row r="71" spans="2:16" s="32" customFormat="1" ht="60" x14ac:dyDescent="0.25">
      <c r="B71" s="50" t="s">
        <v>1207</v>
      </c>
      <c r="C71" s="50" t="s">
        <v>578</v>
      </c>
      <c r="D71" s="51">
        <v>18.2</v>
      </c>
      <c r="E71" s="50" t="s">
        <v>361</v>
      </c>
      <c r="F71" s="50">
        <v>750</v>
      </c>
      <c r="G71" s="50">
        <f>Таблица6[[#This Row],[Cantitatea solicitată]]*Таблица6[[#This Row],[Preţ unitar (cu TVA)]]</f>
        <v>108.075</v>
      </c>
      <c r="H71" s="50">
        <v>0.13339999999999999</v>
      </c>
      <c r="I71" s="50">
        <v>0.14410000000000001</v>
      </c>
      <c r="J71" s="50">
        <v>750</v>
      </c>
      <c r="K71" s="50">
        <f>Таблица6[[#This Row],[Cantitatea real contractată]]*Таблица6[[#This Row],[Preţ unitar (fără TVA)]]</f>
        <v>100.05</v>
      </c>
      <c r="L71" s="52">
        <f>Таблица6[[#This Row],[Cantitatea real contractată]]*Таблица6[[#This Row],[Preţ unitar (cu TVA)]]</f>
        <v>108.075</v>
      </c>
      <c r="M71" s="50" t="s">
        <v>415</v>
      </c>
      <c r="N71" s="50" t="s">
        <v>402</v>
      </c>
      <c r="O71" s="54">
        <v>44768</v>
      </c>
      <c r="P71" s="50" t="s">
        <v>1334</v>
      </c>
    </row>
    <row r="72" spans="2:16" ht="60" x14ac:dyDescent="0.25">
      <c r="B72" s="38" t="s">
        <v>1208</v>
      </c>
      <c r="C72" s="38" t="s">
        <v>581</v>
      </c>
      <c r="D72" s="56">
        <v>18.2</v>
      </c>
      <c r="E72" s="38" t="s">
        <v>361</v>
      </c>
      <c r="F72" s="38">
        <v>38</v>
      </c>
      <c r="G72" s="38">
        <f>Таблица6[[#This Row],[Cantitatea solicitată]]*Таблица6[[#This Row],[Preţ unitar (cu TVA)]]</f>
        <v>5.4758000000000004</v>
      </c>
      <c r="H72" s="38">
        <v>0.13339999999999999</v>
      </c>
      <c r="I72" s="38">
        <v>0.14410000000000001</v>
      </c>
      <c r="J72" s="55">
        <v>38</v>
      </c>
      <c r="K72" s="38">
        <f>Таблица6[[#This Row],[Cantitatea real contractată]]*Таблица6[[#This Row],[Preţ unitar (fără TVA)]]</f>
        <v>5.0691999999999995</v>
      </c>
      <c r="L72" s="59">
        <f>Таблица6[[#This Row],[Cantitatea real contractată]]*Таблица6[[#This Row],[Preţ unitar (cu TVA)]]</f>
        <v>5.4758000000000004</v>
      </c>
      <c r="M72" s="38" t="s">
        <v>415</v>
      </c>
      <c r="N72" s="38" t="s">
        <v>402</v>
      </c>
      <c r="O72" s="38"/>
      <c r="P72" s="38" t="s">
        <v>1340</v>
      </c>
    </row>
    <row r="73" spans="2:16" s="32" customFormat="1" ht="60" x14ac:dyDescent="0.25">
      <c r="B73" s="50" t="s">
        <v>1209</v>
      </c>
      <c r="C73" s="50" t="s">
        <v>582</v>
      </c>
      <c r="D73" s="51">
        <v>18.2</v>
      </c>
      <c r="E73" s="50" t="s">
        <v>361</v>
      </c>
      <c r="F73" s="50">
        <v>1500</v>
      </c>
      <c r="G73" s="50">
        <f>Таблица6[[#This Row],[Cantitatea solicitată]]*Таблица6[[#This Row],[Preţ unitar (cu TVA)]]</f>
        <v>216.15</v>
      </c>
      <c r="H73" s="50">
        <v>0.13339999999999999</v>
      </c>
      <c r="I73" s="50">
        <v>0.14410000000000001</v>
      </c>
      <c r="J73" s="50">
        <v>1500</v>
      </c>
      <c r="K73" s="50">
        <f>Таблица6[[#This Row],[Cantitatea real contractată]]*Таблица6[[#This Row],[Preţ unitar (fără TVA)]]</f>
        <v>200.1</v>
      </c>
      <c r="L73" s="52">
        <f>Таблица6[[#This Row],[Cantitatea real contractată]]*Таблица6[[#This Row],[Preţ unitar (cu TVA)]]</f>
        <v>216.15</v>
      </c>
      <c r="M73" s="50" t="s">
        <v>415</v>
      </c>
      <c r="N73" s="50" t="s">
        <v>402</v>
      </c>
      <c r="O73" s="54">
        <v>44795</v>
      </c>
      <c r="P73" s="50" t="s">
        <v>1334</v>
      </c>
    </row>
    <row r="74" spans="2:16" s="32" customFormat="1" ht="60" x14ac:dyDescent="0.25">
      <c r="B74" s="50" t="s">
        <v>1210</v>
      </c>
      <c r="C74" s="50" t="s">
        <v>583</v>
      </c>
      <c r="D74" s="51">
        <v>18.2</v>
      </c>
      <c r="E74" s="50" t="s">
        <v>361</v>
      </c>
      <c r="F74" s="50">
        <v>1500</v>
      </c>
      <c r="G74" s="50">
        <f>Таблица6[[#This Row],[Cantitatea solicitată]]*Таблица6[[#This Row],[Preţ unitar (cu TVA)]]</f>
        <v>216.15</v>
      </c>
      <c r="H74" s="50">
        <v>0.13339999999999999</v>
      </c>
      <c r="I74" s="50">
        <v>0.14410000000000001</v>
      </c>
      <c r="J74" s="50">
        <v>1500</v>
      </c>
      <c r="K74" s="50">
        <f>Таблица6[[#This Row],[Cantitatea real contractată]]*Таблица6[[#This Row],[Preţ unitar (fără TVA)]]</f>
        <v>200.1</v>
      </c>
      <c r="L74" s="52">
        <f>Таблица6[[#This Row],[Cantitatea real contractată]]*Таблица6[[#This Row],[Preţ unitar (cu TVA)]]</f>
        <v>216.15</v>
      </c>
      <c r="M74" s="50" t="s">
        <v>415</v>
      </c>
      <c r="N74" s="50" t="s">
        <v>402</v>
      </c>
      <c r="O74" s="54">
        <v>44768</v>
      </c>
      <c r="P74" s="50" t="s">
        <v>1334</v>
      </c>
    </row>
    <row r="75" spans="2:16" s="32" customFormat="1" ht="60" x14ac:dyDescent="0.25">
      <c r="B75" s="50" t="s">
        <v>1211</v>
      </c>
      <c r="C75" s="50" t="s">
        <v>586</v>
      </c>
      <c r="D75" s="51">
        <v>18.2</v>
      </c>
      <c r="E75" s="50" t="s">
        <v>361</v>
      </c>
      <c r="F75" s="50">
        <v>750</v>
      </c>
      <c r="G75" s="50">
        <f>Таблица6[[#This Row],[Cantitatea solicitată]]*Таблица6[[#This Row],[Preţ unitar (cu TVA)]]</f>
        <v>108.075</v>
      </c>
      <c r="H75" s="50">
        <v>0.13339999999999999</v>
      </c>
      <c r="I75" s="50">
        <v>0.14410000000000001</v>
      </c>
      <c r="J75" s="50">
        <v>750</v>
      </c>
      <c r="K75" s="50">
        <f>Таблица6[[#This Row],[Cantitatea real contractată]]*Таблица6[[#This Row],[Preţ unitar (fără TVA)]]</f>
        <v>100.05</v>
      </c>
      <c r="L75" s="52">
        <f>Таблица6[[#This Row],[Cantitatea real contractată]]*Таблица6[[#This Row],[Preţ unitar (cu TVA)]]</f>
        <v>108.075</v>
      </c>
      <c r="M75" s="50" t="s">
        <v>415</v>
      </c>
      <c r="N75" s="50" t="s">
        <v>402</v>
      </c>
      <c r="O75" s="54">
        <v>44768</v>
      </c>
      <c r="P75" s="50" t="s">
        <v>1334</v>
      </c>
    </row>
    <row r="76" spans="2:16" s="32" customFormat="1" ht="60" x14ac:dyDescent="0.25">
      <c r="B76" s="50" t="s">
        <v>1212</v>
      </c>
      <c r="C76" s="50" t="s">
        <v>587</v>
      </c>
      <c r="D76" s="51">
        <v>18.2</v>
      </c>
      <c r="E76" s="50" t="s">
        <v>361</v>
      </c>
      <c r="F76" s="50">
        <v>150</v>
      </c>
      <c r="G76" s="50">
        <f>Таблица6[[#This Row],[Cantitatea solicitată]]*Таблица6[[#This Row],[Preţ unitar (cu TVA)]]</f>
        <v>21.615000000000002</v>
      </c>
      <c r="H76" s="50">
        <v>0.13339999999999999</v>
      </c>
      <c r="I76" s="50">
        <v>0.14410000000000001</v>
      </c>
      <c r="J76" s="50">
        <v>150</v>
      </c>
      <c r="K76" s="50">
        <f>Таблица6[[#This Row],[Cantitatea real contractată]]*Таблица6[[#This Row],[Preţ unitar (fără TVA)]]</f>
        <v>20.009999999999998</v>
      </c>
      <c r="L76" s="52">
        <f>Таблица6[[#This Row],[Cantitatea real contractată]]*Таблица6[[#This Row],[Preţ unitar (cu TVA)]]</f>
        <v>21.615000000000002</v>
      </c>
      <c r="M76" s="50" t="s">
        <v>415</v>
      </c>
      <c r="N76" s="50" t="s">
        <v>402</v>
      </c>
      <c r="O76" s="54">
        <v>44768</v>
      </c>
      <c r="P76" s="50" t="s">
        <v>1334</v>
      </c>
    </row>
    <row r="77" spans="2:16" ht="60" x14ac:dyDescent="0.25">
      <c r="B77" s="38" t="s">
        <v>1213</v>
      </c>
      <c r="C77" s="38" t="s">
        <v>591</v>
      </c>
      <c r="D77" s="56">
        <v>18.2</v>
      </c>
      <c r="E77" s="38" t="s">
        <v>361</v>
      </c>
      <c r="F77" s="38">
        <v>37</v>
      </c>
      <c r="G77" s="38">
        <f>Таблица6[[#This Row],[Cantitatea solicitată]]*Таблица6[[#This Row],[Preţ unitar (cu TVA)]]</f>
        <v>5.3317000000000005</v>
      </c>
      <c r="H77" s="38">
        <v>0.13339999999999999</v>
      </c>
      <c r="I77" s="38">
        <v>0.14410000000000001</v>
      </c>
      <c r="J77" s="55">
        <v>37</v>
      </c>
      <c r="K77" s="38">
        <f>Таблица6[[#This Row],[Cantitatea real contractată]]*Таблица6[[#This Row],[Preţ unitar (fără TVA)]]</f>
        <v>4.9357999999999995</v>
      </c>
      <c r="L77" s="59">
        <f>Таблица6[[#This Row],[Cantitatea real contractată]]*Таблица6[[#This Row],[Preţ unitar (cu TVA)]]</f>
        <v>5.3317000000000005</v>
      </c>
      <c r="M77" s="38" t="s">
        <v>415</v>
      </c>
      <c r="N77" s="38" t="s">
        <v>402</v>
      </c>
      <c r="O77" s="38"/>
      <c r="P77" s="38" t="s">
        <v>1340</v>
      </c>
    </row>
    <row r="78" spans="2:16" s="32" customFormat="1" ht="60" x14ac:dyDescent="0.25">
      <c r="B78" s="50" t="s">
        <v>1214</v>
      </c>
      <c r="C78" s="50" t="s">
        <v>593</v>
      </c>
      <c r="D78" s="51">
        <v>18.2</v>
      </c>
      <c r="E78" s="50" t="s">
        <v>361</v>
      </c>
      <c r="F78" s="50">
        <v>7500</v>
      </c>
      <c r="G78" s="50">
        <f>Таблица6[[#This Row],[Cantitatea solicitată]]*Таблица6[[#This Row],[Preţ unitar (cu TVA)]]</f>
        <v>1080.75</v>
      </c>
      <c r="H78" s="50">
        <v>0.13339999999999999</v>
      </c>
      <c r="I78" s="50">
        <v>0.14410000000000001</v>
      </c>
      <c r="J78" s="50">
        <v>7500</v>
      </c>
      <c r="K78" s="50">
        <f>Таблица6[[#This Row],[Cantitatea real contractată]]*Таблица6[[#This Row],[Preţ unitar (fără TVA)]]</f>
        <v>1000.4999999999999</v>
      </c>
      <c r="L78" s="52">
        <f>Таблица6[[#This Row],[Cantitatea real contractată]]*Таблица6[[#This Row],[Preţ unitar (cu TVA)]]</f>
        <v>1080.75</v>
      </c>
      <c r="M78" s="50" t="s">
        <v>415</v>
      </c>
      <c r="N78" s="50" t="s">
        <v>402</v>
      </c>
      <c r="O78" s="54">
        <v>44768</v>
      </c>
      <c r="P78" s="50" t="s">
        <v>1334</v>
      </c>
    </row>
    <row r="79" spans="2:16" s="32" customFormat="1" ht="60" x14ac:dyDescent="0.25">
      <c r="B79" s="50" t="s">
        <v>1215</v>
      </c>
      <c r="C79" s="50" t="s">
        <v>597</v>
      </c>
      <c r="D79" s="51">
        <v>18.2</v>
      </c>
      <c r="E79" s="50" t="s">
        <v>361</v>
      </c>
      <c r="F79" s="50">
        <v>75</v>
      </c>
      <c r="G79" s="50">
        <f>Таблица6[[#This Row],[Cantitatea solicitată]]*Таблица6[[#This Row],[Preţ unitar (cu TVA)]]</f>
        <v>10.807500000000001</v>
      </c>
      <c r="H79" s="50">
        <v>0.13339999999999999</v>
      </c>
      <c r="I79" s="50">
        <v>0.14410000000000001</v>
      </c>
      <c r="J79" s="50">
        <v>75</v>
      </c>
      <c r="K79" s="50">
        <f>Таблица6[[#This Row],[Cantitatea real contractată]]*Таблица6[[#This Row],[Preţ unitar (fără TVA)]]</f>
        <v>10.004999999999999</v>
      </c>
      <c r="L79" s="52">
        <f>Таблица6[[#This Row],[Cantitatea real contractată]]*Таблица6[[#This Row],[Preţ unitar (cu TVA)]]</f>
        <v>10.807500000000001</v>
      </c>
      <c r="M79" s="50" t="s">
        <v>415</v>
      </c>
      <c r="N79" s="50" t="s">
        <v>402</v>
      </c>
      <c r="O79" s="54">
        <v>44768</v>
      </c>
      <c r="P79" s="50" t="s">
        <v>1334</v>
      </c>
    </row>
    <row r="80" spans="2:16" s="32" customFormat="1" ht="60" x14ac:dyDescent="0.25">
      <c r="B80" s="50" t="s">
        <v>1216</v>
      </c>
      <c r="C80" s="50" t="s">
        <v>598</v>
      </c>
      <c r="D80" s="51">
        <v>18.2</v>
      </c>
      <c r="E80" s="50" t="s">
        <v>361</v>
      </c>
      <c r="F80" s="50">
        <v>150</v>
      </c>
      <c r="G80" s="50">
        <f>Таблица6[[#This Row],[Cantitatea solicitată]]*Таблица6[[#This Row],[Preţ unitar (cu TVA)]]</f>
        <v>21.615000000000002</v>
      </c>
      <c r="H80" s="50">
        <v>0.13339999999999999</v>
      </c>
      <c r="I80" s="50">
        <v>0.14410000000000001</v>
      </c>
      <c r="J80" s="50">
        <v>150</v>
      </c>
      <c r="K80" s="50">
        <f>Таблица6[[#This Row],[Cantitatea real contractată]]*Таблица6[[#This Row],[Preţ unitar (fără TVA)]]</f>
        <v>20.009999999999998</v>
      </c>
      <c r="L80" s="52">
        <f>Таблица6[[#This Row],[Cantitatea real contractată]]*Таблица6[[#This Row],[Preţ unitar (cu TVA)]]</f>
        <v>21.615000000000002</v>
      </c>
      <c r="M80" s="50" t="s">
        <v>415</v>
      </c>
      <c r="N80" s="50" t="s">
        <v>402</v>
      </c>
      <c r="O80" s="54">
        <v>44783</v>
      </c>
      <c r="P80" s="50" t="s">
        <v>1334</v>
      </c>
    </row>
    <row r="81" spans="2:16" s="32" customFormat="1" ht="60" x14ac:dyDescent="0.25">
      <c r="B81" s="50" t="s">
        <v>1217</v>
      </c>
      <c r="C81" s="50" t="s">
        <v>600</v>
      </c>
      <c r="D81" s="51">
        <v>18.2</v>
      </c>
      <c r="E81" s="50" t="s">
        <v>361</v>
      </c>
      <c r="F81" s="50">
        <v>450</v>
      </c>
      <c r="G81" s="50">
        <f>Таблица6[[#This Row],[Cantitatea solicitată]]*Таблица6[[#This Row],[Preţ unitar (cu TVA)]]</f>
        <v>64.844999999999999</v>
      </c>
      <c r="H81" s="50">
        <v>0.13339999999999999</v>
      </c>
      <c r="I81" s="50">
        <v>0.14410000000000001</v>
      </c>
      <c r="J81" s="50">
        <v>450</v>
      </c>
      <c r="K81" s="50">
        <f>Таблица6[[#This Row],[Cantitatea real contractată]]*Таблица6[[#This Row],[Preţ unitar (fără TVA)]]</f>
        <v>60.029999999999994</v>
      </c>
      <c r="L81" s="52">
        <f>Таблица6[[#This Row],[Cantitatea real contractată]]*Таблица6[[#This Row],[Preţ unitar (cu TVA)]]</f>
        <v>64.844999999999999</v>
      </c>
      <c r="M81" s="50" t="s">
        <v>415</v>
      </c>
      <c r="N81" s="50" t="s">
        <v>402</v>
      </c>
      <c r="O81" s="54">
        <v>44768</v>
      </c>
      <c r="P81" s="50" t="s">
        <v>1334</v>
      </c>
    </row>
    <row r="82" spans="2:16" s="32" customFormat="1" ht="60" x14ac:dyDescent="0.25">
      <c r="B82" s="50" t="s">
        <v>1218</v>
      </c>
      <c r="C82" s="50" t="s">
        <v>603</v>
      </c>
      <c r="D82" s="51">
        <v>18.2</v>
      </c>
      <c r="E82" s="50" t="s">
        <v>361</v>
      </c>
      <c r="F82" s="50">
        <v>750</v>
      </c>
      <c r="G82" s="50">
        <f>Таблица6[[#This Row],[Cantitatea solicitată]]*Таблица6[[#This Row],[Preţ unitar (cu TVA)]]</f>
        <v>108.075</v>
      </c>
      <c r="H82" s="50">
        <v>0.13339999999999999</v>
      </c>
      <c r="I82" s="50">
        <v>0.14410000000000001</v>
      </c>
      <c r="J82" s="50">
        <v>750</v>
      </c>
      <c r="K82" s="50">
        <f>Таблица6[[#This Row],[Cantitatea real contractată]]*Таблица6[[#This Row],[Preţ unitar (fără TVA)]]</f>
        <v>100.05</v>
      </c>
      <c r="L82" s="52">
        <f>Таблица6[[#This Row],[Cantitatea real contractată]]*Таблица6[[#This Row],[Preţ unitar (cu TVA)]]</f>
        <v>108.075</v>
      </c>
      <c r="M82" s="50" t="s">
        <v>415</v>
      </c>
      <c r="N82" s="50" t="s">
        <v>402</v>
      </c>
      <c r="O82" s="54">
        <v>44768</v>
      </c>
      <c r="P82" s="50" t="s">
        <v>1334</v>
      </c>
    </row>
    <row r="83" spans="2:16" ht="60" x14ac:dyDescent="0.25">
      <c r="B83" s="38" t="s">
        <v>1219</v>
      </c>
      <c r="C83" s="38" t="s">
        <v>608</v>
      </c>
      <c r="D83" s="56">
        <v>18.2</v>
      </c>
      <c r="E83" s="38" t="s">
        <v>361</v>
      </c>
      <c r="F83" s="38">
        <v>23</v>
      </c>
      <c r="G83" s="38">
        <f>Таблица6[[#This Row],[Cantitatea solicitată]]*Таблица6[[#This Row],[Preţ unitar (cu TVA)]]</f>
        <v>3.3143000000000002</v>
      </c>
      <c r="H83" s="38">
        <v>0.13339999999999999</v>
      </c>
      <c r="I83" s="38">
        <v>0.14410000000000001</v>
      </c>
      <c r="J83" s="55">
        <v>23</v>
      </c>
      <c r="K83" s="38">
        <f>Таблица6[[#This Row],[Cantitatea real contractată]]*Таблица6[[#This Row],[Preţ unitar (fără TVA)]]</f>
        <v>3.0681999999999996</v>
      </c>
      <c r="L83" s="59">
        <f>Таблица6[[#This Row],[Cantitatea real contractată]]*Таблица6[[#This Row],[Preţ unitar (cu TVA)]]</f>
        <v>3.3143000000000002</v>
      </c>
      <c r="M83" s="38" t="s">
        <v>415</v>
      </c>
      <c r="N83" s="38" t="s">
        <v>402</v>
      </c>
      <c r="O83" s="38"/>
      <c r="P83" s="38" t="s">
        <v>1340</v>
      </c>
    </row>
    <row r="84" spans="2:16" s="32" customFormat="1" ht="60" x14ac:dyDescent="0.25">
      <c r="B84" s="50" t="s">
        <v>1220</v>
      </c>
      <c r="C84" s="50" t="s">
        <v>615</v>
      </c>
      <c r="D84" s="51">
        <v>18.2</v>
      </c>
      <c r="E84" s="50" t="s">
        <v>361</v>
      </c>
      <c r="F84" s="50">
        <v>750</v>
      </c>
      <c r="G84" s="50">
        <f>Таблица6[[#This Row],[Cantitatea solicitată]]*Таблица6[[#This Row],[Preţ unitar (cu TVA)]]</f>
        <v>108.075</v>
      </c>
      <c r="H84" s="50">
        <v>0.13339999999999999</v>
      </c>
      <c r="I84" s="50">
        <v>0.14410000000000001</v>
      </c>
      <c r="J84" s="50">
        <v>750</v>
      </c>
      <c r="K84" s="50">
        <f>Таблица6[[#This Row],[Cantitatea real contractată]]*Таблица6[[#This Row],[Preţ unitar (fără TVA)]]</f>
        <v>100.05</v>
      </c>
      <c r="L84" s="52">
        <f>Таблица6[[#This Row],[Cantitatea real contractată]]*Таблица6[[#This Row],[Preţ unitar (cu TVA)]]</f>
        <v>108.075</v>
      </c>
      <c r="M84" s="50" t="s">
        <v>415</v>
      </c>
      <c r="N84" s="50" t="s">
        <v>402</v>
      </c>
      <c r="O84" s="54">
        <v>44768</v>
      </c>
      <c r="P84" s="50" t="s">
        <v>1334</v>
      </c>
    </row>
    <row r="85" spans="2:16" s="32" customFormat="1" ht="60" x14ac:dyDescent="0.25">
      <c r="B85" s="50" t="s">
        <v>1221</v>
      </c>
      <c r="C85" s="50" t="s">
        <v>618</v>
      </c>
      <c r="D85" s="51">
        <v>18.2</v>
      </c>
      <c r="E85" s="50" t="s">
        <v>361</v>
      </c>
      <c r="F85" s="50">
        <v>150</v>
      </c>
      <c r="G85" s="50">
        <f>Таблица6[[#This Row],[Cantitatea solicitată]]*Таблица6[[#This Row],[Preţ unitar (cu TVA)]]</f>
        <v>21.615000000000002</v>
      </c>
      <c r="H85" s="50">
        <v>0.13339999999999999</v>
      </c>
      <c r="I85" s="50">
        <v>0.14410000000000001</v>
      </c>
      <c r="J85" s="50">
        <v>150</v>
      </c>
      <c r="K85" s="50">
        <f>Таблица6[[#This Row],[Cantitatea real contractată]]*Таблица6[[#This Row],[Preţ unitar (fără TVA)]]</f>
        <v>20.009999999999998</v>
      </c>
      <c r="L85" s="52">
        <f>Таблица6[[#This Row],[Cantitatea real contractată]]*Таблица6[[#This Row],[Preţ unitar (cu TVA)]]</f>
        <v>21.615000000000002</v>
      </c>
      <c r="M85" s="50" t="s">
        <v>415</v>
      </c>
      <c r="N85" s="50" t="s">
        <v>402</v>
      </c>
      <c r="O85" s="54">
        <v>44768</v>
      </c>
      <c r="P85" s="50" t="s">
        <v>1334</v>
      </c>
    </row>
    <row r="86" spans="2:16" s="32" customFormat="1" ht="60" x14ac:dyDescent="0.25">
      <c r="B86" s="50" t="s">
        <v>1222</v>
      </c>
      <c r="C86" s="50" t="s">
        <v>619</v>
      </c>
      <c r="D86" s="51">
        <v>18.2</v>
      </c>
      <c r="E86" s="50" t="s">
        <v>361</v>
      </c>
      <c r="F86" s="50">
        <v>15</v>
      </c>
      <c r="G86" s="50">
        <f>Таблица6[[#This Row],[Cantitatea solicitată]]*Таблица6[[#This Row],[Preţ unitar (cu TVA)]]</f>
        <v>2.1615000000000002</v>
      </c>
      <c r="H86" s="50">
        <v>0.13339999999999999</v>
      </c>
      <c r="I86" s="50">
        <v>0.14410000000000001</v>
      </c>
      <c r="J86" s="50">
        <v>15</v>
      </c>
      <c r="K86" s="50">
        <f>Таблица6[[#This Row],[Cantitatea real contractată]]*Таблица6[[#This Row],[Preţ unitar (fără TVA)]]</f>
        <v>2.0009999999999999</v>
      </c>
      <c r="L86" s="52">
        <f>Таблица6[[#This Row],[Cantitatea real contractată]]*Таблица6[[#This Row],[Preţ unitar (cu TVA)]]</f>
        <v>2.1615000000000002</v>
      </c>
      <c r="M86" s="50" t="s">
        <v>415</v>
      </c>
      <c r="N86" s="50" t="s">
        <v>402</v>
      </c>
      <c r="O86" s="54">
        <v>44768</v>
      </c>
      <c r="P86" s="50" t="s">
        <v>1334</v>
      </c>
    </row>
    <row r="87" spans="2:16" s="32" customFormat="1" ht="60" x14ac:dyDescent="0.25">
      <c r="B87" s="50" t="s">
        <v>1223</v>
      </c>
      <c r="C87" s="50" t="s">
        <v>621</v>
      </c>
      <c r="D87" s="51">
        <v>18.2</v>
      </c>
      <c r="E87" s="50" t="s">
        <v>361</v>
      </c>
      <c r="F87" s="50">
        <v>375</v>
      </c>
      <c r="G87" s="50">
        <f>Таблица6[[#This Row],[Cantitatea solicitată]]*Таблица6[[#This Row],[Preţ unitar (cu TVA)]]</f>
        <v>54.037500000000001</v>
      </c>
      <c r="H87" s="50">
        <v>0.13339999999999999</v>
      </c>
      <c r="I87" s="50">
        <v>0.14410000000000001</v>
      </c>
      <c r="J87" s="50">
        <v>375</v>
      </c>
      <c r="K87" s="50">
        <f>Таблица6[[#This Row],[Cantitatea real contractată]]*Таблица6[[#This Row],[Preţ unitar (fără TVA)]]</f>
        <v>50.024999999999999</v>
      </c>
      <c r="L87" s="52">
        <f>Таблица6[[#This Row],[Cantitatea real contractată]]*Таблица6[[#This Row],[Preţ unitar (cu TVA)]]</f>
        <v>54.037500000000001</v>
      </c>
      <c r="M87" s="50" t="s">
        <v>415</v>
      </c>
      <c r="N87" s="50" t="s">
        <v>402</v>
      </c>
      <c r="O87" s="54">
        <v>44768</v>
      </c>
      <c r="P87" s="50" t="s">
        <v>1334</v>
      </c>
    </row>
    <row r="88" spans="2:16" ht="60" x14ac:dyDescent="0.25">
      <c r="B88" s="38" t="s">
        <v>1224</v>
      </c>
      <c r="C88" s="38" t="s">
        <v>623</v>
      </c>
      <c r="D88" s="56">
        <v>18.2</v>
      </c>
      <c r="E88" s="38" t="s">
        <v>361</v>
      </c>
      <c r="F88" s="38">
        <v>75</v>
      </c>
      <c r="G88" s="38">
        <f>Таблица6[[#This Row],[Cantitatea solicitată]]*Таблица6[[#This Row],[Preţ unitar (cu TVA)]]</f>
        <v>10.807500000000001</v>
      </c>
      <c r="H88" s="38">
        <v>0.13339999999999999</v>
      </c>
      <c r="I88" s="38">
        <v>0.14410000000000001</v>
      </c>
      <c r="J88" s="55">
        <v>75</v>
      </c>
      <c r="K88" s="38">
        <f>Таблица6[[#This Row],[Cantitatea real contractată]]*Таблица6[[#This Row],[Preţ unitar (fără TVA)]]</f>
        <v>10.004999999999999</v>
      </c>
      <c r="L88" s="59">
        <f>Таблица6[[#This Row],[Cantitatea real contractată]]*Таблица6[[#This Row],[Preţ unitar (cu TVA)]]</f>
        <v>10.807500000000001</v>
      </c>
      <c r="M88" s="38" t="s">
        <v>415</v>
      </c>
      <c r="N88" s="38" t="s">
        <v>402</v>
      </c>
      <c r="O88" s="38"/>
      <c r="P88" s="38" t="s">
        <v>1340</v>
      </c>
    </row>
    <row r="89" spans="2:16" s="32" customFormat="1" ht="60" x14ac:dyDescent="0.25">
      <c r="B89" s="50" t="s">
        <v>1225</v>
      </c>
      <c r="C89" s="50" t="s">
        <v>626</v>
      </c>
      <c r="D89" s="51">
        <v>18.2</v>
      </c>
      <c r="E89" s="50" t="s">
        <v>361</v>
      </c>
      <c r="F89" s="50">
        <v>375</v>
      </c>
      <c r="G89" s="50">
        <f>Таблица6[[#This Row],[Cantitatea solicitată]]*Таблица6[[#This Row],[Preţ unitar (cu TVA)]]</f>
        <v>54.037500000000001</v>
      </c>
      <c r="H89" s="50">
        <v>0.13339999999999999</v>
      </c>
      <c r="I89" s="50">
        <v>0.14410000000000001</v>
      </c>
      <c r="J89" s="50">
        <v>375</v>
      </c>
      <c r="K89" s="50">
        <f>Таблица6[[#This Row],[Cantitatea real contractată]]*Таблица6[[#This Row],[Preţ unitar (fără TVA)]]</f>
        <v>50.024999999999999</v>
      </c>
      <c r="L89" s="52">
        <f>Таблица6[[#This Row],[Cantitatea real contractată]]*Таблица6[[#This Row],[Preţ unitar (cu TVA)]]</f>
        <v>54.037500000000001</v>
      </c>
      <c r="M89" s="50" t="s">
        <v>415</v>
      </c>
      <c r="N89" s="50" t="s">
        <v>402</v>
      </c>
      <c r="O89" s="54">
        <v>44768</v>
      </c>
      <c r="P89" s="50" t="s">
        <v>1334</v>
      </c>
    </row>
    <row r="90" spans="2:16" s="32" customFormat="1" ht="60" x14ac:dyDescent="0.25">
      <c r="B90" s="50" t="s">
        <v>1226</v>
      </c>
      <c r="C90" s="50" t="s">
        <v>628</v>
      </c>
      <c r="D90" s="51">
        <v>18.2</v>
      </c>
      <c r="E90" s="50" t="s">
        <v>361</v>
      </c>
      <c r="F90" s="50">
        <v>750</v>
      </c>
      <c r="G90" s="50">
        <f>Таблица6[[#This Row],[Cantitatea solicitată]]*Таблица6[[#This Row],[Preţ unitar (cu TVA)]]</f>
        <v>108.075</v>
      </c>
      <c r="H90" s="50">
        <v>0.13339999999999999</v>
      </c>
      <c r="I90" s="50">
        <v>0.14410000000000001</v>
      </c>
      <c r="J90" s="50">
        <v>750</v>
      </c>
      <c r="K90" s="50">
        <f>Таблица6[[#This Row],[Cantitatea real contractată]]*Таблица6[[#This Row],[Preţ unitar (fără TVA)]]</f>
        <v>100.05</v>
      </c>
      <c r="L90" s="52">
        <f>Таблица6[[#This Row],[Cantitatea real contractată]]*Таблица6[[#This Row],[Preţ unitar (cu TVA)]]</f>
        <v>108.075</v>
      </c>
      <c r="M90" s="50" t="s">
        <v>415</v>
      </c>
      <c r="N90" s="50" t="s">
        <v>402</v>
      </c>
      <c r="O90" s="54">
        <v>44768</v>
      </c>
      <c r="P90" s="50" t="s">
        <v>1334</v>
      </c>
    </row>
    <row r="91" spans="2:16" s="32" customFormat="1" ht="60" x14ac:dyDescent="0.25">
      <c r="B91" s="50" t="s">
        <v>1227</v>
      </c>
      <c r="C91" s="50" t="s">
        <v>631</v>
      </c>
      <c r="D91" s="51">
        <v>18.2</v>
      </c>
      <c r="E91" s="50" t="s">
        <v>361</v>
      </c>
      <c r="F91" s="50">
        <v>75</v>
      </c>
      <c r="G91" s="50">
        <f>Таблица6[[#This Row],[Cantitatea solicitată]]*Таблица6[[#This Row],[Preţ unitar (cu TVA)]]</f>
        <v>10.807500000000001</v>
      </c>
      <c r="H91" s="50">
        <v>0.13339999999999999</v>
      </c>
      <c r="I91" s="50">
        <v>0.14410000000000001</v>
      </c>
      <c r="J91" s="50">
        <v>75</v>
      </c>
      <c r="K91" s="50">
        <f>Таблица6[[#This Row],[Cantitatea real contractată]]*Таблица6[[#This Row],[Preţ unitar (fără TVA)]]</f>
        <v>10.004999999999999</v>
      </c>
      <c r="L91" s="52">
        <f>Таблица6[[#This Row],[Cantitatea real contractată]]*Таблица6[[#This Row],[Preţ unitar (cu TVA)]]</f>
        <v>10.807500000000001</v>
      </c>
      <c r="M91" s="50" t="s">
        <v>415</v>
      </c>
      <c r="N91" s="50" t="s">
        <v>402</v>
      </c>
      <c r="O91" s="54">
        <v>44783</v>
      </c>
      <c r="P91" s="50" t="s">
        <v>1334</v>
      </c>
    </row>
    <row r="92" spans="2:16" s="32" customFormat="1" ht="60" x14ac:dyDescent="0.25">
      <c r="B92" s="50" t="s">
        <v>1228</v>
      </c>
      <c r="C92" s="50" t="s">
        <v>632</v>
      </c>
      <c r="D92" s="51">
        <v>18.2</v>
      </c>
      <c r="E92" s="50" t="s">
        <v>361</v>
      </c>
      <c r="F92" s="50">
        <v>150</v>
      </c>
      <c r="G92" s="50">
        <f>Таблица6[[#This Row],[Cantitatea solicitată]]*Таблица6[[#This Row],[Preţ unitar (cu TVA)]]</f>
        <v>21.615000000000002</v>
      </c>
      <c r="H92" s="50">
        <v>0.13339999999999999</v>
      </c>
      <c r="I92" s="50">
        <v>0.14410000000000001</v>
      </c>
      <c r="J92" s="50">
        <v>150</v>
      </c>
      <c r="K92" s="50">
        <f>Таблица6[[#This Row],[Cantitatea real contractată]]*Таблица6[[#This Row],[Preţ unitar (fără TVA)]]</f>
        <v>20.009999999999998</v>
      </c>
      <c r="L92" s="52">
        <f>Таблица6[[#This Row],[Cantitatea real contractată]]*Таблица6[[#This Row],[Preţ unitar (cu TVA)]]</f>
        <v>21.615000000000002</v>
      </c>
      <c r="M92" s="50" t="s">
        <v>415</v>
      </c>
      <c r="N92" s="50" t="s">
        <v>402</v>
      </c>
      <c r="O92" s="54">
        <v>44768</v>
      </c>
      <c r="P92" s="50" t="s">
        <v>1334</v>
      </c>
    </row>
    <row r="93" spans="2:16" s="32" customFormat="1" ht="60" x14ac:dyDescent="0.25">
      <c r="B93" s="50" t="s">
        <v>1229</v>
      </c>
      <c r="C93" s="50" t="s">
        <v>638</v>
      </c>
      <c r="D93" s="51">
        <v>18.2</v>
      </c>
      <c r="E93" s="50" t="s">
        <v>361</v>
      </c>
      <c r="F93" s="50">
        <v>2250</v>
      </c>
      <c r="G93" s="50">
        <f>Таблица6[[#This Row],[Cantitatea solicitată]]*Таблица6[[#This Row],[Preţ unitar (cu TVA)]]</f>
        <v>324.22500000000002</v>
      </c>
      <c r="H93" s="50">
        <v>0.13339999999999999</v>
      </c>
      <c r="I93" s="50">
        <v>0.14410000000000001</v>
      </c>
      <c r="J93" s="50">
        <v>2250</v>
      </c>
      <c r="K93" s="50">
        <f>Таблица6[[#This Row],[Cantitatea real contractată]]*Таблица6[[#This Row],[Preţ unitar (fără TVA)]]</f>
        <v>300.14999999999998</v>
      </c>
      <c r="L93" s="52">
        <f>Таблица6[[#This Row],[Cantitatea real contractată]]*Таблица6[[#This Row],[Preţ unitar (cu TVA)]]</f>
        <v>324.22500000000002</v>
      </c>
      <c r="M93" s="50" t="s">
        <v>415</v>
      </c>
      <c r="N93" s="50" t="s">
        <v>402</v>
      </c>
      <c r="O93" s="54">
        <v>44768</v>
      </c>
      <c r="P93" s="50" t="s">
        <v>1334</v>
      </c>
    </row>
    <row r="94" spans="2:16" s="32" customFormat="1" ht="60" x14ac:dyDescent="0.25">
      <c r="B94" s="50" t="s">
        <v>1230</v>
      </c>
      <c r="C94" s="50" t="s">
        <v>640</v>
      </c>
      <c r="D94" s="51">
        <v>18.2</v>
      </c>
      <c r="E94" s="50" t="s">
        <v>361</v>
      </c>
      <c r="F94" s="50">
        <v>4500</v>
      </c>
      <c r="G94" s="50">
        <f>Таблица6[[#This Row],[Cantitatea solicitată]]*Таблица6[[#This Row],[Preţ unitar (cu TVA)]]</f>
        <v>648.45000000000005</v>
      </c>
      <c r="H94" s="50">
        <v>0.13339999999999999</v>
      </c>
      <c r="I94" s="50">
        <v>0.14410000000000001</v>
      </c>
      <c r="J94" s="50">
        <v>4500</v>
      </c>
      <c r="K94" s="50">
        <f>Таблица6[[#This Row],[Cantitatea real contractată]]*Таблица6[[#This Row],[Preţ unitar (fără TVA)]]</f>
        <v>600.29999999999995</v>
      </c>
      <c r="L94" s="52">
        <f>Таблица6[[#This Row],[Cantitatea real contractată]]*Таблица6[[#This Row],[Preţ unitar (cu TVA)]]</f>
        <v>648.45000000000005</v>
      </c>
      <c r="M94" s="50" t="s">
        <v>415</v>
      </c>
      <c r="N94" s="50" t="s">
        <v>402</v>
      </c>
      <c r="O94" s="54">
        <v>44768</v>
      </c>
      <c r="P94" s="50" t="s">
        <v>1334</v>
      </c>
    </row>
    <row r="95" spans="2:16" ht="60" x14ac:dyDescent="0.25">
      <c r="B95" s="38" t="s">
        <v>1231</v>
      </c>
      <c r="C95" s="38" t="s">
        <v>641</v>
      </c>
      <c r="D95" s="56">
        <v>18.2</v>
      </c>
      <c r="E95" s="38" t="s">
        <v>361</v>
      </c>
      <c r="F95" s="38">
        <v>225</v>
      </c>
      <c r="G95" s="38">
        <f>Таблица6[[#This Row],[Cantitatea solicitată]]*Таблица6[[#This Row],[Preţ unitar (cu TVA)]]</f>
        <v>32.422499999999999</v>
      </c>
      <c r="H95" s="38">
        <v>0.13339999999999999</v>
      </c>
      <c r="I95" s="38">
        <v>0.14410000000000001</v>
      </c>
      <c r="J95" s="55">
        <v>225</v>
      </c>
      <c r="K95" s="38">
        <f>Таблица6[[#This Row],[Cantitatea real contractată]]*Таблица6[[#This Row],[Preţ unitar (fără TVA)]]</f>
        <v>30.014999999999997</v>
      </c>
      <c r="L95" s="59">
        <f>Таблица6[[#This Row],[Cantitatea real contractată]]*Таблица6[[#This Row],[Preţ unitar (cu TVA)]]</f>
        <v>32.422499999999999</v>
      </c>
      <c r="M95" s="38" t="s">
        <v>415</v>
      </c>
      <c r="N95" s="38" t="s">
        <v>402</v>
      </c>
      <c r="O95" s="38"/>
      <c r="P95" s="38" t="s">
        <v>1340</v>
      </c>
    </row>
    <row r="96" spans="2:16" s="32" customFormat="1" ht="60" x14ac:dyDescent="0.25">
      <c r="B96" s="50" t="s">
        <v>1232</v>
      </c>
      <c r="C96" s="50" t="s">
        <v>642</v>
      </c>
      <c r="D96" s="51">
        <v>18.2</v>
      </c>
      <c r="E96" s="50" t="s">
        <v>361</v>
      </c>
      <c r="F96" s="50">
        <v>15</v>
      </c>
      <c r="G96" s="50">
        <f>Таблица6[[#This Row],[Cantitatea solicitată]]*Таблица6[[#This Row],[Preţ unitar (cu TVA)]]</f>
        <v>2.1615000000000002</v>
      </c>
      <c r="H96" s="50">
        <v>0.13339999999999999</v>
      </c>
      <c r="I96" s="50">
        <v>0.14410000000000001</v>
      </c>
      <c r="J96" s="50">
        <v>15</v>
      </c>
      <c r="K96" s="50">
        <f>Таблица6[[#This Row],[Cantitatea real contractată]]*Таблица6[[#This Row],[Preţ unitar (fără TVA)]]</f>
        <v>2.0009999999999999</v>
      </c>
      <c r="L96" s="52">
        <f>Таблица6[[#This Row],[Cantitatea real contractată]]*Таблица6[[#This Row],[Preţ unitar (cu TVA)]]</f>
        <v>2.1615000000000002</v>
      </c>
      <c r="M96" s="50" t="s">
        <v>415</v>
      </c>
      <c r="N96" s="50" t="s">
        <v>402</v>
      </c>
      <c r="O96" s="54">
        <v>44768</v>
      </c>
      <c r="P96" s="50" t="s">
        <v>1334</v>
      </c>
    </row>
    <row r="97" spans="2:16" s="32" customFormat="1" ht="60" x14ac:dyDescent="0.25">
      <c r="B97" s="50" t="s">
        <v>1233</v>
      </c>
      <c r="C97" s="50" t="s">
        <v>643</v>
      </c>
      <c r="D97" s="51">
        <v>18.2</v>
      </c>
      <c r="E97" s="50" t="s">
        <v>361</v>
      </c>
      <c r="F97" s="50">
        <v>75</v>
      </c>
      <c r="G97" s="50">
        <f>Таблица6[[#This Row],[Cantitatea solicitată]]*Таблица6[[#This Row],[Preţ unitar (cu TVA)]]</f>
        <v>10.807500000000001</v>
      </c>
      <c r="H97" s="50">
        <v>0.13339999999999999</v>
      </c>
      <c r="I97" s="50">
        <v>0.14410000000000001</v>
      </c>
      <c r="J97" s="50">
        <v>75</v>
      </c>
      <c r="K97" s="50">
        <f>Таблица6[[#This Row],[Cantitatea real contractată]]*Таблица6[[#This Row],[Preţ unitar (fără TVA)]]</f>
        <v>10.004999999999999</v>
      </c>
      <c r="L97" s="52">
        <f>Таблица6[[#This Row],[Cantitatea real contractată]]*Таблица6[[#This Row],[Preţ unitar (cu TVA)]]</f>
        <v>10.807500000000001</v>
      </c>
      <c r="M97" s="50" t="s">
        <v>415</v>
      </c>
      <c r="N97" s="50" t="s">
        <v>402</v>
      </c>
      <c r="O97" s="54">
        <v>44768</v>
      </c>
      <c r="P97" s="50" t="s">
        <v>1334</v>
      </c>
    </row>
    <row r="98" spans="2:16" s="32" customFormat="1" ht="60" x14ac:dyDescent="0.25">
      <c r="B98" s="50" t="s">
        <v>1234</v>
      </c>
      <c r="C98" s="50" t="s">
        <v>646</v>
      </c>
      <c r="D98" s="51">
        <v>18.2</v>
      </c>
      <c r="E98" s="50" t="s">
        <v>361</v>
      </c>
      <c r="F98" s="50">
        <v>75</v>
      </c>
      <c r="G98" s="50">
        <f>Таблица6[[#This Row],[Cantitatea solicitată]]*Таблица6[[#This Row],[Preţ unitar (cu TVA)]]</f>
        <v>10.807500000000001</v>
      </c>
      <c r="H98" s="50">
        <v>0.13339999999999999</v>
      </c>
      <c r="I98" s="50">
        <v>0.14410000000000001</v>
      </c>
      <c r="J98" s="50">
        <v>75</v>
      </c>
      <c r="K98" s="50">
        <f>Таблица6[[#This Row],[Cantitatea real contractată]]*Таблица6[[#This Row],[Preţ unitar (fără TVA)]]</f>
        <v>10.004999999999999</v>
      </c>
      <c r="L98" s="52">
        <f>Таблица6[[#This Row],[Cantitatea real contractată]]*Таблица6[[#This Row],[Preţ unitar (cu TVA)]]</f>
        <v>10.807500000000001</v>
      </c>
      <c r="M98" s="50" t="s">
        <v>415</v>
      </c>
      <c r="N98" s="50" t="s">
        <v>402</v>
      </c>
      <c r="O98" s="54">
        <v>44768</v>
      </c>
      <c r="P98" s="50" t="s">
        <v>1334</v>
      </c>
    </row>
    <row r="99" spans="2:16" ht="60" x14ac:dyDescent="0.25">
      <c r="B99" s="38" t="s">
        <v>1235</v>
      </c>
      <c r="C99" s="38" t="s">
        <v>648</v>
      </c>
      <c r="D99" s="56">
        <v>18.2</v>
      </c>
      <c r="E99" s="38" t="s">
        <v>361</v>
      </c>
      <c r="F99" s="38">
        <v>750</v>
      </c>
      <c r="G99" s="38">
        <f>Таблица6[[#This Row],[Cantitatea solicitată]]*Таблица6[[#This Row],[Preţ unitar (cu TVA)]]</f>
        <v>108.075</v>
      </c>
      <c r="H99" s="38">
        <v>0.13339999999999999</v>
      </c>
      <c r="I99" s="38">
        <v>0.14410000000000001</v>
      </c>
      <c r="J99" s="55">
        <v>750</v>
      </c>
      <c r="K99" s="38">
        <f>Таблица6[[#This Row],[Cantitatea real contractată]]*Таблица6[[#This Row],[Preţ unitar (fără TVA)]]</f>
        <v>100.05</v>
      </c>
      <c r="L99" s="59">
        <f>Таблица6[[#This Row],[Cantitatea real contractată]]*Таблица6[[#This Row],[Preţ unitar (cu TVA)]]</f>
        <v>108.075</v>
      </c>
      <c r="M99" s="38" t="s">
        <v>415</v>
      </c>
      <c r="N99" s="38" t="s">
        <v>402</v>
      </c>
      <c r="O99" s="38"/>
      <c r="P99" s="38" t="s">
        <v>1340</v>
      </c>
    </row>
    <row r="100" spans="2:16" s="32" customFormat="1" ht="60" x14ac:dyDescent="0.25">
      <c r="B100" s="50" t="s">
        <v>1236</v>
      </c>
      <c r="C100" s="50" t="s">
        <v>650</v>
      </c>
      <c r="D100" s="51">
        <v>18.2</v>
      </c>
      <c r="E100" s="50" t="s">
        <v>361</v>
      </c>
      <c r="F100" s="50">
        <v>375</v>
      </c>
      <c r="G100" s="50">
        <f>Таблица6[[#This Row],[Cantitatea solicitată]]*Таблица6[[#This Row],[Preţ unitar (cu TVA)]]</f>
        <v>54.037500000000001</v>
      </c>
      <c r="H100" s="50">
        <v>0.13339999999999999</v>
      </c>
      <c r="I100" s="50">
        <v>0.14410000000000001</v>
      </c>
      <c r="J100" s="50">
        <v>375</v>
      </c>
      <c r="K100" s="50">
        <f>Таблица6[[#This Row],[Cantitatea real contractată]]*Таблица6[[#This Row],[Preţ unitar (fără TVA)]]</f>
        <v>50.024999999999999</v>
      </c>
      <c r="L100" s="52">
        <f>Таблица6[[#This Row],[Cantitatea real contractată]]*Таблица6[[#This Row],[Preţ unitar (cu TVA)]]</f>
        <v>54.037500000000001</v>
      </c>
      <c r="M100" s="50" t="s">
        <v>415</v>
      </c>
      <c r="N100" s="50" t="s">
        <v>402</v>
      </c>
      <c r="O100" s="54">
        <v>44768</v>
      </c>
      <c r="P100" s="50" t="s">
        <v>1334</v>
      </c>
    </row>
    <row r="101" spans="2:16" s="32" customFormat="1" ht="60" x14ac:dyDescent="0.25">
      <c r="B101" s="50" t="s">
        <v>1237</v>
      </c>
      <c r="C101" s="50" t="s">
        <v>652</v>
      </c>
      <c r="D101" s="51">
        <v>18.2</v>
      </c>
      <c r="E101" s="50" t="s">
        <v>361</v>
      </c>
      <c r="F101" s="50">
        <v>2250</v>
      </c>
      <c r="G101" s="50">
        <f>Таблица6[[#This Row],[Cantitatea solicitată]]*Таблица6[[#This Row],[Preţ unitar (cu TVA)]]</f>
        <v>324.22500000000002</v>
      </c>
      <c r="H101" s="50">
        <v>0.13339999999999999</v>
      </c>
      <c r="I101" s="50">
        <v>0.14410000000000001</v>
      </c>
      <c r="J101" s="50">
        <v>2250</v>
      </c>
      <c r="K101" s="50">
        <f>Таблица6[[#This Row],[Cantitatea real contractată]]*Таблица6[[#This Row],[Preţ unitar (fără TVA)]]</f>
        <v>300.14999999999998</v>
      </c>
      <c r="L101" s="52">
        <f>Таблица6[[#This Row],[Cantitatea real contractată]]*Таблица6[[#This Row],[Preţ unitar (cu TVA)]]</f>
        <v>324.22500000000002</v>
      </c>
      <c r="M101" s="50" t="s">
        <v>415</v>
      </c>
      <c r="N101" s="50" t="s">
        <v>402</v>
      </c>
      <c r="O101" s="54">
        <v>44768</v>
      </c>
      <c r="P101" s="50" t="s">
        <v>1334</v>
      </c>
    </row>
    <row r="102" spans="2:16" s="32" customFormat="1" ht="60" x14ac:dyDescent="0.25">
      <c r="B102" s="50" t="s">
        <v>1238</v>
      </c>
      <c r="C102" s="50" t="s">
        <v>659</v>
      </c>
      <c r="D102" s="51">
        <v>18.2</v>
      </c>
      <c r="E102" s="50" t="s">
        <v>361</v>
      </c>
      <c r="F102" s="50">
        <v>75</v>
      </c>
      <c r="G102" s="50">
        <f>Таблица6[[#This Row],[Cantitatea solicitată]]*Таблица6[[#This Row],[Preţ unitar (cu TVA)]]</f>
        <v>10.807500000000001</v>
      </c>
      <c r="H102" s="50">
        <v>0.13339999999999999</v>
      </c>
      <c r="I102" s="50">
        <v>0.14410000000000001</v>
      </c>
      <c r="J102" s="50">
        <v>75</v>
      </c>
      <c r="K102" s="50">
        <f>Таблица6[[#This Row],[Cantitatea real contractată]]*Таблица6[[#This Row],[Preţ unitar (fără TVA)]]</f>
        <v>10.004999999999999</v>
      </c>
      <c r="L102" s="52">
        <f>Таблица6[[#This Row],[Cantitatea real contractată]]*Таблица6[[#This Row],[Preţ unitar (cu TVA)]]</f>
        <v>10.807500000000001</v>
      </c>
      <c r="M102" s="50" t="s">
        <v>415</v>
      </c>
      <c r="N102" s="50" t="s">
        <v>402</v>
      </c>
      <c r="O102" s="54">
        <v>44768</v>
      </c>
      <c r="P102" s="50" t="s">
        <v>1334</v>
      </c>
    </row>
    <row r="103" spans="2:16" s="32" customFormat="1" ht="60" x14ac:dyDescent="0.25">
      <c r="B103" s="50" t="s">
        <v>1239</v>
      </c>
      <c r="C103" s="50" t="s">
        <v>662</v>
      </c>
      <c r="D103" s="51">
        <v>18.2</v>
      </c>
      <c r="E103" s="50" t="s">
        <v>361</v>
      </c>
      <c r="F103" s="50">
        <v>38</v>
      </c>
      <c r="G103" s="50">
        <f>Таблица6[[#This Row],[Cantitatea solicitată]]*Таблица6[[#This Row],[Preţ unitar (cu TVA)]]</f>
        <v>5.4758000000000004</v>
      </c>
      <c r="H103" s="50">
        <v>0.13339999999999999</v>
      </c>
      <c r="I103" s="50">
        <v>0.14410000000000001</v>
      </c>
      <c r="J103" s="50">
        <v>38</v>
      </c>
      <c r="K103" s="50">
        <f>Таблица6[[#This Row],[Cantitatea real contractată]]*Таблица6[[#This Row],[Preţ unitar (fără TVA)]]</f>
        <v>5.0691999999999995</v>
      </c>
      <c r="L103" s="52">
        <f>Таблица6[[#This Row],[Cantitatea real contractată]]*Таблица6[[#This Row],[Preţ unitar (cu TVA)]]</f>
        <v>5.4758000000000004</v>
      </c>
      <c r="M103" s="50" t="s">
        <v>415</v>
      </c>
      <c r="N103" s="50" t="s">
        <v>402</v>
      </c>
      <c r="O103" s="54">
        <v>44768</v>
      </c>
      <c r="P103" s="50" t="s">
        <v>1334</v>
      </c>
    </row>
    <row r="104" spans="2:16" ht="60" x14ac:dyDescent="0.25">
      <c r="B104" s="38" t="s">
        <v>1240</v>
      </c>
      <c r="C104" s="38" t="s">
        <v>663</v>
      </c>
      <c r="D104" s="56">
        <v>18.2</v>
      </c>
      <c r="E104" s="38" t="s">
        <v>361</v>
      </c>
      <c r="F104" s="38">
        <v>75</v>
      </c>
      <c r="G104" s="38">
        <f>Таблица6[[#This Row],[Cantitatea solicitată]]*Таблица6[[#This Row],[Preţ unitar (cu TVA)]]</f>
        <v>10.807500000000001</v>
      </c>
      <c r="H104" s="38">
        <v>0.13339999999999999</v>
      </c>
      <c r="I104" s="38">
        <v>0.14410000000000001</v>
      </c>
      <c r="J104" s="55">
        <v>75</v>
      </c>
      <c r="K104" s="38">
        <f>Таблица6[[#This Row],[Cantitatea real contractată]]*Таблица6[[#This Row],[Preţ unitar (fără TVA)]]</f>
        <v>10.004999999999999</v>
      </c>
      <c r="L104" s="59">
        <f>Таблица6[[#This Row],[Cantitatea real contractată]]*Таблица6[[#This Row],[Preţ unitar (cu TVA)]]</f>
        <v>10.807500000000001</v>
      </c>
      <c r="M104" s="38" t="s">
        <v>415</v>
      </c>
      <c r="N104" s="38" t="s">
        <v>402</v>
      </c>
      <c r="O104" s="38"/>
      <c r="P104" s="38" t="s">
        <v>1340</v>
      </c>
    </row>
    <row r="105" spans="2:16" s="32" customFormat="1" ht="60" x14ac:dyDescent="0.25">
      <c r="B105" s="50" t="s">
        <v>1241</v>
      </c>
      <c r="C105" s="50" t="s">
        <v>664</v>
      </c>
      <c r="D105" s="51">
        <v>18.2</v>
      </c>
      <c r="E105" s="50" t="s">
        <v>361</v>
      </c>
      <c r="F105" s="50">
        <v>4</v>
      </c>
      <c r="G105" s="50">
        <f>Таблица6[[#This Row],[Cantitatea solicitată]]*Таблица6[[#This Row],[Preţ unitar (cu TVA)]]</f>
        <v>0.57640000000000002</v>
      </c>
      <c r="H105" s="50">
        <v>0.13339999999999999</v>
      </c>
      <c r="I105" s="50">
        <v>0.14410000000000001</v>
      </c>
      <c r="J105" s="50">
        <v>4</v>
      </c>
      <c r="K105" s="50">
        <f>Таблица6[[#This Row],[Cantitatea real contractată]]*Таблица6[[#This Row],[Preţ unitar (fără TVA)]]</f>
        <v>0.53359999999999996</v>
      </c>
      <c r="L105" s="52">
        <f>Таблица6[[#This Row],[Cantitatea real contractată]]*Таблица6[[#This Row],[Preţ unitar (cu TVA)]]</f>
        <v>0.57640000000000002</v>
      </c>
      <c r="M105" s="50" t="s">
        <v>415</v>
      </c>
      <c r="N105" s="50" t="s">
        <v>402</v>
      </c>
      <c r="O105" s="54">
        <v>44768</v>
      </c>
      <c r="P105" s="50" t="s">
        <v>1334</v>
      </c>
    </row>
    <row r="106" spans="2:16" s="32" customFormat="1" ht="60" x14ac:dyDescent="0.25">
      <c r="B106" s="50" t="s">
        <v>1242</v>
      </c>
      <c r="C106" s="50" t="s">
        <v>670</v>
      </c>
      <c r="D106" s="51">
        <v>18.2</v>
      </c>
      <c r="E106" s="50" t="s">
        <v>361</v>
      </c>
      <c r="F106" s="50">
        <v>75</v>
      </c>
      <c r="G106" s="50">
        <f>Таблица6[[#This Row],[Cantitatea solicitată]]*Таблица6[[#This Row],[Preţ unitar (cu TVA)]]</f>
        <v>10.807500000000001</v>
      </c>
      <c r="H106" s="50">
        <v>0.13339999999999999</v>
      </c>
      <c r="I106" s="50">
        <v>0.14410000000000001</v>
      </c>
      <c r="J106" s="50">
        <v>75</v>
      </c>
      <c r="K106" s="50">
        <f>Таблица6[[#This Row],[Cantitatea real contractată]]*Таблица6[[#This Row],[Preţ unitar (fără TVA)]]</f>
        <v>10.004999999999999</v>
      </c>
      <c r="L106" s="52">
        <f>Таблица6[[#This Row],[Cantitatea real contractată]]*Таблица6[[#This Row],[Preţ unitar (cu TVA)]]</f>
        <v>10.807500000000001</v>
      </c>
      <c r="M106" s="50" t="s">
        <v>415</v>
      </c>
      <c r="N106" s="50" t="s">
        <v>402</v>
      </c>
      <c r="O106" s="54">
        <v>44768</v>
      </c>
      <c r="P106" s="50" t="s">
        <v>1334</v>
      </c>
    </row>
    <row r="107" spans="2:16" s="32" customFormat="1" ht="60" x14ac:dyDescent="0.25">
      <c r="B107" s="50" t="s">
        <v>1243</v>
      </c>
      <c r="C107" s="50" t="s">
        <v>674</v>
      </c>
      <c r="D107" s="51">
        <v>18.2</v>
      </c>
      <c r="E107" s="50" t="s">
        <v>361</v>
      </c>
      <c r="F107" s="50">
        <v>75</v>
      </c>
      <c r="G107" s="50">
        <f>Таблица6[[#This Row],[Cantitatea solicitată]]*Таблица6[[#This Row],[Preţ unitar (cu TVA)]]</f>
        <v>10.807500000000001</v>
      </c>
      <c r="H107" s="50">
        <v>0.13339999999999999</v>
      </c>
      <c r="I107" s="50">
        <v>0.14410000000000001</v>
      </c>
      <c r="J107" s="50">
        <v>75</v>
      </c>
      <c r="K107" s="50">
        <f>Таблица6[[#This Row],[Cantitatea real contractată]]*Таблица6[[#This Row],[Preţ unitar (fără TVA)]]</f>
        <v>10.004999999999999</v>
      </c>
      <c r="L107" s="52">
        <f>Таблица6[[#This Row],[Cantitatea real contractată]]*Таблица6[[#This Row],[Preţ unitar (cu TVA)]]</f>
        <v>10.807500000000001</v>
      </c>
      <c r="M107" s="50" t="s">
        <v>415</v>
      </c>
      <c r="N107" s="50" t="s">
        <v>402</v>
      </c>
      <c r="O107" s="54">
        <v>44768</v>
      </c>
      <c r="P107" s="50" t="s">
        <v>1334</v>
      </c>
    </row>
    <row r="108" spans="2:16" s="32" customFormat="1" ht="60" x14ac:dyDescent="0.25">
      <c r="B108" s="50" t="s">
        <v>1244</v>
      </c>
      <c r="C108" s="50" t="s">
        <v>675</v>
      </c>
      <c r="D108" s="51">
        <v>18.2</v>
      </c>
      <c r="E108" s="50" t="s">
        <v>361</v>
      </c>
      <c r="F108" s="50">
        <v>75</v>
      </c>
      <c r="G108" s="50">
        <f>Таблица6[[#This Row],[Cantitatea solicitată]]*Таблица6[[#This Row],[Preţ unitar (cu TVA)]]</f>
        <v>10.807500000000001</v>
      </c>
      <c r="H108" s="50">
        <v>0.13339999999999999</v>
      </c>
      <c r="I108" s="50">
        <v>0.14410000000000001</v>
      </c>
      <c r="J108" s="50">
        <v>75</v>
      </c>
      <c r="K108" s="50">
        <f>Таблица6[[#This Row],[Cantitatea real contractată]]*Таблица6[[#This Row],[Preţ unitar (fără TVA)]]</f>
        <v>10.004999999999999</v>
      </c>
      <c r="L108" s="52">
        <f>Таблица6[[#This Row],[Cantitatea real contractată]]*Таблица6[[#This Row],[Preţ unitar (cu TVA)]]</f>
        <v>10.807500000000001</v>
      </c>
      <c r="M108" s="50" t="s">
        <v>415</v>
      </c>
      <c r="N108" s="50" t="s">
        <v>402</v>
      </c>
      <c r="O108" s="54">
        <v>44768</v>
      </c>
      <c r="P108" s="50" t="s">
        <v>1334</v>
      </c>
    </row>
    <row r="109" spans="2:16" ht="60" x14ac:dyDescent="0.25">
      <c r="B109" s="38" t="s">
        <v>1245</v>
      </c>
      <c r="C109" s="38" t="s">
        <v>676</v>
      </c>
      <c r="D109" s="56">
        <v>18.2</v>
      </c>
      <c r="E109" s="38" t="s">
        <v>361</v>
      </c>
      <c r="F109" s="38">
        <v>750</v>
      </c>
      <c r="G109" s="38">
        <f>Таблица6[[#This Row],[Cantitatea solicitată]]*Таблица6[[#This Row],[Preţ unitar (cu TVA)]]</f>
        <v>108.075</v>
      </c>
      <c r="H109" s="38">
        <v>0.13339999999999999</v>
      </c>
      <c r="I109" s="38">
        <v>0.14410000000000001</v>
      </c>
      <c r="J109" s="55">
        <v>750</v>
      </c>
      <c r="K109" s="38">
        <f>Таблица6[[#This Row],[Cantitatea real contractată]]*Таблица6[[#This Row],[Preţ unitar (fără TVA)]]</f>
        <v>100.05</v>
      </c>
      <c r="L109" s="59">
        <f>Таблица6[[#This Row],[Cantitatea real contractată]]*Таблица6[[#This Row],[Preţ unitar (cu TVA)]]</f>
        <v>108.075</v>
      </c>
      <c r="M109" s="38" t="s">
        <v>415</v>
      </c>
      <c r="N109" s="38" t="s">
        <v>402</v>
      </c>
      <c r="O109" s="38"/>
      <c r="P109" s="38" t="s">
        <v>1340</v>
      </c>
    </row>
    <row r="110" spans="2:16" s="32" customFormat="1" ht="60" x14ac:dyDescent="0.25">
      <c r="B110" s="50" t="s">
        <v>1246</v>
      </c>
      <c r="C110" s="50" t="s">
        <v>677</v>
      </c>
      <c r="D110" s="51">
        <v>18.2</v>
      </c>
      <c r="E110" s="50" t="s">
        <v>361</v>
      </c>
      <c r="F110" s="50">
        <v>450</v>
      </c>
      <c r="G110" s="50">
        <f>Таблица6[[#This Row],[Cantitatea solicitată]]*Таблица6[[#This Row],[Preţ unitar (cu TVA)]]</f>
        <v>64.844999999999999</v>
      </c>
      <c r="H110" s="50">
        <v>0.13339999999999999</v>
      </c>
      <c r="I110" s="50">
        <v>0.14410000000000001</v>
      </c>
      <c r="J110" s="50">
        <v>450</v>
      </c>
      <c r="K110" s="50">
        <f>Таблица6[[#This Row],[Cantitatea real contractată]]*Таблица6[[#This Row],[Preţ unitar (fără TVA)]]</f>
        <v>60.029999999999994</v>
      </c>
      <c r="L110" s="52">
        <f>Таблица6[[#This Row],[Cantitatea real contractată]]*Таблица6[[#This Row],[Preţ unitar (cu TVA)]]</f>
        <v>64.844999999999999</v>
      </c>
      <c r="M110" s="50" t="s">
        <v>415</v>
      </c>
      <c r="N110" s="50" t="s">
        <v>402</v>
      </c>
      <c r="O110" s="54">
        <v>44768</v>
      </c>
      <c r="P110" s="50" t="s">
        <v>1334</v>
      </c>
    </row>
    <row r="111" spans="2:16" s="32" customFormat="1" ht="60" x14ac:dyDescent="0.25">
      <c r="B111" s="50" t="s">
        <v>1247</v>
      </c>
      <c r="C111" s="50" t="s">
        <v>688</v>
      </c>
      <c r="D111" s="51">
        <v>18.2</v>
      </c>
      <c r="E111" s="50" t="s">
        <v>361</v>
      </c>
      <c r="F111" s="50">
        <v>15</v>
      </c>
      <c r="G111" s="50">
        <f>Таблица6[[#This Row],[Cantitatea solicitată]]*Таблица6[[#This Row],[Preţ unitar (cu TVA)]]</f>
        <v>2.1615000000000002</v>
      </c>
      <c r="H111" s="50">
        <v>0.13339999999999999</v>
      </c>
      <c r="I111" s="50">
        <v>0.14410000000000001</v>
      </c>
      <c r="J111" s="50">
        <v>15</v>
      </c>
      <c r="K111" s="50">
        <f>Таблица6[[#This Row],[Cantitatea real contractată]]*Таблица6[[#This Row],[Preţ unitar (fără TVA)]]</f>
        <v>2.0009999999999999</v>
      </c>
      <c r="L111" s="52">
        <f>Таблица6[[#This Row],[Cantitatea real contractată]]*Таблица6[[#This Row],[Preţ unitar (cu TVA)]]</f>
        <v>2.1615000000000002</v>
      </c>
      <c r="M111" s="50" t="s">
        <v>415</v>
      </c>
      <c r="N111" s="50" t="s">
        <v>402</v>
      </c>
      <c r="O111" s="54">
        <v>44768</v>
      </c>
      <c r="P111" s="50" t="s">
        <v>1334</v>
      </c>
    </row>
    <row r="112" spans="2:16" s="32" customFormat="1" ht="60" x14ac:dyDescent="0.25">
      <c r="B112" s="50" t="s">
        <v>1248</v>
      </c>
      <c r="C112" s="50" t="s">
        <v>695</v>
      </c>
      <c r="D112" s="51">
        <v>18.2</v>
      </c>
      <c r="E112" s="50" t="s">
        <v>361</v>
      </c>
      <c r="F112" s="50">
        <v>30</v>
      </c>
      <c r="G112" s="50">
        <f>Таблица6[[#This Row],[Cantitatea solicitată]]*Таблица6[[#This Row],[Preţ unitar (cu TVA)]]</f>
        <v>4.3230000000000004</v>
      </c>
      <c r="H112" s="50">
        <v>0.13339999999999999</v>
      </c>
      <c r="I112" s="50">
        <v>0.14410000000000001</v>
      </c>
      <c r="J112" s="50">
        <v>30</v>
      </c>
      <c r="K112" s="50">
        <f>Таблица6[[#This Row],[Cantitatea real contractată]]*Таблица6[[#This Row],[Preţ unitar (fără TVA)]]</f>
        <v>4.0019999999999998</v>
      </c>
      <c r="L112" s="52">
        <f>Таблица6[[#This Row],[Cantitatea real contractată]]*Таблица6[[#This Row],[Preţ unitar (cu TVA)]]</f>
        <v>4.3230000000000004</v>
      </c>
      <c r="M112" s="50" t="s">
        <v>415</v>
      </c>
      <c r="N112" s="50" t="s">
        <v>402</v>
      </c>
      <c r="O112" s="54">
        <v>44768</v>
      </c>
      <c r="P112" s="50" t="s">
        <v>1334</v>
      </c>
    </row>
    <row r="113" spans="2:16" ht="60" x14ac:dyDescent="0.25">
      <c r="B113" s="38" t="s">
        <v>1249</v>
      </c>
      <c r="C113" s="38" t="s">
        <v>699</v>
      </c>
      <c r="D113" s="56">
        <v>18.2</v>
      </c>
      <c r="E113" s="38" t="s">
        <v>361</v>
      </c>
      <c r="F113" s="38">
        <v>3750</v>
      </c>
      <c r="G113" s="38">
        <f>Таблица6[[#This Row],[Cantitatea solicitată]]*Таблица6[[#This Row],[Preţ unitar (cu TVA)]]</f>
        <v>540.375</v>
      </c>
      <c r="H113" s="38">
        <v>0.13339999999999999</v>
      </c>
      <c r="I113" s="38">
        <v>0.14410000000000001</v>
      </c>
      <c r="J113" s="55">
        <v>3750</v>
      </c>
      <c r="K113" s="38">
        <f>Таблица6[[#This Row],[Cantitatea real contractată]]*Таблица6[[#This Row],[Preţ unitar (fără TVA)]]</f>
        <v>500.24999999999994</v>
      </c>
      <c r="L113" s="59">
        <f>Таблица6[[#This Row],[Cantitatea real contractată]]*Таблица6[[#This Row],[Preţ unitar (cu TVA)]]</f>
        <v>540.375</v>
      </c>
      <c r="M113" s="38" t="s">
        <v>415</v>
      </c>
      <c r="N113" s="38" t="s">
        <v>402</v>
      </c>
      <c r="O113" s="38"/>
      <c r="P113" s="38" t="s">
        <v>1340</v>
      </c>
    </row>
    <row r="114" spans="2:16" s="32" customFormat="1" ht="60" x14ac:dyDescent="0.25">
      <c r="B114" s="50" t="s">
        <v>1250</v>
      </c>
      <c r="C114" s="50" t="s">
        <v>703</v>
      </c>
      <c r="D114" s="51">
        <v>18.2</v>
      </c>
      <c r="E114" s="50" t="s">
        <v>361</v>
      </c>
      <c r="F114" s="50">
        <v>3750</v>
      </c>
      <c r="G114" s="50">
        <f>Таблица6[[#This Row],[Cantitatea solicitată]]*Таблица6[[#This Row],[Preţ unitar (cu TVA)]]</f>
        <v>540.375</v>
      </c>
      <c r="H114" s="50">
        <v>0.13339999999999999</v>
      </c>
      <c r="I114" s="50">
        <v>0.14410000000000001</v>
      </c>
      <c r="J114" s="50">
        <v>3750</v>
      </c>
      <c r="K114" s="50">
        <f>Таблица6[[#This Row],[Cantitatea real contractată]]*Таблица6[[#This Row],[Preţ unitar (fără TVA)]]</f>
        <v>500.24999999999994</v>
      </c>
      <c r="L114" s="52">
        <f>Таблица6[[#This Row],[Cantitatea real contractată]]*Таблица6[[#This Row],[Preţ unitar (cu TVA)]]</f>
        <v>540.375</v>
      </c>
      <c r="M114" s="50" t="s">
        <v>415</v>
      </c>
      <c r="N114" s="50" t="s">
        <v>402</v>
      </c>
      <c r="O114" s="54">
        <v>44784</v>
      </c>
      <c r="P114" s="50" t="s">
        <v>1324</v>
      </c>
    </row>
    <row r="115" spans="2:16" ht="60" x14ac:dyDescent="0.25">
      <c r="B115" s="38" t="s">
        <v>1251</v>
      </c>
      <c r="C115" s="55" t="s">
        <v>704</v>
      </c>
      <c r="D115" s="56">
        <v>18.2</v>
      </c>
      <c r="E115" s="38" t="s">
        <v>361</v>
      </c>
      <c r="F115" s="38">
        <v>750</v>
      </c>
      <c r="G115" s="38">
        <f>Таблица6[[#This Row],[Cantitatea solicitată]]*Таблица6[[#This Row],[Preţ unitar (cu TVA)]]</f>
        <v>108.075</v>
      </c>
      <c r="H115" s="38">
        <v>0.13339999999999999</v>
      </c>
      <c r="I115" s="38">
        <v>0.14410000000000001</v>
      </c>
      <c r="J115" s="55">
        <v>750</v>
      </c>
      <c r="K115" s="38">
        <f>Таблица6[[#This Row],[Cantitatea real contractată]]*Таблица6[[#This Row],[Preţ unitar (fără TVA)]]</f>
        <v>100.05</v>
      </c>
      <c r="L115" s="55">
        <f>Таблица6[[#This Row],[Cantitatea real contractată]]*Таблица6[[#This Row],[Preţ unitar (cu TVA)]]</f>
        <v>108.075</v>
      </c>
      <c r="M115" s="38" t="s">
        <v>415</v>
      </c>
      <c r="N115" s="38" t="s">
        <v>402</v>
      </c>
      <c r="O115" s="38"/>
      <c r="P115" s="38" t="s">
        <v>1335</v>
      </c>
    </row>
    <row r="116" spans="2:16" s="32" customFormat="1" ht="60" x14ac:dyDescent="0.25">
      <c r="B116" s="50" t="s">
        <v>1252</v>
      </c>
      <c r="C116" s="50" t="s">
        <v>705</v>
      </c>
      <c r="D116" s="51">
        <v>18.2</v>
      </c>
      <c r="E116" s="50" t="s">
        <v>361</v>
      </c>
      <c r="F116" s="50">
        <v>10537</v>
      </c>
      <c r="G116" s="50">
        <f>Таблица6[[#This Row],[Cantitatea solicitată]]*Таблица6[[#This Row],[Preţ unitar (cu TVA)]]</f>
        <v>1518.3817000000001</v>
      </c>
      <c r="H116" s="50">
        <v>0.13339999999999999</v>
      </c>
      <c r="I116" s="50">
        <v>0.14410000000000001</v>
      </c>
      <c r="J116" s="50">
        <v>10537</v>
      </c>
      <c r="K116" s="50">
        <f>Таблица6[[#This Row],[Cantitatea real contractată]]*Таблица6[[#This Row],[Preţ unitar (fără TVA)]]</f>
        <v>1405.6357999999998</v>
      </c>
      <c r="L116" s="52">
        <f>Таблица6[[#This Row],[Cantitatea real contractată]]*Таблица6[[#This Row],[Preţ unitar (cu TVA)]]</f>
        <v>1518.3817000000001</v>
      </c>
      <c r="M116" s="50" t="s">
        <v>415</v>
      </c>
      <c r="N116" s="50" t="s">
        <v>402</v>
      </c>
      <c r="O116" s="54">
        <v>44768</v>
      </c>
      <c r="P116" s="50" t="s">
        <v>1334</v>
      </c>
    </row>
    <row r="117" spans="2:16" s="32" customFormat="1" ht="60" x14ac:dyDescent="0.25">
      <c r="B117" s="50" t="s">
        <v>1253</v>
      </c>
      <c r="C117" s="50" t="s">
        <v>706</v>
      </c>
      <c r="D117" s="51">
        <v>18.2</v>
      </c>
      <c r="E117" s="50" t="s">
        <v>361</v>
      </c>
      <c r="F117" s="50">
        <v>9000</v>
      </c>
      <c r="G117" s="50">
        <f>Таблица6[[#This Row],[Cantitatea solicitată]]*Таблица6[[#This Row],[Preţ unitar (cu TVA)]]</f>
        <v>1296.9000000000001</v>
      </c>
      <c r="H117" s="50">
        <v>0.13339999999999999</v>
      </c>
      <c r="I117" s="50">
        <v>0.14410000000000001</v>
      </c>
      <c r="J117" s="50">
        <v>9000</v>
      </c>
      <c r="K117" s="50">
        <f>Таблица6[[#This Row],[Cantitatea real contractată]]*Таблица6[[#This Row],[Preţ unitar (fără TVA)]]</f>
        <v>1200.5999999999999</v>
      </c>
      <c r="L117" s="52">
        <f>Таблица6[[#This Row],[Cantitatea real contractată]]*Таблица6[[#This Row],[Preţ unitar (cu TVA)]]</f>
        <v>1296.9000000000001</v>
      </c>
      <c r="M117" s="50" t="s">
        <v>415</v>
      </c>
      <c r="N117" s="50" t="s">
        <v>402</v>
      </c>
      <c r="O117" s="54">
        <v>44783</v>
      </c>
      <c r="P117" s="50" t="s">
        <v>1334</v>
      </c>
    </row>
    <row r="118" spans="2:16" s="32" customFormat="1" ht="60" x14ac:dyDescent="0.25">
      <c r="B118" s="50" t="s">
        <v>1254</v>
      </c>
      <c r="C118" s="50" t="s">
        <v>709</v>
      </c>
      <c r="D118" s="51">
        <v>18.2</v>
      </c>
      <c r="E118" s="50" t="s">
        <v>361</v>
      </c>
      <c r="F118" s="50">
        <v>15000</v>
      </c>
      <c r="G118" s="50">
        <f>Таблица6[[#This Row],[Cantitatea solicitată]]*Таблица6[[#This Row],[Preţ unitar (cu TVA)]]</f>
        <v>2161.5</v>
      </c>
      <c r="H118" s="50">
        <v>0.13339999999999999</v>
      </c>
      <c r="I118" s="50">
        <v>0.14410000000000001</v>
      </c>
      <c r="J118" s="50">
        <v>15000</v>
      </c>
      <c r="K118" s="50">
        <f>Таблица6[[#This Row],[Cantitatea real contractată]]*Таблица6[[#This Row],[Preţ unitar (fără TVA)]]</f>
        <v>2000.9999999999998</v>
      </c>
      <c r="L118" s="52">
        <f>Таблица6[[#This Row],[Cantitatea real contractată]]*Таблица6[[#This Row],[Preţ unitar (cu TVA)]]</f>
        <v>2161.5</v>
      </c>
      <c r="M118" s="50" t="s">
        <v>415</v>
      </c>
      <c r="N118" s="50" t="s">
        <v>402</v>
      </c>
      <c r="O118" s="54">
        <v>44802</v>
      </c>
      <c r="P118" s="50" t="s">
        <v>1334</v>
      </c>
    </row>
    <row r="119" spans="2:16" s="32" customFormat="1" ht="60" x14ac:dyDescent="0.25">
      <c r="B119" s="50" t="s">
        <v>1255</v>
      </c>
      <c r="C119" s="50" t="s">
        <v>717</v>
      </c>
      <c r="D119" s="51">
        <v>18.2</v>
      </c>
      <c r="E119" s="50" t="s">
        <v>361</v>
      </c>
      <c r="F119" s="50">
        <v>2250</v>
      </c>
      <c r="G119" s="50">
        <f>Таблица6[[#This Row],[Cantitatea solicitată]]*Таблица6[[#This Row],[Preţ unitar (cu TVA)]]</f>
        <v>324.22500000000002</v>
      </c>
      <c r="H119" s="50">
        <v>0.13339999999999999</v>
      </c>
      <c r="I119" s="50">
        <v>0.14410000000000001</v>
      </c>
      <c r="J119" s="50">
        <v>2250</v>
      </c>
      <c r="K119" s="50">
        <f>Таблица6[[#This Row],[Cantitatea real contractată]]*Таблица6[[#This Row],[Preţ unitar (fără TVA)]]</f>
        <v>300.14999999999998</v>
      </c>
      <c r="L119" s="52">
        <f>Таблица6[[#This Row],[Cantitatea real contractată]]*Таблица6[[#This Row],[Preţ unitar (cu TVA)]]</f>
        <v>324.22500000000002</v>
      </c>
      <c r="M119" s="50" t="s">
        <v>415</v>
      </c>
      <c r="N119" s="50" t="s">
        <v>402</v>
      </c>
      <c r="O119" s="54">
        <v>44768</v>
      </c>
      <c r="P119" s="50" t="s">
        <v>1334</v>
      </c>
    </row>
    <row r="120" spans="2:16" s="32" customFormat="1" ht="60" x14ac:dyDescent="0.25">
      <c r="B120" s="50" t="s">
        <v>1256</v>
      </c>
      <c r="C120" s="50" t="s">
        <v>718</v>
      </c>
      <c r="D120" s="51">
        <v>18.2</v>
      </c>
      <c r="E120" s="50" t="s">
        <v>361</v>
      </c>
      <c r="F120" s="50">
        <v>150</v>
      </c>
      <c r="G120" s="50">
        <f>Таблица6[[#This Row],[Cantitatea solicitată]]*Таблица6[[#This Row],[Preţ unitar (cu TVA)]]</f>
        <v>21.615000000000002</v>
      </c>
      <c r="H120" s="50">
        <v>0.13339999999999999</v>
      </c>
      <c r="I120" s="50">
        <v>0.14410000000000001</v>
      </c>
      <c r="J120" s="50">
        <v>150</v>
      </c>
      <c r="K120" s="50">
        <f>Таблица6[[#This Row],[Cantitatea real contractată]]*Таблица6[[#This Row],[Preţ unitar (fără TVA)]]</f>
        <v>20.009999999999998</v>
      </c>
      <c r="L120" s="52">
        <f>Таблица6[[#This Row],[Cantitatea real contractată]]*Таблица6[[#This Row],[Preţ unitar (cu TVA)]]</f>
        <v>21.615000000000002</v>
      </c>
      <c r="M120" s="50" t="s">
        <v>415</v>
      </c>
      <c r="N120" s="50" t="s">
        <v>402</v>
      </c>
      <c r="O120" s="54">
        <v>44768</v>
      </c>
      <c r="P120" s="50" t="s">
        <v>1334</v>
      </c>
    </row>
    <row r="121" spans="2:16" s="32" customFormat="1" ht="60" x14ac:dyDescent="0.25">
      <c r="B121" s="50" t="s">
        <v>1257</v>
      </c>
      <c r="C121" s="50" t="s">
        <v>719</v>
      </c>
      <c r="D121" s="51">
        <v>18.2</v>
      </c>
      <c r="E121" s="50" t="s">
        <v>361</v>
      </c>
      <c r="F121" s="50">
        <v>7500</v>
      </c>
      <c r="G121" s="50">
        <f>Таблица6[[#This Row],[Cantitatea solicitată]]*Таблица6[[#This Row],[Preţ unitar (cu TVA)]]</f>
        <v>1080.75</v>
      </c>
      <c r="H121" s="50">
        <v>0.13339999999999999</v>
      </c>
      <c r="I121" s="50">
        <v>0.14410000000000001</v>
      </c>
      <c r="J121" s="50">
        <v>7500</v>
      </c>
      <c r="K121" s="50">
        <f>Таблица6[[#This Row],[Cantitatea real contractată]]*Таблица6[[#This Row],[Preţ unitar (fără TVA)]]</f>
        <v>1000.4999999999999</v>
      </c>
      <c r="L121" s="52">
        <f>Таблица6[[#This Row],[Cantitatea real contractată]]*Таблица6[[#This Row],[Preţ unitar (cu TVA)]]</f>
        <v>1080.75</v>
      </c>
      <c r="M121" s="50" t="s">
        <v>415</v>
      </c>
      <c r="N121" s="50" t="s">
        <v>402</v>
      </c>
      <c r="O121" s="54">
        <v>44768</v>
      </c>
      <c r="P121" s="50" t="s">
        <v>1334</v>
      </c>
    </row>
    <row r="122" spans="2:16" ht="60" x14ac:dyDescent="0.25">
      <c r="B122" s="38" t="s">
        <v>1258</v>
      </c>
      <c r="C122" s="38" t="s">
        <v>721</v>
      </c>
      <c r="D122" s="56">
        <v>18.2</v>
      </c>
      <c r="E122" s="38" t="s">
        <v>361</v>
      </c>
      <c r="F122" s="38">
        <v>187</v>
      </c>
      <c r="G122" s="38">
        <f>Таблица6[[#This Row],[Cantitatea solicitată]]*Таблица6[[#This Row],[Preţ unitar (cu TVA)]]</f>
        <v>26.9467</v>
      </c>
      <c r="H122" s="38">
        <v>0.13339999999999999</v>
      </c>
      <c r="I122" s="38">
        <v>0.14410000000000001</v>
      </c>
      <c r="J122" s="55">
        <v>187</v>
      </c>
      <c r="K122" s="38">
        <f>Таблица6[[#This Row],[Cantitatea real contractată]]*Таблица6[[#This Row],[Preţ unitar (fără TVA)]]</f>
        <v>24.945799999999998</v>
      </c>
      <c r="L122" s="59">
        <f>Таблица6[[#This Row],[Cantitatea real contractată]]*Таблица6[[#This Row],[Preţ unitar (cu TVA)]]</f>
        <v>26.9467</v>
      </c>
      <c r="M122" s="38" t="s">
        <v>415</v>
      </c>
      <c r="N122" s="38" t="s">
        <v>402</v>
      </c>
      <c r="O122" s="38"/>
      <c r="P122" s="38" t="s">
        <v>1340</v>
      </c>
    </row>
    <row r="123" spans="2:16" s="32" customFormat="1" ht="60" x14ac:dyDescent="0.25">
      <c r="B123" s="50" t="s">
        <v>1259</v>
      </c>
      <c r="C123" s="50" t="s">
        <v>723</v>
      </c>
      <c r="D123" s="51">
        <v>18.2</v>
      </c>
      <c r="E123" s="50" t="s">
        <v>361</v>
      </c>
      <c r="F123" s="50">
        <v>3038</v>
      </c>
      <c r="G123" s="50">
        <f>Таблица6[[#This Row],[Cantitatea solicitată]]*Таблица6[[#This Row],[Preţ unitar (cu TVA)]]</f>
        <v>437.7758</v>
      </c>
      <c r="H123" s="50">
        <v>0.13339999999999999</v>
      </c>
      <c r="I123" s="50">
        <v>0.14410000000000001</v>
      </c>
      <c r="J123" s="50">
        <v>3038</v>
      </c>
      <c r="K123" s="50">
        <f>Таблица6[[#This Row],[Cantitatea real contractată]]*Таблица6[[#This Row],[Preţ unitar (fără TVA)]]</f>
        <v>405.26919999999996</v>
      </c>
      <c r="L123" s="52">
        <f>Таблица6[[#This Row],[Cantitatea real contractată]]*Таблица6[[#This Row],[Preţ unitar (cu TVA)]]</f>
        <v>437.7758</v>
      </c>
      <c r="M123" s="50" t="s">
        <v>415</v>
      </c>
      <c r="N123" s="50" t="s">
        <v>402</v>
      </c>
      <c r="O123" s="54">
        <v>44768</v>
      </c>
      <c r="P123" s="50" t="s">
        <v>1334</v>
      </c>
    </row>
    <row r="124" spans="2:16" s="32" customFormat="1" ht="60" x14ac:dyDescent="0.25">
      <c r="B124" s="50" t="s">
        <v>1260</v>
      </c>
      <c r="C124" s="50" t="s">
        <v>724</v>
      </c>
      <c r="D124" s="51">
        <v>18.2</v>
      </c>
      <c r="E124" s="50" t="s">
        <v>361</v>
      </c>
      <c r="F124" s="50">
        <v>2250</v>
      </c>
      <c r="G124" s="50">
        <f>Таблица6[[#This Row],[Cantitatea solicitată]]*Таблица6[[#This Row],[Preţ unitar (cu TVA)]]</f>
        <v>324.22500000000002</v>
      </c>
      <c r="H124" s="50">
        <v>0.13339999999999999</v>
      </c>
      <c r="I124" s="50">
        <v>0.14410000000000001</v>
      </c>
      <c r="J124" s="50">
        <v>2250</v>
      </c>
      <c r="K124" s="50">
        <f>Таблица6[[#This Row],[Cantitatea real contractată]]*Таблица6[[#This Row],[Preţ unitar (fără TVA)]]</f>
        <v>300.14999999999998</v>
      </c>
      <c r="L124" s="52">
        <f>Таблица6[[#This Row],[Cantitatea real contractată]]*Таблица6[[#This Row],[Preţ unitar (cu TVA)]]</f>
        <v>324.22500000000002</v>
      </c>
      <c r="M124" s="50" t="s">
        <v>415</v>
      </c>
      <c r="N124" s="50" t="s">
        <v>402</v>
      </c>
      <c r="O124" s="54">
        <v>44783</v>
      </c>
      <c r="P124" s="50" t="s">
        <v>1334</v>
      </c>
    </row>
    <row r="125" spans="2:16" s="32" customFormat="1" ht="60" x14ac:dyDescent="0.25">
      <c r="B125" s="50" t="s">
        <v>1261</v>
      </c>
      <c r="C125" s="50" t="s">
        <v>725</v>
      </c>
      <c r="D125" s="51">
        <v>18.2</v>
      </c>
      <c r="E125" s="50" t="s">
        <v>361</v>
      </c>
      <c r="F125" s="50">
        <v>11250</v>
      </c>
      <c r="G125" s="50">
        <f>Таблица6[[#This Row],[Cantitatea solicitată]]*Таблица6[[#This Row],[Preţ unitar (cu TVA)]]</f>
        <v>1621.125</v>
      </c>
      <c r="H125" s="50">
        <v>0.13339999999999999</v>
      </c>
      <c r="I125" s="50">
        <v>0.14410000000000001</v>
      </c>
      <c r="J125" s="50">
        <v>11250</v>
      </c>
      <c r="K125" s="50">
        <f>Таблица6[[#This Row],[Cantitatea real contractată]]*Таблица6[[#This Row],[Preţ unitar (fără TVA)]]</f>
        <v>1500.75</v>
      </c>
      <c r="L125" s="52">
        <f>Таблица6[[#This Row],[Cantitatea real contractată]]*Таблица6[[#This Row],[Preţ unitar (cu TVA)]]</f>
        <v>1621.125</v>
      </c>
      <c r="M125" s="50" t="s">
        <v>415</v>
      </c>
      <c r="N125" s="50" t="s">
        <v>402</v>
      </c>
      <c r="O125" s="54">
        <v>44768</v>
      </c>
      <c r="P125" s="50" t="s">
        <v>1334</v>
      </c>
    </row>
    <row r="126" spans="2:16" s="32" customFormat="1" ht="60" x14ac:dyDescent="0.25">
      <c r="B126" s="50" t="s">
        <v>1262</v>
      </c>
      <c r="C126" s="50" t="s">
        <v>726</v>
      </c>
      <c r="D126" s="51">
        <v>18.2</v>
      </c>
      <c r="E126" s="50" t="s">
        <v>361</v>
      </c>
      <c r="F126" s="50">
        <v>525</v>
      </c>
      <c r="G126" s="50">
        <f>Таблица6[[#This Row],[Cantitatea solicitată]]*Таблица6[[#This Row],[Preţ unitar (cu TVA)]]</f>
        <v>75.652500000000003</v>
      </c>
      <c r="H126" s="50">
        <v>0.13339999999999999</v>
      </c>
      <c r="I126" s="50">
        <v>0.14410000000000001</v>
      </c>
      <c r="J126" s="50">
        <v>525</v>
      </c>
      <c r="K126" s="50">
        <f>Таблица6[[#This Row],[Cantitatea real contractată]]*Таблица6[[#This Row],[Preţ unitar (fără TVA)]]</f>
        <v>70.034999999999997</v>
      </c>
      <c r="L126" s="52">
        <f>Таблица6[[#This Row],[Cantitatea real contractată]]*Таблица6[[#This Row],[Preţ unitar (cu TVA)]]</f>
        <v>75.652500000000003</v>
      </c>
      <c r="M126" s="50" t="s">
        <v>415</v>
      </c>
      <c r="N126" s="50" t="s">
        <v>402</v>
      </c>
      <c r="O126" s="54">
        <v>44795</v>
      </c>
      <c r="P126" s="50" t="s">
        <v>1334</v>
      </c>
    </row>
    <row r="127" spans="2:16" s="32" customFormat="1" ht="60" x14ac:dyDescent="0.25">
      <c r="B127" s="50" t="s">
        <v>1263</v>
      </c>
      <c r="C127" s="50" t="s">
        <v>727</v>
      </c>
      <c r="D127" s="51">
        <v>18.2</v>
      </c>
      <c r="E127" s="50" t="s">
        <v>361</v>
      </c>
      <c r="F127" s="50">
        <v>375</v>
      </c>
      <c r="G127" s="50">
        <f>Таблица6[[#This Row],[Cantitatea solicitată]]*Таблица6[[#This Row],[Preţ unitar (cu TVA)]]</f>
        <v>54.037500000000001</v>
      </c>
      <c r="H127" s="50">
        <v>0.13339999999999999</v>
      </c>
      <c r="I127" s="50">
        <v>0.14410000000000001</v>
      </c>
      <c r="J127" s="50">
        <v>375</v>
      </c>
      <c r="K127" s="50">
        <f>Таблица6[[#This Row],[Cantitatea real contractată]]*Таблица6[[#This Row],[Preţ unitar (fără TVA)]]</f>
        <v>50.024999999999999</v>
      </c>
      <c r="L127" s="52">
        <f>Таблица6[[#This Row],[Cantitatea real contractată]]*Таблица6[[#This Row],[Preţ unitar (cu TVA)]]</f>
        <v>54.037500000000001</v>
      </c>
      <c r="M127" s="50" t="s">
        <v>415</v>
      </c>
      <c r="N127" s="50" t="s">
        <v>402</v>
      </c>
      <c r="O127" s="54">
        <v>44795</v>
      </c>
      <c r="P127" s="50" t="s">
        <v>1334</v>
      </c>
    </row>
    <row r="128" spans="2:16" s="32" customFormat="1" ht="60" x14ac:dyDescent="0.25">
      <c r="B128" s="50" t="s">
        <v>1264</v>
      </c>
      <c r="C128" s="50" t="s">
        <v>728</v>
      </c>
      <c r="D128" s="51">
        <v>18.2</v>
      </c>
      <c r="E128" s="50" t="s">
        <v>361</v>
      </c>
      <c r="F128" s="50">
        <v>1725</v>
      </c>
      <c r="G128" s="50">
        <f>Таблица6[[#This Row],[Cantitatea solicitată]]*Таблица6[[#This Row],[Preţ unitar (cu TVA)]]</f>
        <v>248.57250000000002</v>
      </c>
      <c r="H128" s="50">
        <v>0.13339999999999999</v>
      </c>
      <c r="I128" s="50">
        <v>0.14410000000000001</v>
      </c>
      <c r="J128" s="50">
        <v>1725</v>
      </c>
      <c r="K128" s="50">
        <f>Таблица6[[#This Row],[Cantitatea real contractată]]*Таблица6[[#This Row],[Preţ unitar (fără TVA)]]</f>
        <v>230.11499999999998</v>
      </c>
      <c r="L128" s="52">
        <f>Таблица6[[#This Row],[Cantitatea real contractată]]*Таблица6[[#This Row],[Preţ unitar (cu TVA)]]</f>
        <v>248.57250000000002</v>
      </c>
      <c r="M128" s="50" t="s">
        <v>415</v>
      </c>
      <c r="N128" s="50" t="s">
        <v>402</v>
      </c>
      <c r="O128" s="54">
        <v>44784</v>
      </c>
      <c r="P128" s="50" t="s">
        <v>1324</v>
      </c>
    </row>
    <row r="129" spans="2:16" s="32" customFormat="1" ht="60" x14ac:dyDescent="0.25">
      <c r="B129" s="50" t="s">
        <v>1265</v>
      </c>
      <c r="C129" s="50" t="s">
        <v>729</v>
      </c>
      <c r="D129" s="51">
        <v>18.2</v>
      </c>
      <c r="E129" s="50" t="s">
        <v>361</v>
      </c>
      <c r="F129" s="50">
        <v>3750</v>
      </c>
      <c r="G129" s="50">
        <f>Таблица6[[#This Row],[Cantitatea solicitată]]*Таблица6[[#This Row],[Preţ unitar (cu TVA)]]</f>
        <v>540.375</v>
      </c>
      <c r="H129" s="50">
        <v>0.13339999999999999</v>
      </c>
      <c r="I129" s="50">
        <v>0.14410000000000001</v>
      </c>
      <c r="J129" s="50">
        <v>3750</v>
      </c>
      <c r="K129" s="50">
        <f>Таблица6[[#This Row],[Cantitatea real contractată]]*Таблица6[[#This Row],[Preţ unitar (fără TVA)]]</f>
        <v>500.24999999999994</v>
      </c>
      <c r="L129" s="52">
        <f>Таблица6[[#This Row],[Cantitatea real contractată]]*Таблица6[[#This Row],[Preţ unitar (cu TVA)]]</f>
        <v>540.375</v>
      </c>
      <c r="M129" s="50" t="s">
        <v>415</v>
      </c>
      <c r="N129" s="50" t="s">
        <v>402</v>
      </c>
      <c r="O129" s="54">
        <v>44784</v>
      </c>
      <c r="P129" s="50" t="s">
        <v>1324</v>
      </c>
    </row>
    <row r="130" spans="2:16" s="32" customFormat="1" ht="60" x14ac:dyDescent="0.25">
      <c r="B130" s="50" t="s">
        <v>1266</v>
      </c>
      <c r="C130" s="50" t="s">
        <v>731</v>
      </c>
      <c r="D130" s="51">
        <v>18.2</v>
      </c>
      <c r="E130" s="50" t="s">
        <v>361</v>
      </c>
      <c r="F130" s="50">
        <v>450</v>
      </c>
      <c r="G130" s="50">
        <f>Таблица6[[#This Row],[Cantitatea solicitată]]*Таблица6[[#This Row],[Preţ unitar (cu TVA)]]</f>
        <v>64.844999999999999</v>
      </c>
      <c r="H130" s="50">
        <v>0.13339999999999999</v>
      </c>
      <c r="I130" s="50">
        <v>0.14410000000000001</v>
      </c>
      <c r="J130" s="50">
        <v>450</v>
      </c>
      <c r="K130" s="50">
        <f>Таблица6[[#This Row],[Cantitatea real contractată]]*Таблица6[[#This Row],[Preţ unitar (fără TVA)]]</f>
        <v>60.029999999999994</v>
      </c>
      <c r="L130" s="52">
        <f>Таблица6[[#This Row],[Cantitatea real contractată]]*Таблица6[[#This Row],[Preţ unitar (cu TVA)]]</f>
        <v>64.844999999999999</v>
      </c>
      <c r="M130" s="50" t="s">
        <v>415</v>
      </c>
      <c r="N130" s="50" t="s">
        <v>402</v>
      </c>
      <c r="O130" s="54">
        <v>44783</v>
      </c>
      <c r="P130" s="50" t="s">
        <v>1334</v>
      </c>
    </row>
    <row r="131" spans="2:16" s="32" customFormat="1" ht="60" x14ac:dyDescent="0.25">
      <c r="B131" s="50" t="s">
        <v>1267</v>
      </c>
      <c r="C131" s="50" t="s">
        <v>735</v>
      </c>
      <c r="D131" s="51">
        <v>18.2</v>
      </c>
      <c r="E131" s="50" t="s">
        <v>361</v>
      </c>
      <c r="F131" s="50">
        <v>75</v>
      </c>
      <c r="G131" s="50">
        <f>Таблица6[[#This Row],[Cantitatea solicitată]]*Таблица6[[#This Row],[Preţ unitar (cu TVA)]]</f>
        <v>10.807500000000001</v>
      </c>
      <c r="H131" s="50">
        <v>0.13339999999999999</v>
      </c>
      <c r="I131" s="50">
        <v>0.14410000000000001</v>
      </c>
      <c r="J131" s="50">
        <v>75</v>
      </c>
      <c r="K131" s="50">
        <f>Таблица6[[#This Row],[Cantitatea real contractată]]*Таблица6[[#This Row],[Preţ unitar (fără TVA)]]</f>
        <v>10.004999999999999</v>
      </c>
      <c r="L131" s="52">
        <f>Таблица6[[#This Row],[Cantitatea real contractată]]*Таблица6[[#This Row],[Preţ unitar (cu TVA)]]</f>
        <v>10.807500000000001</v>
      </c>
      <c r="M131" s="50" t="s">
        <v>415</v>
      </c>
      <c r="N131" s="50" t="s">
        <v>402</v>
      </c>
      <c r="O131" s="54">
        <v>44783</v>
      </c>
      <c r="P131" s="50" t="s">
        <v>1334</v>
      </c>
    </row>
    <row r="132" spans="2:16" s="32" customFormat="1" ht="60" x14ac:dyDescent="0.25">
      <c r="B132" s="50" t="s">
        <v>1268</v>
      </c>
      <c r="C132" s="50" t="s">
        <v>736</v>
      </c>
      <c r="D132" s="51">
        <v>18.2</v>
      </c>
      <c r="E132" s="50" t="s">
        <v>361</v>
      </c>
      <c r="F132" s="50">
        <v>150</v>
      </c>
      <c r="G132" s="50">
        <f>Таблица6[[#This Row],[Cantitatea solicitată]]*Таблица6[[#This Row],[Preţ unitar (cu TVA)]]</f>
        <v>21.615000000000002</v>
      </c>
      <c r="H132" s="50">
        <v>0.13339999999999999</v>
      </c>
      <c r="I132" s="50">
        <v>0.14410000000000001</v>
      </c>
      <c r="J132" s="50">
        <v>150</v>
      </c>
      <c r="K132" s="50">
        <f>Таблица6[[#This Row],[Cantitatea real contractată]]*Таблица6[[#This Row],[Preţ unitar (fără TVA)]]</f>
        <v>20.009999999999998</v>
      </c>
      <c r="L132" s="52">
        <f>Таблица6[[#This Row],[Cantitatea real contractată]]*Таблица6[[#This Row],[Preţ unitar (cu TVA)]]</f>
        <v>21.615000000000002</v>
      </c>
      <c r="M132" s="50" t="s">
        <v>415</v>
      </c>
      <c r="N132" s="50" t="s">
        <v>402</v>
      </c>
      <c r="O132" s="54">
        <v>44783</v>
      </c>
      <c r="P132" s="50" t="s">
        <v>1334</v>
      </c>
    </row>
    <row r="133" spans="2:16" ht="60" x14ac:dyDescent="0.25">
      <c r="B133" s="38" t="s">
        <v>1269</v>
      </c>
      <c r="C133" s="38" t="s">
        <v>737</v>
      </c>
      <c r="D133" s="56">
        <v>18.2</v>
      </c>
      <c r="E133" s="38" t="s">
        <v>361</v>
      </c>
      <c r="F133" s="38">
        <v>797</v>
      </c>
      <c r="G133" s="38">
        <f>Таблица6[[#This Row],[Cantitatea solicitată]]*Таблица6[[#This Row],[Preţ unitar (cu TVA)]]</f>
        <v>114.8477</v>
      </c>
      <c r="H133" s="38">
        <v>0.13339999999999999</v>
      </c>
      <c r="I133" s="38">
        <v>0.14410000000000001</v>
      </c>
      <c r="J133" s="55">
        <v>797</v>
      </c>
      <c r="K133" s="38">
        <f>Таблица6[[#This Row],[Cantitatea real contractată]]*Таблица6[[#This Row],[Preţ unitar (fără TVA)]]</f>
        <v>106.31979999999999</v>
      </c>
      <c r="L133" s="59">
        <f>Таблица6[[#This Row],[Cantitatea real contractată]]*Таблица6[[#This Row],[Preţ unitar (cu TVA)]]</f>
        <v>114.8477</v>
      </c>
      <c r="M133" s="38" t="s">
        <v>415</v>
      </c>
      <c r="N133" s="38" t="s">
        <v>402</v>
      </c>
      <c r="O133" s="38"/>
      <c r="P133" s="38" t="s">
        <v>1340</v>
      </c>
    </row>
    <row r="134" spans="2:16" s="32" customFormat="1" ht="60" x14ac:dyDescent="0.25">
      <c r="B134" s="50" t="s">
        <v>1270</v>
      </c>
      <c r="C134" s="50" t="s">
        <v>742</v>
      </c>
      <c r="D134" s="51">
        <v>18.2</v>
      </c>
      <c r="E134" s="50" t="s">
        <v>361</v>
      </c>
      <c r="F134" s="50">
        <v>75</v>
      </c>
      <c r="G134" s="50">
        <f>Таблица6[[#This Row],[Cantitatea solicitată]]*Таблица6[[#This Row],[Preţ unitar (cu TVA)]]</f>
        <v>10.807500000000001</v>
      </c>
      <c r="H134" s="50">
        <v>0.13339999999999999</v>
      </c>
      <c r="I134" s="50">
        <v>0.14410000000000001</v>
      </c>
      <c r="J134" s="50">
        <v>75</v>
      </c>
      <c r="K134" s="50">
        <f>Таблица6[[#This Row],[Cantitatea real contractată]]*Таблица6[[#This Row],[Preţ unitar (fără TVA)]]</f>
        <v>10.004999999999999</v>
      </c>
      <c r="L134" s="52">
        <f>Таблица6[[#This Row],[Cantitatea real contractată]]*Таблица6[[#This Row],[Preţ unitar (cu TVA)]]</f>
        <v>10.807500000000001</v>
      </c>
      <c r="M134" s="50" t="s">
        <v>415</v>
      </c>
      <c r="N134" s="50" t="s">
        <v>402</v>
      </c>
      <c r="O134" s="54">
        <v>44783</v>
      </c>
      <c r="P134" s="50" t="s">
        <v>1334</v>
      </c>
    </row>
    <row r="135" spans="2:16" s="32" customFormat="1" ht="60" x14ac:dyDescent="0.25">
      <c r="B135" s="50" t="s">
        <v>1271</v>
      </c>
      <c r="C135" s="50" t="s">
        <v>744</v>
      </c>
      <c r="D135" s="51">
        <v>18.2</v>
      </c>
      <c r="E135" s="50" t="s">
        <v>361</v>
      </c>
      <c r="F135" s="50">
        <v>150</v>
      </c>
      <c r="G135" s="50">
        <f>Таблица6[[#This Row],[Cantitatea solicitată]]*Таблица6[[#This Row],[Preţ unitar (cu TVA)]]</f>
        <v>21.615000000000002</v>
      </c>
      <c r="H135" s="50">
        <v>0.13339999999999999</v>
      </c>
      <c r="I135" s="50">
        <v>0.14410000000000001</v>
      </c>
      <c r="J135" s="50">
        <v>150</v>
      </c>
      <c r="K135" s="50">
        <f>Таблица6[[#This Row],[Cantitatea real contractată]]*Таблица6[[#This Row],[Preţ unitar (fără TVA)]]</f>
        <v>20.009999999999998</v>
      </c>
      <c r="L135" s="52">
        <f>Таблица6[[#This Row],[Cantitatea real contractată]]*Таблица6[[#This Row],[Preţ unitar (cu TVA)]]</f>
        <v>21.615000000000002</v>
      </c>
      <c r="M135" s="50" t="s">
        <v>415</v>
      </c>
      <c r="N135" s="50" t="s">
        <v>402</v>
      </c>
      <c r="O135" s="54">
        <v>44783</v>
      </c>
      <c r="P135" s="50" t="s">
        <v>1334</v>
      </c>
    </row>
    <row r="136" spans="2:16" s="32" customFormat="1" ht="60" x14ac:dyDescent="0.25">
      <c r="B136" s="50" t="s">
        <v>1272</v>
      </c>
      <c r="C136" s="50" t="s">
        <v>747</v>
      </c>
      <c r="D136" s="51">
        <v>18.2</v>
      </c>
      <c r="E136" s="50" t="s">
        <v>361</v>
      </c>
      <c r="F136" s="50">
        <v>150</v>
      </c>
      <c r="G136" s="50">
        <f>Таблица6[[#This Row],[Cantitatea solicitată]]*Таблица6[[#This Row],[Preţ unitar (cu TVA)]]</f>
        <v>21.615000000000002</v>
      </c>
      <c r="H136" s="50">
        <v>0.13339999999999999</v>
      </c>
      <c r="I136" s="50">
        <v>0.14410000000000001</v>
      </c>
      <c r="J136" s="50">
        <v>150</v>
      </c>
      <c r="K136" s="50">
        <f>Таблица6[[#This Row],[Cantitatea real contractată]]*Таблица6[[#This Row],[Preţ unitar (fără TVA)]]</f>
        <v>20.009999999999998</v>
      </c>
      <c r="L136" s="52">
        <f>Таблица6[[#This Row],[Cantitatea real contractată]]*Таблица6[[#This Row],[Preţ unitar (cu TVA)]]</f>
        <v>21.615000000000002</v>
      </c>
      <c r="M136" s="50" t="s">
        <v>415</v>
      </c>
      <c r="N136" s="50" t="s">
        <v>402</v>
      </c>
      <c r="O136" s="54">
        <v>44783</v>
      </c>
      <c r="P136" s="50" t="s">
        <v>1334</v>
      </c>
    </row>
    <row r="137" spans="2:16" s="32" customFormat="1" ht="60" x14ac:dyDescent="0.25">
      <c r="B137" s="50" t="s">
        <v>1273</v>
      </c>
      <c r="C137" s="50" t="s">
        <v>748</v>
      </c>
      <c r="D137" s="51">
        <v>18.2</v>
      </c>
      <c r="E137" s="50" t="s">
        <v>361</v>
      </c>
      <c r="F137" s="50">
        <v>600</v>
      </c>
      <c r="G137" s="50">
        <f>Таблица6[[#This Row],[Cantitatea solicitată]]*Таблица6[[#This Row],[Preţ unitar (cu TVA)]]</f>
        <v>86.460000000000008</v>
      </c>
      <c r="H137" s="50">
        <v>0.13339999999999999</v>
      </c>
      <c r="I137" s="50">
        <v>0.14410000000000001</v>
      </c>
      <c r="J137" s="50">
        <v>600</v>
      </c>
      <c r="K137" s="50">
        <f>Таблица6[[#This Row],[Cantitatea real contractată]]*Таблица6[[#This Row],[Preţ unitar (fără TVA)]]</f>
        <v>80.039999999999992</v>
      </c>
      <c r="L137" s="52">
        <f>Таблица6[[#This Row],[Cantitatea real contractată]]*Таблица6[[#This Row],[Preţ unitar (cu TVA)]]</f>
        <v>86.460000000000008</v>
      </c>
      <c r="M137" s="50" t="s">
        <v>415</v>
      </c>
      <c r="N137" s="50" t="s">
        <v>402</v>
      </c>
      <c r="O137" s="54">
        <v>44783</v>
      </c>
      <c r="P137" s="50" t="s">
        <v>1334</v>
      </c>
    </row>
    <row r="138" spans="2:16" s="32" customFormat="1" ht="60" x14ac:dyDescent="0.25">
      <c r="B138" s="50" t="s">
        <v>1274</v>
      </c>
      <c r="C138" s="50" t="s">
        <v>749</v>
      </c>
      <c r="D138" s="51">
        <v>18.2</v>
      </c>
      <c r="E138" s="50" t="s">
        <v>361</v>
      </c>
      <c r="F138" s="50">
        <v>225</v>
      </c>
      <c r="G138" s="50">
        <f>Таблица6[[#This Row],[Cantitatea solicitată]]*Таблица6[[#This Row],[Preţ unitar (cu TVA)]]</f>
        <v>32.422499999999999</v>
      </c>
      <c r="H138" s="50">
        <v>0.13339999999999999</v>
      </c>
      <c r="I138" s="50">
        <v>0.14410000000000001</v>
      </c>
      <c r="J138" s="50">
        <v>225</v>
      </c>
      <c r="K138" s="50">
        <f>Таблица6[[#This Row],[Cantitatea real contractată]]*Таблица6[[#This Row],[Preţ unitar (fără TVA)]]</f>
        <v>30.014999999999997</v>
      </c>
      <c r="L138" s="52">
        <f>Таблица6[[#This Row],[Cantitatea real contractată]]*Таблица6[[#This Row],[Preţ unitar (cu TVA)]]</f>
        <v>32.422499999999999</v>
      </c>
      <c r="M138" s="50" t="s">
        <v>415</v>
      </c>
      <c r="N138" s="50" t="s">
        <v>402</v>
      </c>
      <c r="O138" s="54">
        <v>44783</v>
      </c>
      <c r="P138" s="50" t="s">
        <v>1334</v>
      </c>
    </row>
    <row r="139" spans="2:16" ht="60" x14ac:dyDescent="0.25">
      <c r="B139" s="38" t="s">
        <v>1275</v>
      </c>
      <c r="C139" s="38" t="s">
        <v>750</v>
      </c>
      <c r="D139" s="56">
        <v>18.2</v>
      </c>
      <c r="E139" s="38" t="s">
        <v>361</v>
      </c>
      <c r="F139" s="38">
        <v>75</v>
      </c>
      <c r="G139" s="38">
        <f>Таблица6[[#This Row],[Cantitatea solicitată]]*Таблица6[[#This Row],[Preţ unitar (cu TVA)]]</f>
        <v>10.807500000000001</v>
      </c>
      <c r="H139" s="38">
        <v>0.13339999999999999</v>
      </c>
      <c r="I139" s="38">
        <v>0.14410000000000001</v>
      </c>
      <c r="J139" s="55">
        <v>75</v>
      </c>
      <c r="K139" s="38">
        <f>Таблица6[[#This Row],[Cantitatea real contractată]]*Таблица6[[#This Row],[Preţ unitar (fără TVA)]]</f>
        <v>10.004999999999999</v>
      </c>
      <c r="L139" s="59">
        <f>Таблица6[[#This Row],[Cantitatea real contractată]]*Таблица6[[#This Row],[Preţ unitar (cu TVA)]]</f>
        <v>10.807500000000001</v>
      </c>
      <c r="M139" s="38" t="s">
        <v>415</v>
      </c>
      <c r="N139" s="38" t="s">
        <v>402</v>
      </c>
      <c r="O139" s="38"/>
      <c r="P139" s="38" t="s">
        <v>1340</v>
      </c>
    </row>
    <row r="140" spans="2:16" s="32" customFormat="1" ht="60" x14ac:dyDescent="0.25">
      <c r="B140" s="50" t="s">
        <v>1276</v>
      </c>
      <c r="C140" s="50" t="s">
        <v>751</v>
      </c>
      <c r="D140" s="51">
        <v>18.2</v>
      </c>
      <c r="E140" s="50" t="s">
        <v>361</v>
      </c>
      <c r="F140" s="50">
        <v>2250</v>
      </c>
      <c r="G140" s="50">
        <f>Таблица6[[#This Row],[Cantitatea solicitată]]*Таблица6[[#This Row],[Preţ unitar (cu TVA)]]</f>
        <v>324.22500000000002</v>
      </c>
      <c r="H140" s="50">
        <v>0.13339999999999999</v>
      </c>
      <c r="I140" s="50">
        <v>0.14410000000000001</v>
      </c>
      <c r="J140" s="50">
        <v>2250</v>
      </c>
      <c r="K140" s="50">
        <f>Таблица6[[#This Row],[Cantitatea real contractată]]*Таблица6[[#This Row],[Preţ unitar (fără TVA)]]</f>
        <v>300.14999999999998</v>
      </c>
      <c r="L140" s="52">
        <f>Таблица6[[#This Row],[Cantitatea real contractată]]*Таблица6[[#This Row],[Preţ unitar (cu TVA)]]</f>
        <v>324.22500000000002</v>
      </c>
      <c r="M140" s="50" t="s">
        <v>415</v>
      </c>
      <c r="N140" s="50" t="s">
        <v>402</v>
      </c>
      <c r="O140" s="54">
        <v>44783</v>
      </c>
      <c r="P140" s="50" t="s">
        <v>1334</v>
      </c>
    </row>
    <row r="141" spans="2:16" s="32" customFormat="1" ht="60" x14ac:dyDescent="0.25">
      <c r="B141" s="50" t="s">
        <v>1277</v>
      </c>
      <c r="C141" s="50" t="s">
        <v>752</v>
      </c>
      <c r="D141" s="51">
        <v>18.2</v>
      </c>
      <c r="E141" s="50" t="s">
        <v>361</v>
      </c>
      <c r="F141" s="50">
        <v>15000</v>
      </c>
      <c r="G141" s="50">
        <f>Таблица6[[#This Row],[Cantitatea solicitată]]*Таблица6[[#This Row],[Preţ unitar (cu TVA)]]</f>
        <v>2161.5</v>
      </c>
      <c r="H141" s="50">
        <v>0.13339999999999999</v>
      </c>
      <c r="I141" s="50">
        <v>0.14410000000000001</v>
      </c>
      <c r="J141" s="50">
        <v>15000</v>
      </c>
      <c r="K141" s="50">
        <f>Таблица6[[#This Row],[Cantitatea real contractată]]*Таблица6[[#This Row],[Preţ unitar (fără TVA)]]</f>
        <v>2000.9999999999998</v>
      </c>
      <c r="L141" s="52">
        <f>Таблица6[[#This Row],[Cantitatea real contractată]]*Таблица6[[#This Row],[Preţ unitar (cu TVA)]]</f>
        <v>2161.5</v>
      </c>
      <c r="M141" s="50" t="s">
        <v>415</v>
      </c>
      <c r="N141" s="50" t="s">
        <v>402</v>
      </c>
      <c r="O141" s="54">
        <v>44783</v>
      </c>
      <c r="P141" s="50" t="s">
        <v>1334</v>
      </c>
    </row>
    <row r="142" spans="2:16" s="32" customFormat="1" ht="60" x14ac:dyDescent="0.25">
      <c r="B142" s="50" t="s">
        <v>1278</v>
      </c>
      <c r="C142" s="50" t="s">
        <v>754</v>
      </c>
      <c r="D142" s="51">
        <v>18.2</v>
      </c>
      <c r="E142" s="50" t="s">
        <v>361</v>
      </c>
      <c r="F142" s="50">
        <v>750</v>
      </c>
      <c r="G142" s="50">
        <f>Таблица6[[#This Row],[Cantitatea solicitată]]*Таблица6[[#This Row],[Preţ unitar (cu TVA)]]</f>
        <v>108.075</v>
      </c>
      <c r="H142" s="50">
        <v>0.13339999999999999</v>
      </c>
      <c r="I142" s="50">
        <v>0.14410000000000001</v>
      </c>
      <c r="J142" s="50">
        <v>750</v>
      </c>
      <c r="K142" s="50">
        <f>Таблица6[[#This Row],[Cantitatea real contractată]]*Таблица6[[#This Row],[Preţ unitar (fără TVA)]]</f>
        <v>100.05</v>
      </c>
      <c r="L142" s="52">
        <f>Таблица6[[#This Row],[Cantitatea real contractată]]*Таблица6[[#This Row],[Preţ unitar (cu TVA)]]</f>
        <v>108.075</v>
      </c>
      <c r="M142" s="50" t="s">
        <v>415</v>
      </c>
      <c r="N142" s="50" t="s">
        <v>402</v>
      </c>
      <c r="O142" s="54">
        <v>44783</v>
      </c>
      <c r="P142" s="50" t="s">
        <v>1334</v>
      </c>
    </row>
    <row r="143" spans="2:16" s="32" customFormat="1" ht="60" x14ac:dyDescent="0.25">
      <c r="B143" s="50" t="s">
        <v>1279</v>
      </c>
      <c r="C143" s="50" t="s">
        <v>755</v>
      </c>
      <c r="D143" s="51">
        <v>18.2</v>
      </c>
      <c r="E143" s="50" t="s">
        <v>361</v>
      </c>
      <c r="F143" s="50">
        <v>150</v>
      </c>
      <c r="G143" s="50">
        <f>Таблица6[[#This Row],[Cantitatea solicitată]]*Таблица6[[#This Row],[Preţ unitar (cu TVA)]]</f>
        <v>21.615000000000002</v>
      </c>
      <c r="H143" s="50">
        <v>0.13339999999999999</v>
      </c>
      <c r="I143" s="50">
        <v>0.14410000000000001</v>
      </c>
      <c r="J143" s="50">
        <v>150</v>
      </c>
      <c r="K143" s="50">
        <f>Таблица6[[#This Row],[Cantitatea real contractată]]*Таблица6[[#This Row],[Preţ unitar (fără TVA)]]</f>
        <v>20.009999999999998</v>
      </c>
      <c r="L143" s="52">
        <f>Таблица6[[#This Row],[Cantitatea real contractată]]*Таблица6[[#This Row],[Preţ unitar (cu TVA)]]</f>
        <v>21.615000000000002</v>
      </c>
      <c r="M143" s="50" t="s">
        <v>415</v>
      </c>
      <c r="N143" s="50" t="s">
        <v>402</v>
      </c>
      <c r="O143" s="54">
        <v>44783</v>
      </c>
      <c r="P143" s="50" t="s">
        <v>1334</v>
      </c>
    </row>
    <row r="144" spans="2:16" s="32" customFormat="1" ht="60" x14ac:dyDescent="0.25">
      <c r="B144" s="50" t="s">
        <v>1280</v>
      </c>
      <c r="C144" s="50" t="s">
        <v>756</v>
      </c>
      <c r="D144" s="51">
        <v>18.2</v>
      </c>
      <c r="E144" s="50" t="s">
        <v>361</v>
      </c>
      <c r="F144" s="50">
        <v>2250</v>
      </c>
      <c r="G144" s="50">
        <f>Таблица6[[#This Row],[Cantitatea solicitată]]*Таблица6[[#This Row],[Preţ unitar (cu TVA)]]</f>
        <v>324.22500000000002</v>
      </c>
      <c r="H144" s="50">
        <v>0.13339999999999999</v>
      </c>
      <c r="I144" s="50">
        <v>0.14410000000000001</v>
      </c>
      <c r="J144" s="50">
        <v>2250</v>
      </c>
      <c r="K144" s="50">
        <f>Таблица6[[#This Row],[Cantitatea real contractată]]*Таблица6[[#This Row],[Preţ unitar (fără TVA)]]</f>
        <v>300.14999999999998</v>
      </c>
      <c r="L144" s="52">
        <f>Таблица6[[#This Row],[Cantitatea real contractată]]*Таблица6[[#This Row],[Preţ unitar (cu TVA)]]</f>
        <v>324.22500000000002</v>
      </c>
      <c r="M144" s="50" t="s">
        <v>415</v>
      </c>
      <c r="N144" s="50" t="s">
        <v>402</v>
      </c>
      <c r="O144" s="54">
        <v>44783</v>
      </c>
      <c r="P144" s="50" t="s">
        <v>1334</v>
      </c>
    </row>
    <row r="145" spans="2:16" s="32" customFormat="1" ht="60" x14ac:dyDescent="0.25">
      <c r="B145" s="50" t="s">
        <v>1281</v>
      </c>
      <c r="C145" s="50" t="s">
        <v>758</v>
      </c>
      <c r="D145" s="51">
        <v>18.2</v>
      </c>
      <c r="E145" s="50" t="s">
        <v>361</v>
      </c>
      <c r="F145" s="50">
        <v>375</v>
      </c>
      <c r="G145" s="50">
        <f>Таблица6[[#This Row],[Cantitatea solicitată]]*Таблица6[[#This Row],[Preţ unitar (cu TVA)]]</f>
        <v>54.037500000000001</v>
      </c>
      <c r="H145" s="50">
        <v>0.13339999999999999</v>
      </c>
      <c r="I145" s="50">
        <v>0.14410000000000001</v>
      </c>
      <c r="J145" s="50">
        <v>375</v>
      </c>
      <c r="K145" s="50">
        <f>Таблица6[[#This Row],[Cantitatea real contractată]]*Таблица6[[#This Row],[Preţ unitar (fără TVA)]]</f>
        <v>50.024999999999999</v>
      </c>
      <c r="L145" s="52">
        <f>Таблица6[[#This Row],[Cantitatea real contractată]]*Таблица6[[#This Row],[Preţ unitar (cu TVA)]]</f>
        <v>54.037500000000001</v>
      </c>
      <c r="M145" s="50" t="s">
        <v>415</v>
      </c>
      <c r="N145" s="50" t="s">
        <v>402</v>
      </c>
      <c r="O145" s="54">
        <v>44783</v>
      </c>
      <c r="P145" s="50" t="s">
        <v>1334</v>
      </c>
    </row>
    <row r="146" spans="2:16" s="32" customFormat="1" ht="60" x14ac:dyDescent="0.25">
      <c r="B146" s="50" t="s">
        <v>1282</v>
      </c>
      <c r="C146" s="50" t="s">
        <v>760</v>
      </c>
      <c r="D146" s="51">
        <v>18.2</v>
      </c>
      <c r="E146" s="50" t="s">
        <v>361</v>
      </c>
      <c r="F146" s="50">
        <v>38</v>
      </c>
      <c r="G146" s="50">
        <f>Таблица6[[#This Row],[Cantitatea solicitată]]*Таблица6[[#This Row],[Preţ unitar (cu TVA)]]</f>
        <v>5.4758000000000004</v>
      </c>
      <c r="H146" s="50">
        <v>0.13339999999999999</v>
      </c>
      <c r="I146" s="50">
        <v>0.14410000000000001</v>
      </c>
      <c r="J146" s="50">
        <v>38</v>
      </c>
      <c r="K146" s="50">
        <f>Таблица6[[#This Row],[Cantitatea real contractată]]*Таблица6[[#This Row],[Preţ unitar (fără TVA)]]</f>
        <v>5.0691999999999995</v>
      </c>
      <c r="L146" s="52">
        <f>Таблица6[[#This Row],[Cantitatea real contractată]]*Таблица6[[#This Row],[Preţ unitar (cu TVA)]]</f>
        <v>5.4758000000000004</v>
      </c>
      <c r="M146" s="50" t="s">
        <v>415</v>
      </c>
      <c r="N146" s="50" t="s">
        <v>402</v>
      </c>
      <c r="O146" s="54">
        <v>44789</v>
      </c>
      <c r="P146" s="50" t="s">
        <v>1334</v>
      </c>
    </row>
    <row r="147" spans="2:16" s="32" customFormat="1" ht="60" x14ac:dyDescent="0.25">
      <c r="B147" s="50" t="s">
        <v>1283</v>
      </c>
      <c r="C147" s="50" t="s">
        <v>763</v>
      </c>
      <c r="D147" s="51">
        <v>18.2</v>
      </c>
      <c r="E147" s="50" t="s">
        <v>361</v>
      </c>
      <c r="F147" s="50">
        <v>225</v>
      </c>
      <c r="G147" s="50">
        <f>Таблица6[[#This Row],[Cantitatea solicitată]]*Таблица6[[#This Row],[Preţ unitar (cu TVA)]]</f>
        <v>32.422499999999999</v>
      </c>
      <c r="H147" s="50">
        <v>0.13339999999999999</v>
      </c>
      <c r="I147" s="50">
        <v>0.14410000000000001</v>
      </c>
      <c r="J147" s="50">
        <v>225</v>
      </c>
      <c r="K147" s="50">
        <f>Таблица6[[#This Row],[Cantitatea real contractată]]*Таблица6[[#This Row],[Preţ unitar (fără TVA)]]</f>
        <v>30.014999999999997</v>
      </c>
      <c r="L147" s="52">
        <f>Таблица6[[#This Row],[Cantitatea real contractată]]*Таблица6[[#This Row],[Preţ unitar (cu TVA)]]</f>
        <v>32.422499999999999</v>
      </c>
      <c r="M147" s="50" t="s">
        <v>415</v>
      </c>
      <c r="N147" s="50" t="s">
        <v>402</v>
      </c>
      <c r="O147" s="54">
        <v>44795</v>
      </c>
      <c r="P147" s="50" t="s">
        <v>1334</v>
      </c>
    </row>
    <row r="148" spans="2:16" s="32" customFormat="1" ht="60" x14ac:dyDescent="0.25">
      <c r="B148" s="50" t="s">
        <v>1284</v>
      </c>
      <c r="C148" s="50" t="s">
        <v>765</v>
      </c>
      <c r="D148" s="51">
        <v>18.2</v>
      </c>
      <c r="E148" s="50" t="s">
        <v>361</v>
      </c>
      <c r="F148" s="50">
        <v>150</v>
      </c>
      <c r="G148" s="50">
        <f>Таблица6[[#This Row],[Cantitatea solicitată]]*Таблица6[[#This Row],[Preţ unitar (cu TVA)]]</f>
        <v>21.615000000000002</v>
      </c>
      <c r="H148" s="50">
        <v>0.13339999999999999</v>
      </c>
      <c r="I148" s="50">
        <v>0.14410000000000001</v>
      </c>
      <c r="J148" s="50">
        <v>150</v>
      </c>
      <c r="K148" s="50">
        <f>Таблица6[[#This Row],[Cantitatea real contractată]]*Таблица6[[#This Row],[Preţ unitar (fără TVA)]]</f>
        <v>20.009999999999998</v>
      </c>
      <c r="L148" s="52">
        <f>Таблица6[[#This Row],[Cantitatea real contractată]]*Таблица6[[#This Row],[Preţ unitar (cu TVA)]]</f>
        <v>21.615000000000002</v>
      </c>
      <c r="M148" s="50" t="s">
        <v>415</v>
      </c>
      <c r="N148" s="50" t="s">
        <v>402</v>
      </c>
      <c r="O148" s="54">
        <v>44783</v>
      </c>
      <c r="P148" s="50" t="s">
        <v>1334</v>
      </c>
    </row>
    <row r="149" spans="2:16" s="32" customFormat="1" ht="60" x14ac:dyDescent="0.25">
      <c r="B149" s="50" t="s">
        <v>1285</v>
      </c>
      <c r="C149" s="50" t="s">
        <v>766</v>
      </c>
      <c r="D149" s="51">
        <v>18.2</v>
      </c>
      <c r="E149" s="50" t="s">
        <v>361</v>
      </c>
      <c r="F149" s="50">
        <v>750</v>
      </c>
      <c r="G149" s="50">
        <f>Таблица6[[#This Row],[Cantitatea solicitată]]*Таблица6[[#This Row],[Preţ unitar (cu TVA)]]</f>
        <v>108.075</v>
      </c>
      <c r="H149" s="50">
        <v>0.13339999999999999</v>
      </c>
      <c r="I149" s="50">
        <v>0.14410000000000001</v>
      </c>
      <c r="J149" s="50">
        <v>750</v>
      </c>
      <c r="K149" s="50">
        <f>Таблица6[[#This Row],[Cantitatea real contractată]]*Таблица6[[#This Row],[Preţ unitar (fără TVA)]]</f>
        <v>100.05</v>
      </c>
      <c r="L149" s="52">
        <f>Таблица6[[#This Row],[Cantitatea real contractată]]*Таблица6[[#This Row],[Preţ unitar (cu TVA)]]</f>
        <v>108.075</v>
      </c>
      <c r="M149" s="50" t="s">
        <v>415</v>
      </c>
      <c r="N149" s="50" t="s">
        <v>402</v>
      </c>
      <c r="O149" s="54">
        <v>44783</v>
      </c>
      <c r="P149" s="50" t="s">
        <v>1334</v>
      </c>
    </row>
    <row r="151" spans="2:16" x14ac:dyDescent="0.25">
      <c r="B151" s="32"/>
      <c r="C151" s="32"/>
      <c r="D151" s="32"/>
      <c r="E151" s="31" t="s">
        <v>1341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Lista de distributie</vt:lpstr>
      <vt:lpstr>Lista de distributie (2)</vt:lpstr>
      <vt:lpstr>PT1</vt:lpstr>
      <vt:lpstr>PT2</vt:lpstr>
      <vt:lpstr>Ecochimie 01</vt:lpstr>
      <vt:lpstr>ICS "Farmina" SRL 02</vt:lpstr>
      <vt:lpstr>IM Natusana SRL 03</vt:lpstr>
      <vt:lpstr>Medglobalfarm 04</vt:lpstr>
      <vt:lpstr>MED-M 05</vt:lpstr>
      <vt:lpstr>SOGNO 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Пользователь Windows</cp:lastModifiedBy>
  <cp:lastPrinted>2022-08-29T08:47:17Z</cp:lastPrinted>
  <dcterms:created xsi:type="dcterms:W3CDTF">2021-08-03T07:40:00Z</dcterms:created>
  <dcterms:modified xsi:type="dcterms:W3CDTF">2022-09-13T13:03:52Z</dcterms:modified>
</cp:coreProperties>
</file>